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Yis\ACE_coordinacion\Rediseño SIEH\SIEH\Cepal\Muestra cantón\"/>
    </mc:Choice>
  </mc:AlternateContent>
  <xr:revisionPtr revIDLastSave="0" documentId="8_{E1DDF19B-4279-463B-9856-39C7433EFEA5}" xr6:coauthVersionLast="47" xr6:coauthVersionMax="47" xr10:uidLastSave="{00000000-0000-0000-0000-000000000000}"/>
  <bookViews>
    <workbookView xWindow="-110" yWindow="-110" windowWidth="19420" windowHeight="10420" firstSheet="4" activeTab="4" xr2:uid="{00000000-000D-0000-FFFF-FFFF00000000}"/>
  </bookViews>
  <sheets>
    <sheet name="Supuestos" sheetId="4" r:id="rId1"/>
    <sheet name="Cantón" sheetId="6" r:id="rId2"/>
    <sheet name="Grupo Cantones" sheetId="2" r:id="rId3"/>
    <sheet name="Condiciones de vida" sheetId="8" r:id="rId4"/>
    <sheet name="Mercado laboral" sheetId="9" r:id="rId5"/>
    <sheet name="Linea de pobreza" sheetId="10" r:id="rId6"/>
    <sheet name="Incidencia pobreza" sheetId="11" r:id="rId7"/>
    <sheet name="Ejercicio censo 2000" sheetId="7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1" i="6" l="1"/>
  <c r="D79" i="6"/>
  <c r="D67" i="6"/>
  <c r="D56" i="6"/>
  <c r="D47" i="6"/>
  <c r="D31" i="6"/>
  <c r="D10" i="6"/>
  <c r="E86" i="10"/>
  <c r="E85" i="10"/>
  <c r="E78" i="10"/>
  <c r="E77" i="10"/>
  <c r="E70" i="10"/>
  <c r="E69" i="10"/>
  <c r="E63" i="10"/>
  <c r="E62" i="10"/>
  <c r="E61" i="10"/>
  <c r="E55" i="10"/>
  <c r="E54" i="10"/>
  <c r="E53" i="10"/>
  <c r="E47" i="10"/>
  <c r="E46" i="10"/>
  <c r="E45" i="10"/>
  <c r="E39" i="10"/>
  <c r="E38" i="10"/>
  <c r="E37" i="10"/>
  <c r="E31" i="10"/>
  <c r="E30" i="10"/>
  <c r="E29" i="10"/>
  <c r="E23" i="10"/>
  <c r="E22" i="10"/>
  <c r="E21" i="10"/>
  <c r="E15" i="10"/>
  <c r="E14" i="10"/>
  <c r="E13" i="10"/>
  <c r="D11" i="10"/>
  <c r="E92" i="10" s="1"/>
  <c r="C11" i="10"/>
  <c r="D8" i="6" l="1"/>
  <c r="E71" i="10"/>
  <c r="E87" i="10"/>
  <c r="E24" i="10"/>
  <c r="E40" i="10"/>
  <c r="E48" i="10"/>
  <c r="E64" i="10"/>
  <c r="E72" i="10"/>
  <c r="E88" i="10"/>
  <c r="E17" i="10"/>
  <c r="E25" i="10"/>
  <c r="E33" i="10"/>
  <c r="E41" i="10"/>
  <c r="E49" i="10"/>
  <c r="E57" i="10"/>
  <c r="E65" i="10"/>
  <c r="E73" i="10"/>
  <c r="E81" i="10"/>
  <c r="E89" i="10"/>
  <c r="E18" i="10"/>
  <c r="E26" i="10"/>
  <c r="E34" i="10"/>
  <c r="E42" i="10"/>
  <c r="E50" i="10"/>
  <c r="E58" i="10"/>
  <c r="E66" i="10"/>
  <c r="E74" i="10"/>
  <c r="E82" i="10"/>
  <c r="E90" i="10"/>
  <c r="E19" i="10"/>
  <c r="E27" i="10"/>
  <c r="E35" i="10"/>
  <c r="E43" i="10"/>
  <c r="E51" i="10"/>
  <c r="E59" i="10"/>
  <c r="E67" i="10"/>
  <c r="E75" i="10"/>
  <c r="E83" i="10"/>
  <c r="E91" i="10"/>
  <c r="E79" i="10"/>
  <c r="E16" i="10"/>
  <c r="E32" i="10"/>
  <c r="E56" i="10"/>
  <c r="E80" i="10"/>
  <c r="E12" i="10"/>
  <c r="E20" i="10"/>
  <c r="E28" i="10"/>
  <c r="E36" i="10"/>
  <c r="E44" i="10"/>
  <c r="E52" i="10"/>
  <c r="E60" i="10"/>
  <c r="E68" i="10"/>
  <c r="E76" i="10"/>
  <c r="E84" i="10"/>
  <c r="F86" i="7"/>
  <c r="E86" i="7"/>
  <c r="P84" i="7"/>
  <c r="O84" i="7"/>
  <c r="C84" i="7"/>
  <c r="B84" i="7"/>
  <c r="P83" i="7"/>
  <c r="O83" i="7"/>
  <c r="C83" i="7"/>
  <c r="B83" i="7"/>
  <c r="P82" i="7"/>
  <c r="O82" i="7"/>
  <c r="C82" i="7"/>
  <c r="B82" i="7"/>
  <c r="P81" i="7"/>
  <c r="O81" i="7"/>
  <c r="C81" i="7"/>
  <c r="B81" i="7"/>
  <c r="P80" i="7"/>
  <c r="O80" i="7"/>
  <c r="C80" i="7"/>
  <c r="B80" i="7"/>
  <c r="C79" i="7"/>
  <c r="P79" i="7" s="1"/>
  <c r="B79" i="7"/>
  <c r="P78" i="7"/>
  <c r="C78" i="7"/>
  <c r="O78" i="7" s="1"/>
  <c r="B78" i="7"/>
  <c r="P77" i="7"/>
  <c r="O77" i="7"/>
  <c r="C77" i="7"/>
  <c r="B77" i="7"/>
  <c r="P76" i="7"/>
  <c r="O76" i="7"/>
  <c r="C76" i="7"/>
  <c r="B76" i="7"/>
  <c r="C75" i="7"/>
  <c r="P75" i="7" s="1"/>
  <c r="B75" i="7"/>
  <c r="C74" i="7"/>
  <c r="P74" i="7" s="1"/>
  <c r="B74" i="7"/>
  <c r="C73" i="7"/>
  <c r="P73" i="7" s="1"/>
  <c r="B73" i="7"/>
  <c r="O72" i="7"/>
  <c r="C72" i="7"/>
  <c r="P72" i="7" s="1"/>
  <c r="B72" i="7"/>
  <c r="C71" i="7"/>
  <c r="P71" i="7" s="1"/>
  <c r="B71" i="7"/>
  <c r="P70" i="7"/>
  <c r="C70" i="7"/>
  <c r="O70" i="7" s="1"/>
  <c r="B70" i="7"/>
  <c r="P69" i="7"/>
  <c r="O69" i="7"/>
  <c r="C69" i="7"/>
  <c r="B69" i="7"/>
  <c r="P68" i="7"/>
  <c r="O68" i="7"/>
  <c r="C68" i="7"/>
  <c r="B68" i="7"/>
  <c r="C67" i="7"/>
  <c r="P67" i="7" s="1"/>
  <c r="B67" i="7"/>
  <c r="C66" i="7"/>
  <c r="P66" i="7" s="1"/>
  <c r="B66" i="7"/>
  <c r="C65" i="7"/>
  <c r="P65" i="7" s="1"/>
  <c r="B65" i="7"/>
  <c r="O64" i="7"/>
  <c r="C64" i="7"/>
  <c r="P64" i="7" s="1"/>
  <c r="B64" i="7"/>
  <c r="P63" i="7"/>
  <c r="C63" i="7"/>
  <c r="O63" i="7" s="1"/>
  <c r="B63" i="7"/>
  <c r="P62" i="7"/>
  <c r="O62" i="7"/>
  <c r="C62" i="7"/>
  <c r="B62" i="7"/>
  <c r="P61" i="7"/>
  <c r="O61" i="7"/>
  <c r="C61" i="7"/>
  <c r="B61" i="7"/>
  <c r="C60" i="7"/>
  <c r="P60" i="7" s="1"/>
  <c r="B60" i="7"/>
  <c r="C59" i="7"/>
  <c r="P59" i="7" s="1"/>
  <c r="B59" i="7"/>
  <c r="C58" i="7"/>
  <c r="P58" i="7" s="1"/>
  <c r="B58" i="7"/>
  <c r="C57" i="7"/>
  <c r="P57" i="7" s="1"/>
  <c r="B57" i="7"/>
  <c r="O56" i="7"/>
  <c r="C56" i="7"/>
  <c r="P56" i="7" s="1"/>
  <c r="B56" i="7"/>
  <c r="P55" i="7"/>
  <c r="C55" i="7"/>
  <c r="O55" i="7" s="1"/>
  <c r="B55" i="7"/>
  <c r="P54" i="7"/>
  <c r="O54" i="7"/>
  <c r="C54" i="7"/>
  <c r="B54" i="7"/>
  <c r="P53" i="7"/>
  <c r="O53" i="7"/>
  <c r="C53" i="7"/>
  <c r="B53" i="7"/>
  <c r="C52" i="7"/>
  <c r="P52" i="7" s="1"/>
  <c r="B52" i="7"/>
  <c r="C51" i="7"/>
  <c r="O51" i="7" s="1"/>
  <c r="B51" i="7"/>
  <c r="C50" i="7"/>
  <c r="P50" i="7" s="1"/>
  <c r="B50" i="7"/>
  <c r="C49" i="7"/>
  <c r="P49" i="7" s="1"/>
  <c r="B49" i="7"/>
  <c r="O48" i="7"/>
  <c r="C48" i="7"/>
  <c r="P48" i="7" s="1"/>
  <c r="B48" i="7"/>
  <c r="P47" i="7"/>
  <c r="C47" i="7"/>
  <c r="O47" i="7" s="1"/>
  <c r="B47" i="7"/>
  <c r="P46" i="7"/>
  <c r="O46" i="7"/>
  <c r="C46" i="7"/>
  <c r="B46" i="7"/>
  <c r="P45" i="7"/>
  <c r="O45" i="7"/>
  <c r="C45" i="7"/>
  <c r="B45" i="7"/>
  <c r="C44" i="7"/>
  <c r="P44" i="7" s="1"/>
  <c r="B44" i="7"/>
  <c r="C43" i="7"/>
  <c r="B43" i="7"/>
  <c r="C42" i="7"/>
  <c r="P42" i="7" s="1"/>
  <c r="B42" i="7"/>
  <c r="C41" i="7"/>
  <c r="P41" i="7" s="1"/>
  <c r="B41" i="7"/>
  <c r="O40" i="7"/>
  <c r="C40" i="7"/>
  <c r="P40" i="7" s="1"/>
  <c r="B40" i="7"/>
  <c r="P39" i="7"/>
  <c r="C39" i="7"/>
  <c r="O39" i="7" s="1"/>
  <c r="B39" i="7"/>
  <c r="P38" i="7"/>
  <c r="O38" i="7"/>
  <c r="C38" i="7"/>
  <c r="B38" i="7"/>
  <c r="P37" i="7"/>
  <c r="O37" i="7"/>
  <c r="C37" i="7"/>
  <c r="B37" i="7"/>
  <c r="C36" i="7"/>
  <c r="B36" i="7"/>
  <c r="C35" i="7"/>
  <c r="B35" i="7"/>
  <c r="C34" i="7"/>
  <c r="P34" i="7" s="1"/>
  <c r="B34" i="7"/>
  <c r="C33" i="7"/>
  <c r="O33" i="7" s="1"/>
  <c r="B33" i="7"/>
  <c r="O32" i="7"/>
  <c r="C32" i="7"/>
  <c r="P32" i="7" s="1"/>
  <c r="B32" i="7"/>
  <c r="P31" i="7"/>
  <c r="C31" i="7"/>
  <c r="O31" i="7" s="1"/>
  <c r="B31" i="7"/>
  <c r="P30" i="7"/>
  <c r="O30" i="7"/>
  <c r="C30" i="7"/>
  <c r="B30" i="7"/>
  <c r="P29" i="7"/>
  <c r="O29" i="7"/>
  <c r="C29" i="7"/>
  <c r="B29" i="7"/>
  <c r="C28" i="7"/>
  <c r="B28" i="7"/>
  <c r="C27" i="7"/>
  <c r="B27" i="7"/>
  <c r="C26" i="7"/>
  <c r="P26" i="7" s="1"/>
  <c r="B26" i="7"/>
  <c r="C25" i="7"/>
  <c r="O25" i="7" s="1"/>
  <c r="B25" i="7"/>
  <c r="O24" i="7"/>
  <c r="C24" i="7"/>
  <c r="P24" i="7" s="1"/>
  <c r="B24" i="7"/>
  <c r="P23" i="7"/>
  <c r="C23" i="7"/>
  <c r="O23" i="7" s="1"/>
  <c r="B23" i="7"/>
  <c r="P22" i="7"/>
  <c r="O22" i="7"/>
  <c r="C22" i="7"/>
  <c r="B22" i="7"/>
  <c r="P21" i="7"/>
  <c r="O21" i="7"/>
  <c r="C21" i="7"/>
  <c r="B21" i="7"/>
  <c r="C20" i="7"/>
  <c r="B20" i="7"/>
  <c r="C19" i="7"/>
  <c r="B19" i="7"/>
  <c r="C18" i="7"/>
  <c r="P18" i="7" s="1"/>
  <c r="B18" i="7"/>
  <c r="C17" i="7"/>
  <c r="O17" i="7" s="1"/>
  <c r="B17" i="7"/>
  <c r="O16" i="7"/>
  <c r="C16" i="7"/>
  <c r="P16" i="7" s="1"/>
  <c r="B16" i="7"/>
  <c r="P15" i="7"/>
  <c r="C15" i="7"/>
  <c r="O15" i="7" s="1"/>
  <c r="B15" i="7"/>
  <c r="P14" i="7"/>
  <c r="O14" i="7"/>
  <c r="C14" i="7"/>
  <c r="B14" i="7"/>
  <c r="P13" i="7"/>
  <c r="O13" i="7"/>
  <c r="C13" i="7"/>
  <c r="B13" i="7"/>
  <c r="C12" i="7"/>
  <c r="B12" i="7"/>
  <c r="C11" i="7"/>
  <c r="B11" i="7"/>
  <c r="C10" i="7"/>
  <c r="P10" i="7" s="1"/>
  <c r="B10" i="7"/>
  <c r="C9" i="7"/>
  <c r="P9" i="7" s="1"/>
  <c r="B9" i="7"/>
  <c r="O8" i="7"/>
  <c r="C8" i="7"/>
  <c r="P8" i="7" s="1"/>
  <c r="B8" i="7"/>
  <c r="P7" i="7"/>
  <c r="C7" i="7"/>
  <c r="O7" i="7" s="1"/>
  <c r="B7" i="7"/>
  <c r="P6" i="7"/>
  <c r="O6" i="7"/>
  <c r="C6" i="7"/>
  <c r="B6" i="7"/>
  <c r="P5" i="7"/>
  <c r="O5" i="7"/>
  <c r="C5" i="7"/>
  <c r="B5" i="7"/>
  <c r="C4" i="7"/>
  <c r="B4" i="7"/>
  <c r="F11" i="6"/>
  <c r="G12" i="4"/>
  <c r="D11" i="2" s="1"/>
  <c r="C31" i="2"/>
  <c r="E100" i="6"/>
  <c r="C25" i="2"/>
  <c r="C22" i="2"/>
  <c r="C19" i="2"/>
  <c r="C16" i="2"/>
  <c r="C13" i="2"/>
  <c r="C10" i="2"/>
  <c r="C8" i="2" s="1"/>
  <c r="E31" i="6"/>
  <c r="E47" i="6"/>
  <c r="E56" i="6"/>
  <c r="E67" i="6"/>
  <c r="E79" i="6"/>
  <c r="E91" i="6"/>
  <c r="E10" i="6"/>
  <c r="D15" i="2"/>
  <c r="D13" i="2" s="1"/>
  <c r="E15" i="2"/>
  <c r="F15" i="2" s="1"/>
  <c r="D27" i="2"/>
  <c r="E27" i="2" s="1"/>
  <c r="D12" i="2"/>
  <c r="E12" i="2" s="1"/>
  <c r="F12" i="2" s="1"/>
  <c r="D14" i="2"/>
  <c r="D17" i="2"/>
  <c r="E17" i="2" s="1"/>
  <c r="D23" i="2"/>
  <c r="E23" i="2" s="1"/>
  <c r="D26" i="2"/>
  <c r="F35" i="6"/>
  <c r="G35" i="6" s="1"/>
  <c r="H35" i="6" s="1"/>
  <c r="F39" i="6"/>
  <c r="G39" i="6" s="1"/>
  <c r="H39" i="6" s="1"/>
  <c r="F43" i="6"/>
  <c r="G43" i="6" s="1"/>
  <c r="H43" i="6" s="1"/>
  <c r="F48" i="6"/>
  <c r="F52" i="6"/>
  <c r="G52" i="6" s="1"/>
  <c r="H52" i="6" s="1"/>
  <c r="F57" i="6"/>
  <c r="G57" i="6" s="1"/>
  <c r="H57" i="6" s="1"/>
  <c r="F61" i="6"/>
  <c r="G61" i="6" s="1"/>
  <c r="H61" i="6" s="1"/>
  <c r="F65" i="6"/>
  <c r="G65" i="6" s="1"/>
  <c r="H65" i="6" s="1"/>
  <c r="F70" i="6"/>
  <c r="G70" i="6" s="1"/>
  <c r="H70" i="6" s="1"/>
  <c r="F74" i="6"/>
  <c r="G74" i="6" s="1"/>
  <c r="H74" i="6" s="1"/>
  <c r="F78" i="6"/>
  <c r="G78" i="6" s="1"/>
  <c r="H78" i="6" s="1"/>
  <c r="F83" i="6"/>
  <c r="G83" i="6"/>
  <c r="H83" i="6" s="1"/>
  <c r="F87" i="6"/>
  <c r="G87" i="6" s="1"/>
  <c r="H87" i="6" s="1"/>
  <c r="F92" i="6"/>
  <c r="G92" i="6" s="1"/>
  <c r="H92" i="6" s="1"/>
  <c r="F96" i="6"/>
  <c r="G96" i="6" s="1"/>
  <c r="H96" i="6" s="1"/>
  <c r="F14" i="6"/>
  <c r="G14" i="6" s="1"/>
  <c r="H14" i="6" s="1"/>
  <c r="F18" i="6"/>
  <c r="G18" i="6" s="1"/>
  <c r="H18" i="6" s="1"/>
  <c r="F22" i="6"/>
  <c r="G22" i="6" s="1"/>
  <c r="H22" i="6" s="1"/>
  <c r="F26" i="6"/>
  <c r="G26" i="6" s="1"/>
  <c r="H26" i="6" s="1"/>
  <c r="F30" i="6"/>
  <c r="G30" i="6" s="1"/>
  <c r="H30" i="6" s="1"/>
  <c r="F37" i="6"/>
  <c r="G37" i="6" s="1"/>
  <c r="H37" i="6" s="1"/>
  <c r="F41" i="6"/>
  <c r="G41" i="6" s="1"/>
  <c r="H41" i="6" s="1"/>
  <c r="F45" i="6"/>
  <c r="G45" i="6" s="1"/>
  <c r="H45" i="6" s="1"/>
  <c r="F50" i="6"/>
  <c r="G50" i="6" s="1"/>
  <c r="H50" i="6" s="1"/>
  <c r="F54" i="6"/>
  <c r="G54" i="6" s="1"/>
  <c r="H54" i="6" s="1"/>
  <c r="F59" i="6"/>
  <c r="G59" i="6" s="1"/>
  <c r="H59" i="6" s="1"/>
  <c r="F63" i="6"/>
  <c r="G63" i="6" s="1"/>
  <c r="H63" i="6" s="1"/>
  <c r="F68" i="6"/>
  <c r="G68" i="6" s="1"/>
  <c r="H68" i="6" s="1"/>
  <c r="F72" i="6"/>
  <c r="G72" i="6" s="1"/>
  <c r="H72" i="6" s="1"/>
  <c r="F76" i="6"/>
  <c r="G76" i="6" s="1"/>
  <c r="H76" i="6" s="1"/>
  <c r="F81" i="6"/>
  <c r="G81" i="6" s="1"/>
  <c r="H81" i="6" s="1"/>
  <c r="F85" i="6"/>
  <c r="G85" i="6" s="1"/>
  <c r="H85" i="6" s="1"/>
  <c r="F89" i="6"/>
  <c r="G89" i="6" s="1"/>
  <c r="H89" i="6" s="1"/>
  <c r="F94" i="6"/>
  <c r="G94" i="6" s="1"/>
  <c r="H94" i="6" s="1"/>
  <c r="F12" i="6"/>
  <c r="G12" i="6" s="1"/>
  <c r="H12" i="6" s="1"/>
  <c r="F16" i="6"/>
  <c r="G16" i="6" s="1"/>
  <c r="H16" i="6" s="1"/>
  <c r="F20" i="6"/>
  <c r="G20" i="6" s="1"/>
  <c r="H20" i="6" s="1"/>
  <c r="F24" i="6"/>
  <c r="G24" i="6" s="1"/>
  <c r="H24" i="6" s="1"/>
  <c r="F28" i="6"/>
  <c r="G28" i="6" s="1"/>
  <c r="H28" i="6" s="1"/>
  <c r="F34" i="6"/>
  <c r="F38" i="6"/>
  <c r="G38" i="6" s="1"/>
  <c r="H38" i="6" s="1"/>
  <c r="F42" i="6"/>
  <c r="G42" i="6" s="1"/>
  <c r="H42" i="6" s="1"/>
  <c r="F46" i="6"/>
  <c r="G46" i="6" s="1"/>
  <c r="H46" i="6" s="1"/>
  <c r="F51" i="6"/>
  <c r="G51" i="6" s="1"/>
  <c r="H51" i="6" s="1"/>
  <c r="F55" i="6"/>
  <c r="G55" i="6" s="1"/>
  <c r="H55" i="6" s="1"/>
  <c r="F60" i="6"/>
  <c r="G60" i="6" s="1"/>
  <c r="H60" i="6" s="1"/>
  <c r="F64" i="6"/>
  <c r="G64" i="6" s="1"/>
  <c r="H64" i="6" s="1"/>
  <c r="F69" i="6"/>
  <c r="G69" i="6" s="1"/>
  <c r="H69" i="6" s="1"/>
  <c r="F73" i="6"/>
  <c r="G73" i="6" s="1"/>
  <c r="H73" i="6" s="1"/>
  <c r="F77" i="6"/>
  <c r="G77" i="6" s="1"/>
  <c r="H77" i="6" s="1"/>
  <c r="F82" i="6"/>
  <c r="G82" i="6" s="1"/>
  <c r="H82" i="6" s="1"/>
  <c r="F86" i="6"/>
  <c r="G86" i="6" s="1"/>
  <c r="H86" i="6" s="1"/>
  <c r="F90" i="6"/>
  <c r="G90" i="6" s="1"/>
  <c r="H90" i="6" s="1"/>
  <c r="F95" i="6"/>
  <c r="G95" i="6" s="1"/>
  <c r="H95" i="6" s="1"/>
  <c r="F13" i="6"/>
  <c r="G13" i="6" s="1"/>
  <c r="H13" i="6" s="1"/>
  <c r="F17" i="6"/>
  <c r="G17" i="6" s="1"/>
  <c r="H17" i="6" s="1"/>
  <c r="F21" i="6"/>
  <c r="G21" i="6" s="1"/>
  <c r="H21" i="6" s="1"/>
  <c r="F25" i="6"/>
  <c r="G25" i="6" s="1"/>
  <c r="H25" i="6" s="1"/>
  <c r="F29" i="6"/>
  <c r="G29" i="6" s="1"/>
  <c r="H29" i="6" s="1"/>
  <c r="F32" i="6"/>
  <c r="G32" i="6" s="1"/>
  <c r="F36" i="6"/>
  <c r="G36" i="6" s="1"/>
  <c r="H36" i="6" s="1"/>
  <c r="F40" i="6"/>
  <c r="G40" i="6" s="1"/>
  <c r="H40" i="6" s="1"/>
  <c r="F44" i="6"/>
  <c r="G44" i="6" s="1"/>
  <c r="H44" i="6" s="1"/>
  <c r="F49" i="6"/>
  <c r="G49" i="6" s="1"/>
  <c r="H49" i="6" s="1"/>
  <c r="F53" i="6"/>
  <c r="G53" i="6" s="1"/>
  <c r="H53" i="6" s="1"/>
  <c r="F58" i="6"/>
  <c r="G58" i="6" s="1"/>
  <c r="H58" i="6" s="1"/>
  <c r="F62" i="6"/>
  <c r="G62" i="6" s="1"/>
  <c r="H62" i="6" s="1"/>
  <c r="F66" i="6"/>
  <c r="G66" i="6" s="1"/>
  <c r="H66" i="6" s="1"/>
  <c r="F71" i="6"/>
  <c r="G71" i="6" s="1"/>
  <c r="H71" i="6" s="1"/>
  <c r="F75" i="6"/>
  <c r="G75" i="6" s="1"/>
  <c r="H75" i="6" s="1"/>
  <c r="F80" i="6"/>
  <c r="G80" i="6" s="1"/>
  <c r="H80" i="6" s="1"/>
  <c r="F84" i="6"/>
  <c r="G84" i="6" s="1"/>
  <c r="H84" i="6" s="1"/>
  <c r="F88" i="6"/>
  <c r="G88" i="6" s="1"/>
  <c r="H88" i="6" s="1"/>
  <c r="F93" i="6"/>
  <c r="G93" i="6" s="1"/>
  <c r="F97" i="6"/>
  <c r="G97" i="6" s="1"/>
  <c r="H97" i="6" s="1"/>
  <c r="F15" i="6"/>
  <c r="G15" i="6" s="1"/>
  <c r="H15" i="6" s="1"/>
  <c r="F19" i="6"/>
  <c r="G19" i="6" s="1"/>
  <c r="H19" i="6" s="1"/>
  <c r="F23" i="6"/>
  <c r="G23" i="6" s="1"/>
  <c r="H23" i="6" s="1"/>
  <c r="F27" i="6"/>
  <c r="G27" i="6" s="1"/>
  <c r="H27" i="6" s="1"/>
  <c r="F33" i="6"/>
  <c r="G33" i="6" s="1"/>
  <c r="H33" i="6" s="1"/>
  <c r="E14" i="2"/>
  <c r="F14" i="2" s="1"/>
  <c r="F13" i="2" s="1"/>
  <c r="E26" i="2"/>
  <c r="D25" i="2"/>
  <c r="F26" i="2"/>
  <c r="H67" i="6" l="1"/>
  <c r="E8" i="6"/>
  <c r="F47" i="6"/>
  <c r="F31" i="6"/>
  <c r="F56" i="6"/>
  <c r="G79" i="6"/>
  <c r="F91" i="6"/>
  <c r="O11" i="7"/>
  <c r="P11" i="7"/>
  <c r="O27" i="7"/>
  <c r="P27" i="7"/>
  <c r="O43" i="7"/>
  <c r="P43" i="7"/>
  <c r="P28" i="7"/>
  <c r="O28" i="7"/>
  <c r="P19" i="7"/>
  <c r="O19" i="7"/>
  <c r="P35" i="7"/>
  <c r="O35" i="7"/>
  <c r="P12" i="7"/>
  <c r="O12" i="7"/>
  <c r="C86" i="7"/>
  <c r="P4" i="7"/>
  <c r="O4" i="7"/>
  <c r="P20" i="7"/>
  <c r="O20" i="7"/>
  <c r="P36" i="7"/>
  <c r="O36" i="7"/>
  <c r="O44" i="7"/>
  <c r="O52" i="7"/>
  <c r="O60" i="7"/>
  <c r="O59" i="7"/>
  <c r="O67" i="7"/>
  <c r="O75" i="7"/>
  <c r="O10" i="7"/>
  <c r="O18" i="7"/>
  <c r="O26" i="7"/>
  <c r="O34" i="7"/>
  <c r="O42" i="7"/>
  <c r="O50" i="7"/>
  <c r="P51" i="7"/>
  <c r="O58" i="7"/>
  <c r="O66" i="7"/>
  <c r="O74" i="7"/>
  <c r="O9" i="7"/>
  <c r="O41" i="7"/>
  <c r="O49" i="7"/>
  <c r="O57" i="7"/>
  <c r="O65" i="7"/>
  <c r="O73" i="7"/>
  <c r="P17" i="7"/>
  <c r="P25" i="7"/>
  <c r="P33" i="7"/>
  <c r="B86" i="7"/>
  <c r="O71" i="7"/>
  <c r="O79" i="7"/>
  <c r="F17" i="2"/>
  <c r="F27" i="2"/>
  <c r="F25" i="2" s="1"/>
  <c r="E25" i="2"/>
  <c r="G67" i="6"/>
  <c r="G91" i="6"/>
  <c r="H93" i="6"/>
  <c r="H91" i="6" s="1"/>
  <c r="H56" i="6"/>
  <c r="F23" i="2"/>
  <c r="H79" i="6"/>
  <c r="E11" i="2"/>
  <c r="D10" i="2"/>
  <c r="G48" i="6"/>
  <c r="D22" i="2"/>
  <c r="E13" i="2"/>
  <c r="G56" i="6"/>
  <c r="F67" i="6"/>
  <c r="G34" i="6"/>
  <c r="H34" i="6" s="1"/>
  <c r="D24" i="2"/>
  <c r="E24" i="2" s="1"/>
  <c r="F24" i="2" s="1"/>
  <c r="D18" i="2"/>
  <c r="D21" i="2"/>
  <c r="E21" i="2" s="1"/>
  <c r="F21" i="2" s="1"/>
  <c r="D20" i="2"/>
  <c r="H32" i="6"/>
  <c r="F79" i="6"/>
  <c r="R41" i="7" l="1"/>
  <c r="S41" i="7" s="1"/>
  <c r="R26" i="7"/>
  <c r="S26" i="7" s="1"/>
  <c r="R79" i="7"/>
  <c r="S79" i="7" s="1"/>
  <c r="D77" i="7"/>
  <c r="Q77" i="7" s="1"/>
  <c r="D69" i="7"/>
  <c r="Q69" i="7" s="1"/>
  <c r="D61" i="7"/>
  <c r="Q61" i="7" s="1"/>
  <c r="D53" i="7"/>
  <c r="Q53" i="7" s="1"/>
  <c r="D45" i="7"/>
  <c r="Q45" i="7" s="1"/>
  <c r="D78" i="7"/>
  <c r="Q78" i="7" s="1"/>
  <c r="D70" i="7"/>
  <c r="Q70" i="7" s="1"/>
  <c r="D62" i="7"/>
  <c r="Q62" i="7" s="1"/>
  <c r="D54" i="7"/>
  <c r="Q54" i="7" s="1"/>
  <c r="D46" i="7"/>
  <c r="Q46" i="7" s="1"/>
  <c r="D38" i="7"/>
  <c r="Q38" i="7" s="1"/>
  <c r="D30" i="7"/>
  <c r="Q30" i="7" s="1"/>
  <c r="D22" i="7"/>
  <c r="Q22" i="7" s="1"/>
  <c r="D14" i="7"/>
  <c r="Q14" i="7" s="1"/>
  <c r="D6" i="7"/>
  <c r="Q6" i="7" s="1"/>
  <c r="D8" i="7"/>
  <c r="Q8" i="7" s="1"/>
  <c r="D34" i="7"/>
  <c r="Q34" i="7" s="1"/>
  <c r="D79" i="7"/>
  <c r="Q79" i="7" s="1"/>
  <c r="D71" i="7"/>
  <c r="Q71" i="7" s="1"/>
  <c r="D63" i="7"/>
  <c r="Q63" i="7" s="1"/>
  <c r="D55" i="7"/>
  <c r="Q55" i="7" s="1"/>
  <c r="D47" i="7"/>
  <c r="Q47" i="7" s="1"/>
  <c r="D39" i="7"/>
  <c r="Q39" i="7" s="1"/>
  <c r="D31" i="7"/>
  <c r="Q31" i="7" s="1"/>
  <c r="D23" i="7"/>
  <c r="Q23" i="7" s="1"/>
  <c r="D15" i="7"/>
  <c r="Q15" i="7" s="1"/>
  <c r="D7" i="7"/>
  <c r="Q7" i="7" s="1"/>
  <c r="D16" i="7"/>
  <c r="Q16" i="7" s="1"/>
  <c r="D18" i="7"/>
  <c r="Q18" i="7" s="1"/>
  <c r="D84" i="7"/>
  <c r="Q84" i="7" s="1"/>
  <c r="D80" i="7"/>
  <c r="Q80" i="7" s="1"/>
  <c r="D72" i="7"/>
  <c r="Q72" i="7" s="1"/>
  <c r="D64" i="7"/>
  <c r="Q64" i="7" s="1"/>
  <c r="D56" i="7"/>
  <c r="Q56" i="7" s="1"/>
  <c r="D48" i="7"/>
  <c r="Q48" i="7" s="1"/>
  <c r="D40" i="7"/>
  <c r="Q40" i="7" s="1"/>
  <c r="D32" i="7"/>
  <c r="Q32" i="7" s="1"/>
  <c r="D24" i="7"/>
  <c r="Q24" i="7" s="1"/>
  <c r="D10" i="7"/>
  <c r="Q10" i="7" s="1"/>
  <c r="D81" i="7"/>
  <c r="Q81" i="7" s="1"/>
  <c r="D73" i="7"/>
  <c r="Q73" i="7" s="1"/>
  <c r="D65" i="7"/>
  <c r="Q65" i="7" s="1"/>
  <c r="D57" i="7"/>
  <c r="Q57" i="7" s="1"/>
  <c r="D49" i="7"/>
  <c r="Q49" i="7" s="1"/>
  <c r="D41" i="7"/>
  <c r="Q41" i="7" s="1"/>
  <c r="D33" i="7"/>
  <c r="Q33" i="7" s="1"/>
  <c r="D25" i="7"/>
  <c r="Q25" i="7" s="1"/>
  <c r="D17" i="7"/>
  <c r="Q17" i="7" s="1"/>
  <c r="D9" i="7"/>
  <c r="Q9" i="7" s="1"/>
  <c r="D82" i="7"/>
  <c r="Q82" i="7" s="1"/>
  <c r="D74" i="7"/>
  <c r="Q74" i="7" s="1"/>
  <c r="D66" i="7"/>
  <c r="Q66" i="7" s="1"/>
  <c r="D58" i="7"/>
  <c r="Q58" i="7" s="1"/>
  <c r="D50" i="7"/>
  <c r="Q50" i="7" s="1"/>
  <c r="D42" i="7"/>
  <c r="Q42" i="7" s="1"/>
  <c r="D26" i="7"/>
  <c r="Q26" i="7" s="1"/>
  <c r="D76" i="7"/>
  <c r="Q76" i="7" s="1"/>
  <c r="D52" i="7"/>
  <c r="Q52" i="7" s="1"/>
  <c r="D83" i="7"/>
  <c r="Q83" i="7" s="1"/>
  <c r="D75" i="7"/>
  <c r="Q75" i="7" s="1"/>
  <c r="D67" i="7"/>
  <c r="Q67" i="7" s="1"/>
  <c r="D59" i="7"/>
  <c r="Q59" i="7" s="1"/>
  <c r="D51" i="7"/>
  <c r="Q51" i="7" s="1"/>
  <c r="D43" i="7"/>
  <c r="Q43" i="7" s="1"/>
  <c r="D35" i="7"/>
  <c r="Q35" i="7" s="1"/>
  <c r="D27" i="7"/>
  <c r="Q27" i="7" s="1"/>
  <c r="D19" i="7"/>
  <c r="Q19" i="7" s="1"/>
  <c r="D11" i="7"/>
  <c r="Q11" i="7" s="1"/>
  <c r="D68" i="7"/>
  <c r="Q68" i="7" s="1"/>
  <c r="D60" i="7"/>
  <c r="Q60" i="7" s="1"/>
  <c r="D29" i="7"/>
  <c r="Q29" i="7" s="1"/>
  <c r="D13" i="7"/>
  <c r="Q13" i="7" s="1"/>
  <c r="D44" i="7"/>
  <c r="Q44" i="7" s="1"/>
  <c r="D28" i="7"/>
  <c r="Q28" i="7" s="1"/>
  <c r="D12" i="7"/>
  <c r="Q12" i="7" s="1"/>
  <c r="D20" i="7"/>
  <c r="Q20" i="7" s="1"/>
  <c r="D4" i="7"/>
  <c r="Q4" i="7" s="1"/>
  <c r="D36" i="7"/>
  <c r="Q36" i="7" s="1"/>
  <c r="D37" i="7"/>
  <c r="Q37" i="7" s="1"/>
  <c r="D21" i="7"/>
  <c r="Q21" i="7" s="1"/>
  <c r="D5" i="7"/>
  <c r="Q5" i="7" s="1"/>
  <c r="R50" i="7"/>
  <c r="S50" i="7" s="1"/>
  <c r="R34" i="7"/>
  <c r="S34" i="7" s="1"/>
  <c r="R10" i="7"/>
  <c r="S10" i="7" s="1"/>
  <c r="O86" i="7"/>
  <c r="R4" i="7"/>
  <c r="S4" i="7" s="1"/>
  <c r="R65" i="7"/>
  <c r="S65" i="7" s="1"/>
  <c r="R36" i="7"/>
  <c r="S36" i="7" s="1"/>
  <c r="R9" i="7"/>
  <c r="S9" i="7" s="1"/>
  <c r="R74" i="7"/>
  <c r="S74" i="7" s="1"/>
  <c r="R35" i="7"/>
  <c r="S35" i="7" s="1"/>
  <c r="R73" i="7"/>
  <c r="S73" i="7" s="1"/>
  <c r="R58" i="7"/>
  <c r="S58" i="7" s="1"/>
  <c r="P86" i="7"/>
  <c r="R27" i="7"/>
  <c r="S27" i="7" s="1"/>
  <c r="G31" i="6"/>
  <c r="E18" i="2"/>
  <c r="D16" i="2"/>
  <c r="D8" i="2" s="1"/>
  <c r="E10" i="2"/>
  <c r="F11" i="2"/>
  <c r="F10" i="2" s="1"/>
  <c r="H31" i="6"/>
  <c r="E22" i="2"/>
  <c r="G47" i="6"/>
  <c r="H48" i="6"/>
  <c r="H47" i="6" s="1"/>
  <c r="E20" i="2"/>
  <c r="D19" i="2"/>
  <c r="F10" i="6"/>
  <c r="F8" i="6" s="1"/>
  <c r="G11" i="6"/>
  <c r="F22" i="2"/>
  <c r="O89" i="7" l="1"/>
  <c r="R80" i="7"/>
  <c r="S80" i="7" s="1"/>
  <c r="R72" i="7"/>
  <c r="S72" i="7" s="1"/>
  <c r="R64" i="7"/>
  <c r="S64" i="7" s="1"/>
  <c r="R56" i="7"/>
  <c r="S56" i="7" s="1"/>
  <c r="R48" i="7"/>
  <c r="S48" i="7" s="1"/>
  <c r="R40" i="7"/>
  <c r="S40" i="7" s="1"/>
  <c r="R32" i="7"/>
  <c r="S32" i="7" s="1"/>
  <c r="R16" i="7"/>
  <c r="S16" i="7" s="1"/>
  <c r="R24" i="7"/>
  <c r="S24" i="7" s="1"/>
  <c r="R8" i="7"/>
  <c r="S8" i="7" s="1"/>
  <c r="R33" i="7"/>
  <c r="S33" i="7" s="1"/>
  <c r="R23" i="7"/>
  <c r="S23" i="7" s="1"/>
  <c r="R81" i="7"/>
  <c r="S81" i="7" s="1"/>
  <c r="R37" i="7"/>
  <c r="S37" i="7" s="1"/>
  <c r="R45" i="7"/>
  <c r="S45" i="7" s="1"/>
  <c r="R29" i="7"/>
  <c r="S29" i="7" s="1"/>
  <c r="R54" i="7"/>
  <c r="S54" i="7" s="1"/>
  <c r="R31" i="7"/>
  <c r="S31" i="7" s="1"/>
  <c r="R6" i="7"/>
  <c r="S6" i="7" s="1"/>
  <c r="R7" i="7"/>
  <c r="S7" i="7" s="1"/>
  <c r="R22" i="7"/>
  <c r="S22" i="7" s="1"/>
  <c r="R17" i="7"/>
  <c r="S17" i="7" s="1"/>
  <c r="R14" i="7"/>
  <c r="S14" i="7" s="1"/>
  <c r="R82" i="7"/>
  <c r="S82" i="7" s="1"/>
  <c r="R53" i="7"/>
  <c r="S53" i="7" s="1"/>
  <c r="R15" i="7"/>
  <c r="S15" i="7" s="1"/>
  <c r="R21" i="7"/>
  <c r="S21" i="7" s="1"/>
  <c r="R69" i="7"/>
  <c r="S69" i="7" s="1"/>
  <c r="R77" i="7"/>
  <c r="S77" i="7" s="1"/>
  <c r="R70" i="7"/>
  <c r="S70" i="7" s="1"/>
  <c r="R25" i="7"/>
  <c r="S25" i="7" s="1"/>
  <c r="R84" i="7"/>
  <c r="S84" i="7" s="1"/>
  <c r="R47" i="7"/>
  <c r="S47" i="7" s="1"/>
  <c r="R76" i="7"/>
  <c r="S76" i="7" s="1"/>
  <c r="R62" i="7"/>
  <c r="S62" i="7" s="1"/>
  <c r="R68" i="7"/>
  <c r="S68" i="7" s="1"/>
  <c r="R30" i="7"/>
  <c r="S30" i="7" s="1"/>
  <c r="R13" i="7"/>
  <c r="S13" i="7" s="1"/>
  <c r="R39" i="7"/>
  <c r="S39" i="7" s="1"/>
  <c r="R5" i="7"/>
  <c r="S5" i="7" s="1"/>
  <c r="R61" i="7"/>
  <c r="S61" i="7" s="1"/>
  <c r="R55" i="7"/>
  <c r="S55" i="7" s="1"/>
  <c r="R46" i="7"/>
  <c r="S46" i="7" s="1"/>
  <c r="R78" i="7"/>
  <c r="S78" i="7" s="1"/>
  <c r="R83" i="7"/>
  <c r="S83" i="7" s="1"/>
  <c r="R38" i="7"/>
  <c r="S38" i="7" s="1"/>
  <c r="R51" i="7"/>
  <c r="S51" i="7" s="1"/>
  <c r="R63" i="7"/>
  <c r="S63" i="7" s="1"/>
  <c r="R43" i="7"/>
  <c r="S43" i="7" s="1"/>
  <c r="R42" i="7"/>
  <c r="S42" i="7" s="1"/>
  <c r="R71" i="7"/>
  <c r="S71" i="7" s="1"/>
  <c r="R19" i="7"/>
  <c r="S19" i="7" s="1"/>
  <c r="R52" i="7"/>
  <c r="S52" i="7" s="1"/>
  <c r="R66" i="7"/>
  <c r="S66" i="7" s="1"/>
  <c r="R20" i="7"/>
  <c r="S20" i="7" s="1"/>
  <c r="R12" i="7"/>
  <c r="S12" i="7" s="1"/>
  <c r="R28" i="7"/>
  <c r="S28" i="7" s="1"/>
  <c r="Q86" i="7"/>
  <c r="R60" i="7"/>
  <c r="S60" i="7" s="1"/>
  <c r="R67" i="7"/>
  <c r="S67" i="7" s="1"/>
  <c r="R49" i="7"/>
  <c r="S49" i="7" s="1"/>
  <c r="R18" i="7"/>
  <c r="S18" i="7" s="1"/>
  <c r="S86" i="7" s="1"/>
  <c r="R75" i="7"/>
  <c r="S75" i="7" s="1"/>
  <c r="R57" i="7"/>
  <c r="S57" i="7" s="1"/>
  <c r="R44" i="7"/>
  <c r="S44" i="7" s="1"/>
  <c r="R11" i="7"/>
  <c r="S11" i="7" s="1"/>
  <c r="R59" i="7"/>
  <c r="S59" i="7" s="1"/>
  <c r="E19" i="2"/>
  <c r="F20" i="2"/>
  <c r="F19" i="2" s="1"/>
  <c r="F18" i="2"/>
  <c r="F16" i="2" s="1"/>
  <c r="E16" i="2"/>
  <c r="E8" i="2" s="1"/>
  <c r="F8" i="2"/>
  <c r="H11" i="6"/>
  <c r="H10" i="6" s="1"/>
  <c r="H8" i="6" s="1"/>
  <c r="G10" i="6"/>
  <c r="G8" i="6" s="1"/>
  <c r="N94" i="7" l="1"/>
  <c r="M94" i="7"/>
  <c r="L94" i="7"/>
  <c r="Q94" i="7"/>
  <c r="P94" i="7"/>
  <c r="O94" i="7"/>
  <c r="L93" i="7"/>
  <c r="Q93" i="7"/>
  <c r="P93" i="7"/>
  <c r="O93" i="7"/>
  <c r="N93" i="7"/>
  <c r="M93" i="7"/>
</calcChain>
</file>

<file path=xl/sharedStrings.xml><?xml version="1.0" encoding="utf-8"?>
<sst xmlns="http://schemas.openxmlformats.org/spreadsheetml/2006/main" count="1147" uniqueCount="806">
  <si>
    <t>ALAJUELA</t>
  </si>
  <si>
    <t>HEREDIA</t>
  </si>
  <si>
    <t>SAN JOSÉ</t>
  </si>
  <si>
    <t>GUANACASTE</t>
  </si>
  <si>
    <t>PUNTARENAS</t>
  </si>
  <si>
    <t>LIMON</t>
  </si>
  <si>
    <t>Pacífico Central</t>
  </si>
  <si>
    <t>Huetar Norte</t>
  </si>
  <si>
    <t>Chorotega</t>
  </si>
  <si>
    <t>Central</t>
  </si>
  <si>
    <t>Rural</t>
  </si>
  <si>
    <t>Urbano</t>
  </si>
  <si>
    <t>Brunca</t>
  </si>
  <si>
    <t>San José</t>
  </si>
  <si>
    <t>Escazú</t>
  </si>
  <si>
    <t>Desamparados</t>
  </si>
  <si>
    <t>Puriscal</t>
  </si>
  <si>
    <t>Tarrazú</t>
  </si>
  <si>
    <t>Aserrí</t>
  </si>
  <si>
    <t>Mora</t>
  </si>
  <si>
    <t>Goicoechea</t>
  </si>
  <si>
    <t>Santa Ana</t>
  </si>
  <si>
    <t>Alajuelita</t>
  </si>
  <si>
    <t>Acosta</t>
  </si>
  <si>
    <t>Tibás</t>
  </si>
  <si>
    <t>Moravia</t>
  </si>
  <si>
    <t>Montes de Oca</t>
  </si>
  <si>
    <t>Turrubares</t>
  </si>
  <si>
    <t>Dota</t>
  </si>
  <si>
    <t>Pérez Zeledón</t>
  </si>
  <si>
    <t>León Cortés</t>
  </si>
  <si>
    <t>Alajuela</t>
  </si>
  <si>
    <t>San Ramón</t>
  </si>
  <si>
    <t>Grecia</t>
  </si>
  <si>
    <t>San Mateo</t>
  </si>
  <si>
    <t>Atenas</t>
  </si>
  <si>
    <t>Naranjo</t>
  </si>
  <si>
    <t>Palmares</t>
  </si>
  <si>
    <t>Poás</t>
  </si>
  <si>
    <t>Orotina</t>
  </si>
  <si>
    <t>San Carlos</t>
  </si>
  <si>
    <t>Valverde Vega</t>
  </si>
  <si>
    <t>Upala</t>
  </si>
  <si>
    <t>Los Chiles</t>
  </si>
  <si>
    <t>Guatuso</t>
  </si>
  <si>
    <t>Paraíso</t>
  </si>
  <si>
    <t>La Unión</t>
  </si>
  <si>
    <t>Jiménez</t>
  </si>
  <si>
    <t>Turrialba</t>
  </si>
  <si>
    <t>Alvarado</t>
  </si>
  <si>
    <t>Oreamuno</t>
  </si>
  <si>
    <t>El Guarco</t>
  </si>
  <si>
    <t>Heredia</t>
  </si>
  <si>
    <t>Barva</t>
  </si>
  <si>
    <t>Santo Domingo</t>
  </si>
  <si>
    <t>Santa Bárbara</t>
  </si>
  <si>
    <t>San Rafael</t>
  </si>
  <si>
    <t>San Isidro</t>
  </si>
  <si>
    <t>Belén</t>
  </si>
  <si>
    <t>Flores</t>
  </si>
  <si>
    <t>San Pablo</t>
  </si>
  <si>
    <t>Sarapiquí</t>
  </si>
  <si>
    <t>Liberia</t>
  </si>
  <si>
    <t>Nicoya</t>
  </si>
  <si>
    <t>Santa Cruz</t>
  </si>
  <si>
    <t>Bagaces</t>
  </si>
  <si>
    <t>Carrillo</t>
  </si>
  <si>
    <t>Cañas</t>
  </si>
  <si>
    <t>Abangares</t>
  </si>
  <si>
    <t>Tilarán</t>
  </si>
  <si>
    <t>Nandayure</t>
  </si>
  <si>
    <t>La Cruz</t>
  </si>
  <si>
    <t>Hojancha</t>
  </si>
  <si>
    <t>Puntarenas</t>
  </si>
  <si>
    <t>Esparza</t>
  </si>
  <si>
    <t>Buenos Aires</t>
  </si>
  <si>
    <t>Montes de Oro</t>
  </si>
  <si>
    <t>Osa</t>
  </si>
  <si>
    <t>Aguirre</t>
  </si>
  <si>
    <t>Golfito</t>
  </si>
  <si>
    <t>Coto Brus</t>
  </si>
  <si>
    <t>Parrita</t>
  </si>
  <si>
    <t>Corredores</t>
  </si>
  <si>
    <t>Garabito</t>
  </si>
  <si>
    <t>Limón</t>
  </si>
  <si>
    <t>Siquirres</t>
  </si>
  <si>
    <t>Talamanca</t>
  </si>
  <si>
    <t>Matina</t>
  </si>
  <si>
    <t>Guácimo</t>
  </si>
  <si>
    <t>Z : abscisa de la curva norma para un 95% de confianza =</t>
  </si>
  <si>
    <t>d : error absoluto esperado para la estimación =</t>
  </si>
  <si>
    <t>p: proporción esperada con la característica de interés =</t>
  </si>
  <si>
    <r>
      <t>n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0"/>
        <rFont val="Arial"/>
        <family val="2"/>
      </rPr>
      <t>:  tamaño de muestra =</t>
    </r>
  </si>
  <si>
    <t>Ajuste por finitud</t>
  </si>
  <si>
    <t>N: tamaño de población =</t>
  </si>
  <si>
    <r>
      <t>n</t>
    </r>
    <r>
      <rPr>
        <sz val="10"/>
        <rFont val="Arial"/>
        <family val="2"/>
      </rPr>
      <t>:  tamaño de muestra =</t>
    </r>
  </si>
  <si>
    <t>COSTA RICA</t>
  </si>
  <si>
    <t>Coronado</t>
  </si>
  <si>
    <t>Curridabal</t>
  </si>
  <si>
    <t>Alfaro Ruíz</t>
  </si>
  <si>
    <t xml:space="preserve">CARTAGO </t>
  </si>
  <si>
    <t xml:space="preserve">Cartago  </t>
  </si>
  <si>
    <t>Pococi</t>
  </si>
  <si>
    <t>Tamaño de Muestra (M.A.S.)</t>
  </si>
  <si>
    <t>Ajuste por Efecto del Diseño</t>
  </si>
  <si>
    <t>TDA</t>
  </si>
  <si>
    <t>Pobreza extrema</t>
  </si>
  <si>
    <t>Pobreza no extrema</t>
  </si>
  <si>
    <t>Costo por entrevista</t>
  </si>
  <si>
    <t>ECE</t>
  </si>
  <si>
    <t>ENAHO</t>
  </si>
  <si>
    <t>Estimación Costo</t>
  </si>
  <si>
    <t>ESCENARIO 1</t>
  </si>
  <si>
    <t>MUESTRA CANTONAL</t>
  </si>
  <si>
    <t>Número de Estratos</t>
  </si>
  <si>
    <t>Huetar Caribe</t>
  </si>
  <si>
    <t>Región y Zona</t>
  </si>
  <si>
    <t>Provincia y cantón</t>
  </si>
  <si>
    <t>ESCENARIO 2</t>
  </si>
  <si>
    <t>MUESTRA GRUPO DE CANTONES</t>
  </si>
  <si>
    <t>TAMAÑO DE MUESTRA POR MUESTREO ALEATORIOS SIMPLE (M.A.S.)</t>
  </si>
  <si>
    <t>Viviendas (MMV-2011)</t>
  </si>
  <si>
    <t xml:space="preserve">Rural </t>
  </si>
  <si>
    <t>Total cantones =</t>
  </si>
  <si>
    <t>CANTON</t>
  </si>
  <si>
    <t>MUESTRA EHPM</t>
  </si>
  <si>
    <t>TAMAÑO DE MUESTRA</t>
  </si>
  <si>
    <t>VIV-Nh</t>
  </si>
  <si>
    <t>Wh</t>
  </si>
  <si>
    <t>VIV</t>
  </si>
  <si>
    <t>PROM</t>
  </si>
  <si>
    <t>MIN</t>
  </si>
  <si>
    <t>MAX</t>
  </si>
  <si>
    <t>DE</t>
  </si>
  <si>
    <t>p_TDA</t>
  </si>
  <si>
    <t>R_TDA</t>
  </si>
  <si>
    <t>ee_tda</t>
  </si>
  <si>
    <t>cv_tda</t>
  </si>
  <si>
    <t>Nhsh</t>
  </si>
  <si>
    <t>Nhsh2</t>
  </si>
  <si>
    <t>Wh*ph-qh</t>
  </si>
  <si>
    <t>.</t>
  </si>
  <si>
    <t>******</t>
  </si>
  <si>
    <t>V</t>
  </si>
  <si>
    <t>n</t>
  </si>
  <si>
    <t>CV</t>
  </si>
  <si>
    <t>seleccionado</t>
  </si>
  <si>
    <t>UPM</t>
  </si>
  <si>
    <t>MMV-2000</t>
  </si>
  <si>
    <t>Cuadro 7</t>
  </si>
  <si>
    <t>Costa Rica: Indicadores de condiciones de vida según cantón y distrito</t>
  </si>
  <si>
    <t>Censo 2011</t>
  </si>
  <si>
    <t>Necesidades Básicas Insatisfechas</t>
  </si>
  <si>
    <t>Población con al menos una carencia</t>
  </si>
  <si>
    <t>Porcentaje de hogares con al menos una carencia</t>
  </si>
  <si>
    <t>Porcentaje de hogares con una carencia</t>
  </si>
  <si>
    <t>Porcentaje de hogares con dos o más carencias</t>
  </si>
  <si>
    <t>Porcentaje de hogares con carencia de albergue digno</t>
  </si>
  <si>
    <t>Porcentaje de hogares con carencia de vida saludable</t>
  </si>
  <si>
    <t>Porcentaje de hogares con carencia de acceso al conocimiento</t>
  </si>
  <si>
    <t>Porcentaje de hogares con carencia de acceso a otros bienes  y servicios</t>
  </si>
  <si>
    <t>Carmen</t>
  </si>
  <si>
    <t>Merced</t>
  </si>
  <si>
    <t>Hospital</t>
  </si>
  <si>
    <t>Catedral</t>
  </si>
  <si>
    <t>Zapote</t>
  </si>
  <si>
    <t>San Francisco de Dos Ríos</t>
  </si>
  <si>
    <t>Uruca</t>
  </si>
  <si>
    <t>Mata Redonda</t>
  </si>
  <si>
    <t>Pavas</t>
  </si>
  <si>
    <t>Hatillo</t>
  </si>
  <si>
    <t>San Sebastián</t>
  </si>
  <si>
    <t>San Antonio</t>
  </si>
  <si>
    <t>San Miguel</t>
  </si>
  <si>
    <t>San Juan de Dios</t>
  </si>
  <si>
    <t>San Rafael Arriba</t>
  </si>
  <si>
    <t>Frailes</t>
  </si>
  <si>
    <t>Patarrá</t>
  </si>
  <si>
    <t>San Cristóbal</t>
  </si>
  <si>
    <t>Rosario</t>
  </si>
  <si>
    <t>Damas</t>
  </si>
  <si>
    <t>San Rafael Abajo</t>
  </si>
  <si>
    <t>Gravilias</t>
  </si>
  <si>
    <t>Los Guido</t>
  </si>
  <si>
    <t>Santiago</t>
  </si>
  <si>
    <t>Mercedes Sur</t>
  </si>
  <si>
    <t>Barbacoas</t>
  </si>
  <si>
    <t>Grifo Alto</t>
  </si>
  <si>
    <t>Candelarita</t>
  </si>
  <si>
    <t>Desamparaditos</t>
  </si>
  <si>
    <t>Chires</t>
  </si>
  <si>
    <t>San Marcos</t>
  </si>
  <si>
    <t>San Lorenzo</t>
  </si>
  <si>
    <t>Tarbaca</t>
  </si>
  <si>
    <t>Vuelta de Jorco</t>
  </si>
  <si>
    <t>San Gabriel</t>
  </si>
  <si>
    <t>Legua</t>
  </si>
  <si>
    <t>Monterrey</t>
  </si>
  <si>
    <t>Salitrillos</t>
  </si>
  <si>
    <t>Colón</t>
  </si>
  <si>
    <t>Guayabo</t>
  </si>
  <si>
    <t>Tabarcia</t>
  </si>
  <si>
    <t>Piedras Negras</t>
  </si>
  <si>
    <t>Picagres</t>
  </si>
  <si>
    <t>Guadalupe</t>
  </si>
  <si>
    <t>San Francisco</t>
  </si>
  <si>
    <t>Calle Blancos</t>
  </si>
  <si>
    <t>Mata de Plátano</t>
  </si>
  <si>
    <t>Ipís</t>
  </si>
  <si>
    <t>Rancho Redondo</t>
  </si>
  <si>
    <t>Purral</t>
  </si>
  <si>
    <t>Salitral</t>
  </si>
  <si>
    <t>Pozos</t>
  </si>
  <si>
    <t>Piedades</t>
  </si>
  <si>
    <t>Brasil</t>
  </si>
  <si>
    <t>San Josecito</t>
  </si>
  <si>
    <t>Concepción</t>
  </si>
  <si>
    <t>San Felipe</t>
  </si>
  <si>
    <t>Vázquez de Coronado</t>
  </si>
  <si>
    <t>Dulce Nombre de Jesús</t>
  </si>
  <si>
    <t>Patalillo</t>
  </si>
  <si>
    <t>Cascajal</t>
  </si>
  <si>
    <t>San Ignacio</t>
  </si>
  <si>
    <t>Guaitil</t>
  </si>
  <si>
    <t>Palmichal</t>
  </si>
  <si>
    <t>Cangrejal</t>
  </si>
  <si>
    <t>Sabanillas</t>
  </si>
  <si>
    <t>San Juan</t>
  </si>
  <si>
    <t>Cinco Esquinas</t>
  </si>
  <si>
    <t>Anselmo Llorente</t>
  </si>
  <si>
    <t>León XIII</t>
  </si>
  <si>
    <t>Colima</t>
  </si>
  <si>
    <t>San Vicente</t>
  </si>
  <si>
    <t>San Jerónimo</t>
  </si>
  <si>
    <t>La Trinidad</t>
  </si>
  <si>
    <t>San Pedro</t>
  </si>
  <si>
    <t>Sabanilla</t>
  </si>
  <si>
    <t>Mercedes</t>
  </si>
  <si>
    <t>San Juan de Mata</t>
  </si>
  <si>
    <t>San Luis</t>
  </si>
  <si>
    <t>Carara</t>
  </si>
  <si>
    <t>Santa María</t>
  </si>
  <si>
    <t>Jardín</t>
  </si>
  <si>
    <t>Copey</t>
  </si>
  <si>
    <t>Curridabat</t>
  </si>
  <si>
    <t>Granadilla</t>
  </si>
  <si>
    <t>Sánchez</t>
  </si>
  <si>
    <t>Tirrases</t>
  </si>
  <si>
    <t>San Isidro de El General</t>
  </si>
  <si>
    <t>El General</t>
  </si>
  <si>
    <t>Daniel Flores</t>
  </si>
  <si>
    <t>Rivas</t>
  </si>
  <si>
    <t>Platanares</t>
  </si>
  <si>
    <t>Pejibaye</t>
  </si>
  <si>
    <t>Cajón</t>
  </si>
  <si>
    <t>Barú</t>
  </si>
  <si>
    <t>Río Nuevo</t>
  </si>
  <si>
    <t>Páramo</t>
  </si>
  <si>
    <t>León Cortés Castro</t>
  </si>
  <si>
    <t>San Andrés</t>
  </si>
  <si>
    <t>Llano Bonito</t>
  </si>
  <si>
    <t>Carrizal</t>
  </si>
  <si>
    <t>Guácima</t>
  </si>
  <si>
    <t>Río Segundo</t>
  </si>
  <si>
    <t>Turrúcares</t>
  </si>
  <si>
    <t>Tambor</t>
  </si>
  <si>
    <t>Garita</t>
  </si>
  <si>
    <t>Piedades Norte</t>
  </si>
  <si>
    <t>Piedades Sur</t>
  </si>
  <si>
    <t>Ángeles</t>
  </si>
  <si>
    <t>Alfaro</t>
  </si>
  <si>
    <t>Volio</t>
  </si>
  <si>
    <t>Zapotal</t>
  </si>
  <si>
    <t>Peñas Blancas</t>
  </si>
  <si>
    <t>San Roque</t>
  </si>
  <si>
    <t>Tacares</t>
  </si>
  <si>
    <t>Río Cuarto</t>
  </si>
  <si>
    <t>Puente de Piedra</t>
  </si>
  <si>
    <t>Bolívar</t>
  </si>
  <si>
    <t>Desmonte</t>
  </si>
  <si>
    <t>Jesús María</t>
  </si>
  <si>
    <t>Jesús</t>
  </si>
  <si>
    <t>Santa Eulalia</t>
  </si>
  <si>
    <t>Escobal</t>
  </si>
  <si>
    <t>Cirrí Sur</t>
  </si>
  <si>
    <t>El Rosario</t>
  </si>
  <si>
    <t>Palmitos</t>
  </si>
  <si>
    <t>Zaragoza</t>
  </si>
  <si>
    <t>Candelaria</t>
  </si>
  <si>
    <t>Esquipulas</t>
  </si>
  <si>
    <t>La Granja</t>
  </si>
  <si>
    <t>Carrillos</t>
  </si>
  <si>
    <t>Sabana Redonda</t>
  </si>
  <si>
    <t>El Mastate</t>
  </si>
  <si>
    <t>Hacienda Vieja</t>
  </si>
  <si>
    <t>Coyolar</t>
  </si>
  <si>
    <t>La Ceiba</t>
  </si>
  <si>
    <t>Quesada</t>
  </si>
  <si>
    <t>Florencia</t>
  </si>
  <si>
    <t>Buenavista</t>
  </si>
  <si>
    <t>Aguas Zarcas</t>
  </si>
  <si>
    <t>Venecia</t>
  </si>
  <si>
    <t>Pital</t>
  </si>
  <si>
    <t>La Fortuna</t>
  </si>
  <si>
    <t>La Tigra</t>
  </si>
  <si>
    <t>La Palmera</t>
  </si>
  <si>
    <t>Venado</t>
  </si>
  <si>
    <t>Cutris</t>
  </si>
  <si>
    <t>Pocosol</t>
  </si>
  <si>
    <t>Zarcero</t>
  </si>
  <si>
    <t>Laguna</t>
  </si>
  <si>
    <t>Tapesco</t>
  </si>
  <si>
    <t>Palmira</t>
  </si>
  <si>
    <t>Brisas</t>
  </si>
  <si>
    <t>Sarchí Norte</t>
  </si>
  <si>
    <t>Sarchí Sur</t>
  </si>
  <si>
    <t>Toro Amarillo</t>
  </si>
  <si>
    <t>Rodríguez</t>
  </si>
  <si>
    <t>Aguas Claras</t>
  </si>
  <si>
    <t>San José o Pizote</t>
  </si>
  <si>
    <t>Bijagua</t>
  </si>
  <si>
    <t>Delicias</t>
  </si>
  <si>
    <t>Dos Ríos</t>
  </si>
  <si>
    <t>Yolillal</t>
  </si>
  <si>
    <t>Caño Negro</t>
  </si>
  <si>
    <t>El Amparo</t>
  </si>
  <si>
    <t>San Jorge</t>
  </si>
  <si>
    <t>Cote</t>
  </si>
  <si>
    <t>Katira</t>
  </si>
  <si>
    <t>Cartago</t>
  </si>
  <si>
    <t>Oriental</t>
  </si>
  <si>
    <t>Occidental</t>
  </si>
  <si>
    <t>San Nicolás</t>
  </si>
  <si>
    <t>Aguacaliente o San Francisco</t>
  </si>
  <si>
    <t>Guadalupe o Arenilla</t>
  </si>
  <si>
    <t>Corralillo</t>
  </si>
  <si>
    <t>Tierra Blanca</t>
  </si>
  <si>
    <t>Dulce Nombre</t>
  </si>
  <si>
    <t>Llano Grande</t>
  </si>
  <si>
    <t>Quebradilla</t>
  </si>
  <si>
    <t>Paraiso</t>
  </si>
  <si>
    <t>Orosi</t>
  </si>
  <si>
    <t>Cachí</t>
  </si>
  <si>
    <t>Llanos de Santa Lucía</t>
  </si>
  <si>
    <t>Tres Ríos</t>
  </si>
  <si>
    <t>San Diego</t>
  </si>
  <si>
    <t>Río Azul</t>
  </si>
  <si>
    <t>Juan Viñas</t>
  </si>
  <si>
    <t>Tucurrique</t>
  </si>
  <si>
    <t>La Suiza</t>
  </si>
  <si>
    <t>Peralta</t>
  </si>
  <si>
    <t>Santa Teresita</t>
  </si>
  <si>
    <t>Pavones</t>
  </si>
  <si>
    <t>Tuis</t>
  </si>
  <si>
    <t>Tayutic</t>
  </si>
  <si>
    <t>Santa Rosa</t>
  </si>
  <si>
    <t>Tres Equis</t>
  </si>
  <si>
    <t>La Isabel</t>
  </si>
  <si>
    <t>Chirripó</t>
  </si>
  <si>
    <t>Pacayas</t>
  </si>
  <si>
    <t>Cervantes</t>
  </si>
  <si>
    <t>Capellades</t>
  </si>
  <si>
    <t>Cot</t>
  </si>
  <si>
    <t>Potrero Cerrado</t>
  </si>
  <si>
    <t>Cipreses</t>
  </si>
  <si>
    <t>El Tejar</t>
  </si>
  <si>
    <t>Tobosi</t>
  </si>
  <si>
    <t>Patio de Agua</t>
  </si>
  <si>
    <t>Ulloa</t>
  </si>
  <si>
    <t>Varablanca</t>
  </si>
  <si>
    <t>Santa Lucía</t>
  </si>
  <si>
    <t>San José de la Montaña</t>
  </si>
  <si>
    <t>Paracito</t>
  </si>
  <si>
    <t>Santo Tomás</t>
  </si>
  <si>
    <t>Tures</t>
  </si>
  <si>
    <t>Pará</t>
  </si>
  <si>
    <t>Purabá</t>
  </si>
  <si>
    <t>La Ribera</t>
  </si>
  <si>
    <t>La Asunción</t>
  </si>
  <si>
    <t>San Joaquín</t>
  </si>
  <si>
    <t>Barrantes</t>
  </si>
  <si>
    <t>Llorente</t>
  </si>
  <si>
    <t>Rincón de Sabanilla</t>
  </si>
  <si>
    <t>Sarapiqui</t>
  </si>
  <si>
    <t>Puerto Viejo</t>
  </si>
  <si>
    <t>La Virgen</t>
  </si>
  <si>
    <t>Las Horquetas</t>
  </si>
  <si>
    <t>Llanuras del Gaspar</t>
  </si>
  <si>
    <t>Cureña</t>
  </si>
  <si>
    <t>Guanacaste</t>
  </si>
  <si>
    <t>Cañas Dulces</t>
  </si>
  <si>
    <t>Mayorga</t>
  </si>
  <si>
    <t>Nacascolo</t>
  </si>
  <si>
    <t>Curubandé</t>
  </si>
  <si>
    <t>Mansión</t>
  </si>
  <si>
    <t>Quebrada Honda</t>
  </si>
  <si>
    <t>Sámara</t>
  </si>
  <si>
    <t>Nosara</t>
  </si>
  <si>
    <t>Belén de Nosarita</t>
  </si>
  <si>
    <t>Bolsón</t>
  </si>
  <si>
    <t>Veintisiete de Abril</t>
  </si>
  <si>
    <t>Tempate</t>
  </si>
  <si>
    <t>Cartagena</t>
  </si>
  <si>
    <t>Cuajiniquil</t>
  </si>
  <si>
    <t>Diriá</t>
  </si>
  <si>
    <t>Cabo Velas</t>
  </si>
  <si>
    <t>Tamarindo</t>
  </si>
  <si>
    <t>Mogote</t>
  </si>
  <si>
    <t>Río Naranjo</t>
  </si>
  <si>
    <t>Filadelfia</t>
  </si>
  <si>
    <t>Sardinal</t>
  </si>
  <si>
    <t>Bebedero</t>
  </si>
  <si>
    <t>Porozal</t>
  </si>
  <si>
    <t>Las Juntas</t>
  </si>
  <si>
    <t>Sierra</t>
  </si>
  <si>
    <t>Colorado</t>
  </si>
  <si>
    <t>Quebrada Grande</t>
  </si>
  <si>
    <t>Tronadora</t>
  </si>
  <si>
    <t>Líbano</t>
  </si>
  <si>
    <t>Tierras Morenas</t>
  </si>
  <si>
    <t>Arenal</t>
  </si>
  <si>
    <t>Carmona</t>
  </si>
  <si>
    <t>Santa Rita</t>
  </si>
  <si>
    <t>Porvenir</t>
  </si>
  <si>
    <t>Bejuco</t>
  </si>
  <si>
    <t>Santa Cecilia</t>
  </si>
  <si>
    <t>La Garita</t>
  </si>
  <si>
    <t>Santa Elena</t>
  </si>
  <si>
    <t>Monte Romo</t>
  </si>
  <si>
    <t>Puerto Carrillo</t>
  </si>
  <si>
    <t>Huacas</t>
  </si>
  <si>
    <t>Pitahaya</t>
  </si>
  <si>
    <t>Chomes</t>
  </si>
  <si>
    <t>Lepanto</t>
  </si>
  <si>
    <t>Paquera</t>
  </si>
  <si>
    <t>Manzanillo</t>
  </si>
  <si>
    <t>Guacimal</t>
  </si>
  <si>
    <t>Barranca</t>
  </si>
  <si>
    <t>Monte Verde</t>
  </si>
  <si>
    <t>Cóbano</t>
  </si>
  <si>
    <t>Chacarita</t>
  </si>
  <si>
    <t>Chira</t>
  </si>
  <si>
    <t>Acapulco</t>
  </si>
  <si>
    <t>El Roble</t>
  </si>
  <si>
    <t>Arancibia</t>
  </si>
  <si>
    <t>Espíritu Santo</t>
  </si>
  <si>
    <t>San Juan Grande</t>
  </si>
  <si>
    <t>Macacona</t>
  </si>
  <si>
    <t>Volcán</t>
  </si>
  <si>
    <t>Potrero Grande</t>
  </si>
  <si>
    <t>Boruca</t>
  </si>
  <si>
    <t>Pilas</t>
  </si>
  <si>
    <t>Colinas</t>
  </si>
  <si>
    <t>Chánguena</t>
  </si>
  <si>
    <t>Biolley</t>
  </si>
  <si>
    <t>Brunka</t>
  </si>
  <si>
    <t>Miramar</t>
  </si>
  <si>
    <t>Puerto Cortés</t>
  </si>
  <si>
    <t>Palmar</t>
  </si>
  <si>
    <t>Sierpe</t>
  </si>
  <si>
    <t>Bahía Ballena</t>
  </si>
  <si>
    <t>Piedras Blancas</t>
  </si>
  <si>
    <t>Quepos</t>
  </si>
  <si>
    <t>Savegre</t>
  </si>
  <si>
    <t>Naranjito</t>
  </si>
  <si>
    <t>Puerto Jiménez</t>
  </si>
  <si>
    <t>Guaycará</t>
  </si>
  <si>
    <t>Pavón</t>
  </si>
  <si>
    <t>San Vito</t>
  </si>
  <si>
    <t>Sabalito</t>
  </si>
  <si>
    <t>Aguabuena</t>
  </si>
  <si>
    <t>Limoncito</t>
  </si>
  <si>
    <t>Pittier</t>
  </si>
  <si>
    <t>Corredor</t>
  </si>
  <si>
    <t>La Cuesta</t>
  </si>
  <si>
    <t>Canoas</t>
  </si>
  <si>
    <t>Laurel</t>
  </si>
  <si>
    <t>Jacó</t>
  </si>
  <si>
    <t>Tárcoles</t>
  </si>
  <si>
    <t>Valle La Estrella</t>
  </si>
  <si>
    <t>Río Blanco</t>
  </si>
  <si>
    <t>Matama</t>
  </si>
  <si>
    <t>Pococí</t>
  </si>
  <si>
    <t>Guápiles</t>
  </si>
  <si>
    <t>Rita</t>
  </si>
  <si>
    <t>Roxana</t>
  </si>
  <si>
    <t>Cariari</t>
  </si>
  <si>
    <t>Pacuarito</t>
  </si>
  <si>
    <t>Florida</t>
  </si>
  <si>
    <t>Germania</t>
  </si>
  <si>
    <t>El Cairo</t>
  </si>
  <si>
    <t>Alegría</t>
  </si>
  <si>
    <t>Bratsi</t>
  </si>
  <si>
    <t>Sixaola</t>
  </si>
  <si>
    <t>Cahuita</t>
  </si>
  <si>
    <t>Telire</t>
  </si>
  <si>
    <t>Batán</t>
  </si>
  <si>
    <t>Carrandi</t>
  </si>
  <si>
    <t>Pocora</t>
  </si>
  <si>
    <t>Río Jiménez</t>
  </si>
  <si>
    <t>Duacarí</t>
  </si>
  <si>
    <t>Cuadro 6</t>
  </si>
  <si>
    <t>Costa Rica: Indicadores económicos  según cantón</t>
  </si>
  <si>
    <t>Censo  2011</t>
  </si>
  <si>
    <t>Cantón</t>
  </si>
  <si>
    <t>Fuerza de trabajo</t>
  </si>
  <si>
    <t>Tasas</t>
  </si>
  <si>
    <t>Sectores económicos</t>
  </si>
  <si>
    <t>Porcentaje de población ocupada en el sector privado</t>
  </si>
  <si>
    <t>Porcentaje de población ocupada en el sector público</t>
  </si>
  <si>
    <t>Posición en el empleo</t>
  </si>
  <si>
    <t>Población fuera de la fuerza de trabajo</t>
  </si>
  <si>
    <t>Lugar de trabajo</t>
  </si>
  <si>
    <t>Población ocupada de 15 años y más</t>
  </si>
  <si>
    <t>Población desempleada de 15 años y más</t>
  </si>
  <si>
    <t xml:space="preserve">Población en fuerza de trabajo </t>
  </si>
  <si>
    <t>Hombres que participan en la fuerza de trabajo</t>
  </si>
  <si>
    <t>Mujeres que participan en la fuerza de trabajo</t>
  </si>
  <si>
    <t>Relación dependencia económica</t>
  </si>
  <si>
    <t xml:space="preserve">Tasa de ocupación </t>
  </si>
  <si>
    <t>Tasa ocupación masculina</t>
  </si>
  <si>
    <t>Tasa ocupación femenina</t>
  </si>
  <si>
    <t>Tasa de desempleo abierto</t>
  </si>
  <si>
    <t>Tasa de desempleo abierto masculino</t>
  </si>
  <si>
    <t>Tasa de desempleo  abierto femenino</t>
  </si>
  <si>
    <t>Tasa participación</t>
  </si>
  <si>
    <t>Tasa participación masculina</t>
  </si>
  <si>
    <t>Tasa participación femenina</t>
  </si>
  <si>
    <t>Porcentaje de población ocupada en el sector primario</t>
  </si>
  <si>
    <t>Porcentaje de hombres ocupados en el sector primario</t>
  </si>
  <si>
    <t>Porcentaje de mujeres ocupadas en el sector primario</t>
  </si>
  <si>
    <t>Porcentaje de población ocupada en el sector secundario</t>
  </si>
  <si>
    <t>Porcentaje de hombres ocupados en el sector secundario</t>
  </si>
  <si>
    <t>Porcentaje de mujeres ocupadas en el sector secundario</t>
  </si>
  <si>
    <t>Porcentaje de población ocupada en el sector terciario</t>
  </si>
  <si>
    <t>Porcentaje de hombres ocupados en el sector terciario</t>
  </si>
  <si>
    <t>Porcentaje de mujeres ocupadas en el sector terciario</t>
  </si>
  <si>
    <t>Porcentaje de población empleadora</t>
  </si>
  <si>
    <t>Porcentaje de población cuenta propia</t>
  </si>
  <si>
    <t>Porcentaje de población asalariada</t>
  </si>
  <si>
    <t>Porcentaje de población no remunerada</t>
  </si>
  <si>
    <t>Porcentaje de población fuera de la fuerza de trabajo</t>
  </si>
  <si>
    <t>Porcentaje de hombres fuera de la fuerza de trabajo</t>
  </si>
  <si>
    <t>Porcentaje de mujeres fuera de la fuerza de trabajo</t>
  </si>
  <si>
    <t>Porcentaje de población que trabaja en el mismo cantón</t>
  </si>
  <si>
    <t>Porcentaje de población que trabaja en otro cantón</t>
  </si>
  <si>
    <t>Porcentaje de población que trabaja en varios cantones</t>
  </si>
  <si>
    <t>Costa Rica</t>
  </si>
  <si>
    <t xml:space="preserve">Limón </t>
  </si>
  <si>
    <t>C.01 COSTA RICA: TOTAL DE HOGARES POBRES</t>
  </si>
  <si>
    <t>Por: línea de pobreza</t>
  </si>
  <si>
    <t>Según: cantón</t>
  </si>
  <si>
    <t>Hogares</t>
  </si>
  <si>
    <t>Porcentaje de Hogares Pobres</t>
  </si>
  <si>
    <t>Grupo Clasificado</t>
  </si>
  <si>
    <t>Total</t>
  </si>
  <si>
    <t>Hogares Pobres</t>
  </si>
  <si>
    <t>TOTAL</t>
  </si>
  <si>
    <t>101 SAN JOSÉ</t>
  </si>
  <si>
    <t>102 ESCAZÚ</t>
  </si>
  <si>
    <t>103 DESAMPARADOS</t>
  </si>
  <si>
    <t>104 PURISCAL</t>
  </si>
  <si>
    <t>105 TARRAZÚ</t>
  </si>
  <si>
    <t>106 ASERRÍ</t>
  </si>
  <si>
    <t>107 MORA</t>
  </si>
  <si>
    <t>108 GOICOECHEA</t>
  </si>
  <si>
    <t>109 SANTA ANA</t>
  </si>
  <si>
    <t>110 ALAJUELITA</t>
  </si>
  <si>
    <t>111 VÁZQUEZ DE CORONADO</t>
  </si>
  <si>
    <t>112 ACOSTA</t>
  </si>
  <si>
    <t>113 TIBÁS</t>
  </si>
  <si>
    <t>114 MORAVIA</t>
  </si>
  <si>
    <t>115 MONTES DE OCA</t>
  </si>
  <si>
    <t>116 TURRUBARES</t>
  </si>
  <si>
    <t>117 DOTA</t>
  </si>
  <si>
    <t>118 CURRIDABAT</t>
  </si>
  <si>
    <t>119 PERÉZ ZELEDÓN</t>
  </si>
  <si>
    <t>120 LEÓN CORTÉS</t>
  </si>
  <si>
    <t>201 ALAJUELA</t>
  </si>
  <si>
    <t>202 SAN RAMÓN</t>
  </si>
  <si>
    <t>203 GRECIA</t>
  </si>
  <si>
    <t>204 SAN MATEO</t>
  </si>
  <si>
    <t>205 ATENAS</t>
  </si>
  <si>
    <t>206 NARANJO</t>
  </si>
  <si>
    <t>207 PALMARES</t>
  </si>
  <si>
    <t>208 POÁS</t>
  </si>
  <si>
    <t>209 OROTINA</t>
  </si>
  <si>
    <t>210 SAN CARLOS</t>
  </si>
  <si>
    <t>211 ALFARO RUIZ</t>
  </si>
  <si>
    <t>212 VALVERDE VEGA</t>
  </si>
  <si>
    <t>213 UPALA</t>
  </si>
  <si>
    <t>214 LOS CHILES</t>
  </si>
  <si>
    <t>215 GUATUSO</t>
  </si>
  <si>
    <t>301 CARTAGO</t>
  </si>
  <si>
    <t>302 PARAÍSO</t>
  </si>
  <si>
    <t>303 LA UNIÓN</t>
  </si>
  <si>
    <t>304 JIMÉNEZ</t>
  </si>
  <si>
    <t>305 TURRIALBA</t>
  </si>
  <si>
    <t>306 ALVARADO</t>
  </si>
  <si>
    <t>307 OREAMUNO</t>
  </si>
  <si>
    <t>308 EL GUARCO</t>
  </si>
  <si>
    <t>401 HEREDIA</t>
  </si>
  <si>
    <t>402 BARVA</t>
  </si>
  <si>
    <t>403 SANTO DOMINGO</t>
  </si>
  <si>
    <t>404 SANTA BARBARA</t>
  </si>
  <si>
    <t>405 SAN RAFAEL</t>
  </si>
  <si>
    <t>406 SAN ISIDRO</t>
  </si>
  <si>
    <t>407 BELÉN</t>
  </si>
  <si>
    <t>408 FLORES</t>
  </si>
  <si>
    <t>409 SAN PABLO</t>
  </si>
  <si>
    <t>410 SARAPIQUÍ</t>
  </si>
  <si>
    <t>501 LIBERIA</t>
  </si>
  <si>
    <t>502 NICOYA</t>
  </si>
  <si>
    <t>503 SANTA CRUZ</t>
  </si>
  <si>
    <t>504 BAGACES</t>
  </si>
  <si>
    <t>505 CARRILLO</t>
  </si>
  <si>
    <t>506 CAÑAS</t>
  </si>
  <si>
    <t>507 ABANGARES</t>
  </si>
  <si>
    <t>508 TILARÁN</t>
  </si>
  <si>
    <t>509 NANDAYURE</t>
  </si>
  <si>
    <t>510 LA CRUZ</t>
  </si>
  <si>
    <t>511 HOJANCHA</t>
  </si>
  <si>
    <t>601 PUNTARENAS</t>
  </si>
  <si>
    <t>602 ESPARZA</t>
  </si>
  <si>
    <t>603 BUENOS AIRES</t>
  </si>
  <si>
    <t>604 MONTES DE ORO</t>
  </si>
  <si>
    <t>605 OSA</t>
  </si>
  <si>
    <t>606 AGUIRRE</t>
  </si>
  <si>
    <t>607 GOLFITO</t>
  </si>
  <si>
    <t>608 COTO BRUS</t>
  </si>
  <si>
    <t>609 PARRITA</t>
  </si>
  <si>
    <t>610 CORREDORES</t>
  </si>
  <si>
    <t>611 GARABITO</t>
  </si>
  <si>
    <t>701 LIMÓN</t>
  </si>
  <si>
    <t>702 POCOCÍ</t>
  </si>
  <si>
    <t>703 SIQUIRRES</t>
  </si>
  <si>
    <t>704 TALAMANCA</t>
  </si>
  <si>
    <t>705 MATINA</t>
  </si>
  <si>
    <t>706 GUÁCIMO</t>
  </si>
  <si>
    <t>Fuente: INEC. Censo 2011</t>
  </si>
  <si>
    <t xml:space="preserve">C.02 COSTA RICA: PRINCIPALES INDICADORES DE LA INCIDENCIA DE LA POBREZA </t>
  </si>
  <si>
    <t xml:space="preserve">Cantón </t>
  </si>
  <si>
    <t>Brecha de pobreza</t>
  </si>
  <si>
    <t>Severidad de la pobreza</t>
  </si>
  <si>
    <t>Indice de Gini</t>
  </si>
  <si>
    <t>ESCAZÚ</t>
  </si>
  <si>
    <t>DESAMPARADOS</t>
  </si>
  <si>
    <t>PURISCAL</t>
  </si>
  <si>
    <t>TARRAZÚ</t>
  </si>
  <si>
    <t>ASERRÍ</t>
  </si>
  <si>
    <t>MORA</t>
  </si>
  <si>
    <t>GOICOECHEA</t>
  </si>
  <si>
    <t>SANTA ANA</t>
  </si>
  <si>
    <t>ALAJUELITA</t>
  </si>
  <si>
    <t>VÁZQUEZ DE CORONADO</t>
  </si>
  <si>
    <t>ACOSTA</t>
  </si>
  <si>
    <t>TIBÁS</t>
  </si>
  <si>
    <t>MORAVIA</t>
  </si>
  <si>
    <t>MONTES DE OCA</t>
  </si>
  <si>
    <t>TURRUBARES</t>
  </si>
  <si>
    <t>DOTA</t>
  </si>
  <si>
    <t>CURRIDABAT</t>
  </si>
  <si>
    <t>PÉREZ ZELEDÓN</t>
  </si>
  <si>
    <t>LEÓN CORTÉS CASTRO</t>
  </si>
  <si>
    <t>SAN RAMÓN</t>
  </si>
  <si>
    <t>GRECIA</t>
  </si>
  <si>
    <t>SAN MATEO</t>
  </si>
  <si>
    <t>ATENAS</t>
  </si>
  <si>
    <t>NARANJO</t>
  </si>
  <si>
    <t>PALMARES</t>
  </si>
  <si>
    <t>POÁS</t>
  </si>
  <si>
    <t>OROTINA</t>
  </si>
  <si>
    <t>SAN CARLOS</t>
  </si>
  <si>
    <t>ZARCERO</t>
  </si>
  <si>
    <t>VALVERDE VEGA</t>
  </si>
  <si>
    <t>UPALA</t>
  </si>
  <si>
    <t>LOS CHILES</t>
  </si>
  <si>
    <t>GUATUSO</t>
  </si>
  <si>
    <t>CARTAGO</t>
  </si>
  <si>
    <t>PARAÍSO</t>
  </si>
  <si>
    <t>LA UNIÓN</t>
  </si>
  <si>
    <t>JIMÉNEZ</t>
  </si>
  <si>
    <t>TURRIALBA</t>
  </si>
  <si>
    <t>ALVARADO</t>
  </si>
  <si>
    <t>OREAMUNO</t>
  </si>
  <si>
    <t>EL GUARCO</t>
  </si>
  <si>
    <t>BARVA</t>
  </si>
  <si>
    <t>SANTO DOMINGO</t>
  </si>
  <si>
    <t>SANTA BÁRBARA</t>
  </si>
  <si>
    <t>SAN RAFAEL</t>
  </si>
  <si>
    <t>SAN ISIDRO</t>
  </si>
  <si>
    <t>BELÉN</t>
  </si>
  <si>
    <t>FLORES</t>
  </si>
  <si>
    <t>SAN PABLO</t>
  </si>
  <si>
    <t>SARAPIQUÍ</t>
  </si>
  <si>
    <t>LIBERIA</t>
  </si>
  <si>
    <t>NICOYA</t>
  </si>
  <si>
    <t>SANTA CRUZ</t>
  </si>
  <si>
    <t>BAGACES</t>
  </si>
  <si>
    <t>CARRILLO</t>
  </si>
  <si>
    <t>CAÑAS</t>
  </si>
  <si>
    <t>ABANGARES</t>
  </si>
  <si>
    <t>TILARÁN</t>
  </si>
  <si>
    <t>NANDAYURE</t>
  </si>
  <si>
    <t>LA CRUZ</t>
  </si>
  <si>
    <t>HOJANCHA</t>
  </si>
  <si>
    <t>ESPARZA</t>
  </si>
  <si>
    <t>BUENOS AIRES</t>
  </si>
  <si>
    <t>MONTES DE ORO</t>
  </si>
  <si>
    <t>OSA</t>
  </si>
  <si>
    <t>AGUIRRE</t>
  </si>
  <si>
    <t>GOLFITO</t>
  </si>
  <si>
    <t>COTO BRUS</t>
  </si>
  <si>
    <t>PARRITA</t>
  </si>
  <si>
    <t>CORREDORES</t>
  </si>
  <si>
    <t>GARABITO</t>
  </si>
  <si>
    <t>LIMÓN</t>
  </si>
  <si>
    <t>POCOCÍ</t>
  </si>
  <si>
    <t>SIQUIRRES</t>
  </si>
  <si>
    <t>TALAMANCA</t>
  </si>
  <si>
    <t>MATINA</t>
  </si>
  <si>
    <t>GUÁCIMO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</si>
  <si>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</si>
  <si>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</si>
  <si>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</si>
  <si>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</si>
  <si>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</si>
  <si>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</si>
  <si>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</si>
  <si>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</si>
  <si>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</si>
  <si>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</si>
  <si>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</si>
  <si>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</si>
  <si>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</si>
  <si>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</si>
  <si>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</si>
  <si>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</si>
  <si>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</si>
  <si>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</si>
  <si>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</si>
  <si>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</si>
  <si>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/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</si>
  <si>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</si>
  <si>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</si>
  <si>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</si>
  <si>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</si>
  <si>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</si>
  <si>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</si>
  <si>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</si>
  <si>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</si>
  <si>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</si>
  <si>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</si>
  <si>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</si>
  <si>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</si>
  <si>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</si>
  <si>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</si>
  <si>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</si>
  <si>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301</t>
  </si>
  <si>
    <t>302</t>
  </si>
  <si>
    <t>303</t>
  </si>
  <si>
    <t>304</t>
  </si>
  <si>
    <t>305</t>
  </si>
  <si>
    <t>306</t>
  </si>
  <si>
    <t>307</t>
  </si>
  <si>
    <t>308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</si>
  <si>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</si>
  <si>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</si>
  <si>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</si>
  <si>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</si>
  <si>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</si>
  <si>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</si>
  <si>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</si>
  <si>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</si>
  <si>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</si>
  <si>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</si>
  <si>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</si>
  <si>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</si>
  <si>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</si>
  <si>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</si>
  <si>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</si>
  <si>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</si>
  <si>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</si>
  <si>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</si>
  <si>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</si>
  <si>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</si>
  <si>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</si>
  <si>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</si>
  <si>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</si>
  <si>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</si>
  <si>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</si>
  <si>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</si>
  <si>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</si>
  <si>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</si>
  <si>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</si>
  <si>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</si>
  <si>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</si>
  <si>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</si>
  <si>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701</t>
  </si>
  <si>
    <t>702</t>
  </si>
  <si>
    <t>703</t>
  </si>
  <si>
    <t>704</t>
  </si>
  <si>
    <t>705</t>
  </si>
  <si>
    <t>706</t>
  </si>
  <si>
    <t>Cantón y Distrito</t>
  </si>
  <si>
    <t>Viviendas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</si>
</sst>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"/>
    <numFmt numFmtId="165" formatCode="[$$-409]#,##0"/>
    <numFmt numFmtId="166" formatCode="#,##0.0"/>
    <numFmt numFmtId="167" formatCode="0.000"/>
    <numFmt numFmtId="168" formatCode="0.0000"/>
    <numFmt numFmtId="169" formatCode="###\ ###\ ###"/>
  </numFmts>
  <fonts count="29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4"/>
      <name val="Arial"/>
      <family val="2"/>
    </font>
    <font>
      <sz val="10.5"/>
      <color theme="1"/>
      <name val="ChollaSansThin"/>
    </font>
    <font>
      <b/>
      <sz val="12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ChollaSansThin"/>
    </font>
    <font>
      <sz val="12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2" fillId="2" borderId="1" applyNumberFormat="0" applyAlignment="0" applyProtection="0"/>
    <xf numFmtId="0" fontId="5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21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/>
    <xf numFmtId="3" fontId="3" fillId="0" borderId="0" xfId="0" applyNumberFormat="1" applyFont="1"/>
    <xf numFmtId="2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2" fillId="2" borderId="1" xfId="1" applyNumberFormat="1" applyAlignment="1">
      <alignment horizontal="center" vertical="center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3" fontId="0" fillId="0" borderId="0" xfId="0" applyNumberFormat="1" applyFont="1" applyAlignment="1">
      <alignment horizontal="left"/>
    </xf>
    <xf numFmtId="0" fontId="9" fillId="0" borderId="0" xfId="0" applyFont="1"/>
    <xf numFmtId="0" fontId="8" fillId="0" borderId="0" xfId="0" applyFont="1"/>
    <xf numFmtId="0" fontId="9" fillId="0" borderId="7" xfId="0" applyFont="1" applyBorder="1"/>
    <xf numFmtId="3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0" xfId="0" applyAlignment="1">
      <alignment horizontal="left" indent="2"/>
    </xf>
    <xf numFmtId="3" fontId="3" fillId="0" borderId="0" xfId="0" applyNumberFormat="1" applyFont="1" applyBorder="1" applyAlignment="1">
      <alignment horizontal="center" vertical="center" wrapText="1"/>
    </xf>
    <xf numFmtId="0" fontId="0" fillId="0" borderId="7" xfId="0" applyBorder="1"/>
    <xf numFmtId="165" fontId="2" fillId="2" borderId="1" xfId="1" applyNumberFormat="1" applyAlignment="1">
      <alignment horizontal="center" vertical="center"/>
    </xf>
    <xf numFmtId="0" fontId="4" fillId="0" borderId="0" xfId="0" applyFont="1"/>
    <xf numFmtId="0" fontId="9" fillId="0" borderId="0" xfId="0" applyFont="1" applyAlignment="1">
      <alignment horizontal="center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166" fontId="1" fillId="0" borderId="9" xfId="0" applyNumberFormat="1" applyFont="1" applyBorder="1" applyAlignment="1">
      <alignment horizontal="center"/>
    </xf>
    <xf numFmtId="166" fontId="1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166" fontId="1" fillId="0" borderId="0" xfId="0" applyNumberFormat="1" applyFont="1"/>
    <xf numFmtId="168" fontId="1" fillId="0" borderId="0" xfId="0" applyNumberFormat="1" applyFont="1"/>
    <xf numFmtId="166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168" fontId="1" fillId="0" borderId="4" xfId="0" applyNumberFormat="1" applyFont="1" applyBorder="1" applyAlignment="1">
      <alignment horizontal="center"/>
    </xf>
    <xf numFmtId="167" fontId="1" fillId="0" borderId="6" xfId="0" applyNumberFormat="1" applyFont="1" applyBorder="1"/>
    <xf numFmtId="167" fontId="1" fillId="0" borderId="3" xfId="0" applyNumberFormat="1" applyFont="1" applyBorder="1"/>
    <xf numFmtId="168" fontId="1" fillId="0" borderId="5" xfId="0" applyNumberFormat="1" applyFont="1" applyBorder="1"/>
    <xf numFmtId="168" fontId="1" fillId="0" borderId="2" xfId="0" applyNumberFormat="1" applyFont="1" applyBorder="1"/>
    <xf numFmtId="3" fontId="11" fillId="0" borderId="3" xfId="0" applyNumberFormat="1" applyFont="1" applyBorder="1" applyAlignment="1">
      <alignment horizontal="center"/>
    </xf>
    <xf numFmtId="0" fontId="12" fillId="0" borderId="0" xfId="0" applyFont="1"/>
    <xf numFmtId="0" fontId="12" fillId="3" borderId="8" xfId="0" applyFont="1" applyFill="1" applyBorder="1"/>
    <xf numFmtId="0" fontId="12" fillId="3" borderId="11" xfId="0" applyFont="1" applyFill="1" applyBorder="1"/>
    <xf numFmtId="0" fontId="12" fillId="3" borderId="0" xfId="0" applyFont="1" applyFill="1"/>
    <xf numFmtId="0" fontId="12" fillId="3" borderId="13" xfId="0" applyFont="1" applyFill="1" applyBorder="1"/>
    <xf numFmtId="0" fontId="0" fillId="0" borderId="0" xfId="0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169" fontId="14" fillId="0" borderId="3" xfId="5" applyNumberFormat="1" applyFont="1" applyBorder="1" applyAlignment="1">
      <alignment horizontal="center" vertical="center" wrapText="1"/>
    </xf>
    <xf numFmtId="0" fontId="14" fillId="0" borderId="3" xfId="5" applyFont="1" applyBorder="1" applyAlignment="1">
      <alignment horizontal="center" vertical="center" wrapText="1"/>
    </xf>
    <xf numFmtId="0" fontId="13" fillId="0" borderId="0" xfId="0" applyFont="1"/>
    <xf numFmtId="0" fontId="14" fillId="0" borderId="3" xfId="5" applyFont="1" applyBorder="1" applyAlignment="1">
      <alignment horizontal="center" wrapText="1"/>
    </xf>
    <xf numFmtId="164" fontId="15" fillId="4" borderId="3" xfId="5" applyNumberFormat="1" applyFont="1" applyFill="1" applyBorder="1" applyAlignment="1">
      <alignment horizontal="right" wrapText="1"/>
    </xf>
    <xf numFmtId="164" fontId="16" fillId="4" borderId="3" xfId="5" applyNumberFormat="1" applyFont="1" applyFill="1" applyBorder="1" applyAlignment="1">
      <alignment horizontal="right" wrapText="1"/>
    </xf>
    <xf numFmtId="0" fontId="17" fillId="3" borderId="10" xfId="0" applyFont="1" applyFill="1" applyBorder="1" applyAlignment="1" applyProtection="1">
      <alignment wrapText="1" readingOrder="1"/>
      <protection locked="0"/>
    </xf>
    <xf numFmtId="169" fontId="18" fillId="3" borderId="8" xfId="0" applyNumberFormat="1" applyFont="1" applyFill="1" applyBorder="1"/>
    <xf numFmtId="0" fontId="18" fillId="3" borderId="8" xfId="0" applyFont="1" applyFill="1" applyBorder="1"/>
    <xf numFmtId="0" fontId="18" fillId="3" borderId="11" xfId="0" applyFont="1" applyFill="1" applyBorder="1"/>
    <xf numFmtId="0" fontId="0" fillId="4" borderId="0" xfId="0" applyFill="1"/>
    <xf numFmtId="0" fontId="0" fillId="3" borderId="12" xfId="0" applyFill="1" applyBorder="1" applyAlignment="1" applyProtection="1">
      <alignment wrapText="1" readingOrder="1"/>
      <protection locked="0"/>
    </xf>
    <xf numFmtId="169" fontId="18" fillId="3" borderId="0" xfId="0" applyNumberFormat="1" applyFont="1" applyFill="1"/>
    <xf numFmtId="0" fontId="18" fillId="3" borderId="0" xfId="0" applyFont="1" applyFill="1"/>
    <xf numFmtId="0" fontId="18" fillId="3" borderId="13" xfId="0" applyFont="1" applyFill="1" applyBorder="1"/>
    <xf numFmtId="0" fontId="17" fillId="3" borderId="12" xfId="0" applyFont="1" applyFill="1" applyBorder="1" applyAlignment="1" applyProtection="1">
      <alignment readingOrder="1"/>
      <protection locked="0"/>
    </xf>
    <xf numFmtId="0" fontId="19" fillId="3" borderId="14" xfId="0" applyFont="1" applyFill="1" applyBorder="1" applyAlignment="1" applyProtection="1">
      <alignment horizontal="left" wrapText="1" readingOrder="1"/>
      <protection locked="0"/>
    </xf>
    <xf numFmtId="169" fontId="18" fillId="3" borderId="7" xfId="0" applyNumberFormat="1" applyFont="1" applyFill="1" applyBorder="1"/>
    <xf numFmtId="0" fontId="18" fillId="3" borderId="7" xfId="0" applyFont="1" applyFill="1" applyBorder="1"/>
    <xf numFmtId="0" fontId="18" fillId="3" borderId="15" xfId="0" applyFont="1" applyFill="1" applyBorder="1"/>
    <xf numFmtId="0" fontId="1" fillId="0" borderId="3" xfId="6" applyFont="1" applyBorder="1" applyAlignment="1">
      <alignment horizontal="center" vertical="center"/>
    </xf>
    <xf numFmtId="164" fontId="14" fillId="0" borderId="3" xfId="6" applyNumberFormat="1" applyFont="1" applyBorder="1" applyAlignment="1">
      <alignment horizontal="center" wrapText="1"/>
    </xf>
    <xf numFmtId="164" fontId="14" fillId="0" borderId="3" xfId="6" applyNumberFormat="1" applyFont="1" applyBorder="1" applyAlignment="1">
      <alignment horizontal="center" vertical="center" wrapText="1"/>
    </xf>
    <xf numFmtId="164" fontId="14" fillId="0" borderId="5" xfId="6" applyNumberFormat="1" applyFont="1" applyBorder="1" applyAlignment="1">
      <alignment horizontal="center" wrapText="1"/>
    </xf>
    <xf numFmtId="164" fontId="14" fillId="0" borderId="9" xfId="6" applyNumberFormat="1" applyFont="1" applyBorder="1" applyAlignment="1">
      <alignment horizontal="center" wrapText="1"/>
    </xf>
    <xf numFmtId="164" fontId="14" fillId="0" borderId="6" xfId="6" applyNumberFormat="1" applyFont="1" applyBorder="1" applyAlignment="1">
      <alignment horizontal="center" wrapText="1"/>
    </xf>
    <xf numFmtId="0" fontId="20" fillId="0" borderId="0" xfId="0" applyFont="1" applyAlignment="1">
      <alignment horizontal="center"/>
    </xf>
    <xf numFmtId="164" fontId="14" fillId="0" borderId="3" xfId="6" applyNumberFormat="1" applyFont="1" applyBorder="1" applyAlignment="1">
      <alignment horizontal="center" vertical="center" wrapText="1"/>
    </xf>
    <xf numFmtId="164" fontId="1" fillId="0" borderId="3" xfId="6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5" fillId="3" borderId="3" xfId="6" applyFill="1" applyBorder="1"/>
    <xf numFmtId="169" fontId="21" fillId="3" borderId="3" xfId="6" applyNumberFormat="1" applyFont="1" applyFill="1" applyBorder="1" applyAlignment="1">
      <alignment horizontal="center" wrapText="1"/>
    </xf>
    <xf numFmtId="164" fontId="21" fillId="3" borderId="3" xfId="6" applyNumberFormat="1" applyFont="1" applyFill="1" applyBorder="1" applyAlignment="1">
      <alignment horizontal="center" wrapText="1"/>
    </xf>
    <xf numFmtId="164" fontId="22" fillId="3" borderId="3" xfId="6" applyNumberFormat="1" applyFont="1" applyFill="1" applyBorder="1" applyAlignment="1">
      <alignment horizontal="center" wrapText="1"/>
    </xf>
    <xf numFmtId="0" fontId="20" fillId="4" borderId="0" xfId="0" applyFont="1" applyFill="1"/>
    <xf numFmtId="0" fontId="14" fillId="0" borderId="3" xfId="6" applyFont="1" applyBorder="1" applyAlignment="1">
      <alignment horizontal="left" wrapText="1"/>
    </xf>
    <xf numFmtId="169" fontId="14" fillId="0" borderId="3" xfId="6" applyNumberFormat="1" applyFont="1" applyBorder="1" applyAlignment="1">
      <alignment horizontal="right"/>
    </xf>
    <xf numFmtId="164" fontId="14" fillId="0" borderId="3" xfId="6" applyNumberFormat="1" applyFont="1" applyBorder="1" applyAlignment="1">
      <alignment horizontal="right"/>
    </xf>
    <xf numFmtId="0" fontId="20" fillId="0" borderId="0" xfId="0" applyFont="1"/>
    <xf numFmtId="0" fontId="21" fillId="4" borderId="3" xfId="6" applyFont="1" applyFill="1" applyBorder="1" applyAlignment="1">
      <alignment horizontal="left" wrapText="1"/>
    </xf>
    <xf numFmtId="169" fontId="21" fillId="4" borderId="3" xfId="6" applyNumberFormat="1" applyFont="1" applyFill="1" applyBorder="1" applyAlignment="1">
      <alignment horizontal="right"/>
    </xf>
    <xf numFmtId="164" fontId="21" fillId="4" borderId="3" xfId="6" applyNumberFormat="1" applyFont="1" applyFill="1" applyBorder="1" applyAlignment="1">
      <alignment horizontal="right"/>
    </xf>
    <xf numFmtId="164" fontId="14" fillId="4" borderId="3" xfId="6" applyNumberFormat="1" applyFont="1" applyFill="1" applyBorder="1" applyAlignment="1">
      <alignment horizontal="right"/>
    </xf>
    <xf numFmtId="164" fontId="20" fillId="4" borderId="3" xfId="0" applyNumberFormat="1" applyFont="1" applyFill="1" applyBorder="1"/>
    <xf numFmtId="169" fontId="20" fillId="4" borderId="0" xfId="0" applyNumberFormat="1" applyFont="1" applyFill="1"/>
    <xf numFmtId="164" fontId="20" fillId="4" borderId="0" xfId="0" applyNumberFormat="1" applyFont="1" applyFill="1"/>
    <xf numFmtId="0" fontId="23" fillId="4" borderId="0" xfId="0" applyFont="1" applyFill="1"/>
    <xf numFmtId="169" fontId="23" fillId="4" borderId="0" xfId="0" applyNumberFormat="1" applyFont="1" applyFill="1"/>
    <xf numFmtId="0" fontId="18" fillId="4" borderId="0" xfId="0" applyFont="1" applyFill="1"/>
    <xf numFmtId="169" fontId="18" fillId="4" borderId="0" xfId="0" applyNumberFormat="1" applyFont="1" applyFill="1"/>
    <xf numFmtId="3" fontId="1" fillId="5" borderId="9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 vertical="center"/>
    </xf>
    <xf numFmtId="3" fontId="1" fillId="5" borderId="3" xfId="0" applyNumberFormat="1" applyFont="1" applyFill="1" applyBorder="1" applyAlignment="1">
      <alignment horizontal="center" vertical="center"/>
    </xf>
    <xf numFmtId="0" fontId="19" fillId="6" borderId="10" xfId="0" applyFont="1" applyFill="1" applyBorder="1"/>
    <xf numFmtId="0" fontId="24" fillId="6" borderId="8" xfId="0" applyFont="1" applyFill="1" applyBorder="1" applyAlignment="1">
      <alignment horizontal="center"/>
    </xf>
    <xf numFmtId="0" fontId="24" fillId="6" borderId="11" xfId="0" applyFont="1" applyFill="1" applyBorder="1" applyAlignment="1">
      <alignment horizontal="center"/>
    </xf>
    <xf numFmtId="0" fontId="25" fillId="4" borderId="0" xfId="0" applyFont="1" applyFill="1"/>
    <xf numFmtId="0" fontId="24" fillId="6" borderId="12" xfId="0" applyFont="1" applyFill="1" applyBorder="1"/>
    <xf numFmtId="0" fontId="24" fillId="6" borderId="0" xfId="0" applyFont="1" applyFill="1" applyAlignment="1">
      <alignment horizontal="center"/>
    </xf>
    <xf numFmtId="0" fontId="24" fillId="6" borderId="13" xfId="0" applyFont="1" applyFill="1" applyBorder="1" applyAlignment="1">
      <alignment horizontal="center"/>
    </xf>
    <xf numFmtId="0" fontId="19" fillId="6" borderId="12" xfId="0" applyFont="1" applyFill="1" applyBorder="1"/>
    <xf numFmtId="0" fontId="27" fillId="4" borderId="0" xfId="0" applyFont="1" applyFill="1"/>
    <xf numFmtId="0" fontId="5" fillId="4" borderId="3" xfId="7" applyFill="1" applyBorder="1" applyAlignment="1">
      <alignment horizontal="left" vertical="center"/>
    </xf>
    <xf numFmtId="37" fontId="5" fillId="4" borderId="3" xfId="3" applyNumberFormat="1" applyFont="1" applyFill="1" applyBorder="1" applyAlignment="1">
      <alignment horizontal="right" vertical="center"/>
    </xf>
    <xf numFmtId="39" fontId="21" fillId="4" borderId="3" xfId="3" applyNumberFormat="1" applyFont="1" applyFill="1" applyBorder="1" applyAlignment="1">
      <alignment horizontal="right" vertical="center"/>
    </xf>
    <xf numFmtId="0" fontId="20" fillId="4" borderId="3" xfId="0" applyFont="1" applyFill="1" applyBorder="1" applyAlignment="1">
      <alignment horizontal="center"/>
    </xf>
    <xf numFmtId="0" fontId="28" fillId="7" borderId="3" xfId="0" applyFont="1" applyFill="1" applyBorder="1" applyAlignment="1">
      <alignment vertical="center"/>
    </xf>
    <xf numFmtId="37" fontId="21" fillId="4" borderId="3" xfId="3" applyNumberFormat="1" applyFont="1" applyFill="1" applyBorder="1" applyAlignment="1">
      <alignment horizontal="right" vertical="top"/>
    </xf>
    <xf numFmtId="39" fontId="21" fillId="4" borderId="3" xfId="3" applyNumberFormat="1" applyFont="1" applyFill="1" applyBorder="1" applyAlignment="1">
      <alignment horizontal="right" vertical="top"/>
    </xf>
    <xf numFmtId="0" fontId="21" fillId="4" borderId="3" xfId="8" applyFont="1" applyFill="1" applyBorder="1" applyAlignment="1">
      <alignment horizontal="center" vertical="top" wrapText="1"/>
    </xf>
    <xf numFmtId="0" fontId="20" fillId="4" borderId="0" xfId="0" applyFont="1" applyFill="1" applyAlignment="1">
      <alignment vertical="center"/>
    </xf>
    <xf numFmtId="0" fontId="20" fillId="4" borderId="0" xfId="0" applyFont="1" applyFill="1" applyAlignment="1">
      <alignment horizontal="center"/>
    </xf>
    <xf numFmtId="0" fontId="5" fillId="8" borderId="0" xfId="0" applyFont="1" applyFill="1" applyAlignment="1">
      <alignment vertical="center"/>
    </xf>
    <xf numFmtId="0" fontId="27" fillId="4" borderId="0" xfId="0" applyFont="1" applyFill="1" applyAlignment="1">
      <alignment horizontal="center"/>
    </xf>
    <xf numFmtId="0" fontId="0" fillId="0" borderId="0" xfId="0"/>
    <xf numFmtId="0" fontId="19" fillId="6" borderId="10" xfId="0" applyFont="1" applyFill="1" applyBorder="1"/>
    <xf numFmtId="0" fontId="24" fillId="6" borderId="8" xfId="0" applyFont="1" applyFill="1" applyBorder="1" applyAlignment="1">
      <alignment horizontal="center"/>
    </xf>
    <xf numFmtId="0" fontId="24" fillId="6" borderId="11" xfId="0" applyFont="1" applyFill="1" applyBorder="1" applyAlignment="1">
      <alignment horizontal="center"/>
    </xf>
    <xf numFmtId="0" fontId="24" fillId="6" borderId="12" xfId="0" applyFont="1" applyFill="1" applyBorder="1"/>
    <xf numFmtId="0" fontId="24" fillId="6" borderId="0" xfId="0" applyFont="1" applyFill="1" applyBorder="1" applyAlignment="1">
      <alignment horizontal="center"/>
    </xf>
    <xf numFmtId="0" fontId="24" fillId="6" borderId="13" xfId="0" applyFont="1" applyFill="1" applyBorder="1" applyAlignment="1">
      <alignment horizontal="center"/>
    </xf>
    <xf numFmtId="0" fontId="20" fillId="4" borderId="3" xfId="0" applyFont="1" applyFill="1" applyBorder="1"/>
    <xf numFmtId="0" fontId="20" fillId="4" borderId="3" xfId="0" applyFont="1" applyFill="1" applyBorder="1" applyAlignment="1">
      <alignment horizontal="center" wrapText="1"/>
    </xf>
    <xf numFmtId="2" fontId="20" fillId="4" borderId="3" xfId="0" applyNumberFormat="1" applyFont="1" applyFill="1" applyBorder="1" applyAlignment="1">
      <alignment horizontal="center"/>
    </xf>
    <xf numFmtId="2" fontId="0" fillId="0" borderId="0" xfId="0" applyNumberFormat="1"/>
    <xf numFmtId="0" fontId="19" fillId="6" borderId="12" xfId="0" applyFont="1" applyFill="1" applyBorder="1" applyAlignment="1"/>
    <xf numFmtId="0" fontId="19" fillId="6" borderId="0" xfId="0" applyFont="1" applyFill="1" applyBorder="1" applyAlignment="1"/>
    <xf numFmtId="0" fontId="19" fillId="6" borderId="13" xfId="0" applyFont="1" applyFill="1" applyBorder="1" applyAlignment="1"/>
    <xf numFmtId="0" fontId="0" fillId="0" borderId="0" xfId="0" applyFill="1"/>
    <xf numFmtId="0" fontId="19" fillId="0" borderId="0" xfId="0" applyFont="1" applyFill="1" applyBorder="1" applyAlignment="1"/>
    <xf numFmtId="0" fontId="24" fillId="0" borderId="12" xfId="0" applyFont="1" applyFill="1" applyBorder="1"/>
    <xf numFmtId="0" fontId="24" fillId="0" borderId="0" xfId="0" applyFont="1" applyFill="1" applyAlignment="1">
      <alignment horizontal="center"/>
    </xf>
    <xf numFmtId="0" fontId="24" fillId="0" borderId="13" xfId="0" applyFont="1" applyFill="1" applyBorder="1" applyAlignment="1">
      <alignment horizontal="center"/>
    </xf>
    <xf numFmtId="0" fontId="25" fillId="0" borderId="0" xfId="0" applyFont="1" applyFill="1"/>
    <xf numFmtId="0" fontId="26" fillId="0" borderId="5" xfId="0" applyFont="1" applyFill="1" applyBorder="1" applyAlignment="1">
      <alignment horizontal="center"/>
    </xf>
    <xf numFmtId="0" fontId="26" fillId="0" borderId="9" xfId="0" applyFont="1" applyFill="1" applyBorder="1" applyAlignment="1">
      <alignment horizontal="center"/>
    </xf>
    <xf numFmtId="0" fontId="27" fillId="0" borderId="0" xfId="0" applyFont="1" applyFill="1"/>
    <xf numFmtId="0" fontId="19" fillId="6" borderId="12" xfId="0" applyFont="1" applyFill="1" applyBorder="1" applyAlignment="1">
      <alignment vertical="center"/>
    </xf>
    <xf numFmtId="0" fontId="19" fillId="6" borderId="12" xfId="0" applyFont="1" applyFill="1" applyBorder="1" applyAlignment="1">
      <alignment horizontal="center" vertical="center" wrapText="1"/>
    </xf>
    <xf numFmtId="0" fontId="19" fillId="6" borderId="16" xfId="0" applyFont="1" applyFill="1" applyBorder="1" applyAlignment="1">
      <alignment horizontal="center" vertical="center" wrapText="1"/>
    </xf>
    <xf numFmtId="0" fontId="19" fillId="6" borderId="2" xfId="0" applyFont="1" applyFill="1" applyBorder="1" applyAlignment="1">
      <alignment horizontal="center" vertical="center" wrapText="1"/>
    </xf>
    <xf numFmtId="0" fontId="0" fillId="0" borderId="7" xfId="0" applyFill="1" applyBorder="1"/>
    <xf numFmtId="0" fontId="0" fillId="0" borderId="15" xfId="0" applyFill="1" applyBorder="1"/>
    <xf numFmtId="0" fontId="0" fillId="0" borderId="0" xfId="0" applyBorder="1"/>
    <xf numFmtId="0" fontId="12" fillId="3" borderId="0" xfId="0" applyFont="1" applyFill="1" applyBorder="1"/>
    <xf numFmtId="0" fontId="0" fillId="0" borderId="0" xfId="0" applyFill="1" applyBorder="1"/>
    <xf numFmtId="0" fontId="13" fillId="0" borderId="0" xfId="0" applyFont="1" applyFill="1"/>
    <xf numFmtId="0" fontId="14" fillId="0" borderId="3" xfId="5" applyFont="1" applyFill="1" applyBorder="1" applyAlignment="1">
      <alignment horizontal="center" wrapText="1"/>
    </xf>
    <xf numFmtId="169" fontId="14" fillId="0" borderId="6" xfId="5" applyNumberFormat="1" applyFont="1" applyFill="1" applyBorder="1" applyAlignment="1">
      <alignment horizontal="center" wrapText="1"/>
    </xf>
    <xf numFmtId="169" fontId="14" fillId="0" borderId="6" xfId="5" applyNumberFormat="1" applyFont="1" applyBorder="1" applyAlignment="1">
      <alignment horizontal="center" wrapText="1"/>
    </xf>
    <xf numFmtId="169" fontId="15" fillId="4" borderId="6" xfId="5" applyNumberFormat="1" applyFont="1" applyFill="1" applyBorder="1" applyAlignment="1">
      <alignment horizontal="right"/>
    </xf>
    <xf numFmtId="169" fontId="16" fillId="4" borderId="6" xfId="5" applyNumberFormat="1" applyFont="1" applyFill="1" applyBorder="1" applyAlignment="1">
      <alignment horizontal="right"/>
    </xf>
    <xf numFmtId="0" fontId="16" fillId="4" borderId="0" xfId="4" applyFont="1" applyFill="1" applyBorder="1" applyAlignment="1">
      <alignment horizontal="left" wrapText="1"/>
    </xf>
    <xf numFmtId="0" fontId="1" fillId="0" borderId="7" xfId="4" applyFont="1" applyBorder="1" applyAlignment="1">
      <alignment horizontal="center" vertical="center" wrapText="1"/>
    </xf>
    <xf numFmtId="0" fontId="1" fillId="0" borderId="15" xfId="4" applyFont="1" applyBorder="1" applyAlignment="1">
      <alignment horizontal="center" vertical="center" wrapText="1"/>
    </xf>
    <xf numFmtId="0" fontId="1" fillId="0" borderId="9" xfId="4" applyFont="1" applyBorder="1" applyAlignment="1">
      <alignment horizontal="center" vertical="center" wrapText="1"/>
    </xf>
    <xf numFmtId="0" fontId="1" fillId="0" borderId="6" xfId="4" applyFont="1" applyBorder="1" applyAlignment="1">
      <alignment horizontal="center" vertical="center" wrapText="1"/>
    </xf>
    <xf numFmtId="0" fontId="13" fillId="0" borderId="9" xfId="0" applyFont="1" applyFill="1" applyBorder="1"/>
    <xf numFmtId="0" fontId="1" fillId="0" borderId="9" xfId="4" applyFont="1" applyFill="1" applyBorder="1" applyAlignment="1">
      <alignment horizontal="center" wrapText="1"/>
    </xf>
    <xf numFmtId="0" fontId="1" fillId="0" borderId="9" xfId="4" applyFont="1" applyBorder="1" applyAlignment="1"/>
    <xf numFmtId="0" fontId="13" fillId="0" borderId="9" xfId="0" applyFont="1" applyBorder="1"/>
    <xf numFmtId="0" fontId="1" fillId="0" borderId="9" xfId="4" applyFont="1" applyBorder="1" applyAlignment="1">
      <alignment horizontal="left" wrapText="1"/>
    </xf>
    <xf numFmtId="3" fontId="0" fillId="0" borderId="9" xfId="0" applyNumberFormat="1" applyFont="1" applyBorder="1" applyAlignment="1">
      <alignment horizontal="left"/>
    </xf>
    <xf numFmtId="0" fontId="16" fillId="4" borderId="9" xfId="4" applyFont="1" applyFill="1" applyBorder="1" applyAlignment="1">
      <alignment horizontal="left" wrapText="1"/>
    </xf>
    <xf numFmtId="0" fontId="15" fillId="4" borderId="9" xfId="4" applyFont="1" applyFill="1" applyBorder="1" applyAlignment="1">
      <alignment horizontal="left" wrapText="1"/>
    </xf>
    <xf numFmtId="0" fontId="8" fillId="0" borderId="9" xfId="0" applyFont="1" applyBorder="1"/>
    <xf numFmtId="0" fontId="8" fillId="0" borderId="2" xfId="0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 wrapText="1"/>
    </xf>
    <xf numFmtId="0" fontId="19" fillId="6" borderId="15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/>
    </xf>
  </cellXfs>
  <cellStyles count="9">
    <cellStyle name="Millares" xfId="3" builtinId="3"/>
    <cellStyle name="Normal" xfId="0" builtinId="0"/>
    <cellStyle name="Normal 2" xfId="2" xr:uid="{00000000-0005-0000-0000-000001000000}"/>
    <cellStyle name="Normal_Hoja13" xfId="7" xr:uid="{B6AF9E00-0645-4ACF-B231-B01F3AFFDB9B}"/>
    <cellStyle name="Normal_Hoja5" xfId="8" xr:uid="{2B512024-B77E-4285-9FD5-616CBD10F4F7}"/>
    <cellStyle name="Normal_Hoja6" xfId="6" xr:uid="{758852B2-41A9-4125-9F55-49622B52AD07}"/>
    <cellStyle name="Normal_Sobre condiciones de vida" xfId="5" xr:uid="{B8BB6586-726E-4028-965B-AD528187B926}"/>
    <cellStyle name="Normal_Sobre estructura de población" xfId="4" xr:uid="{8BFD7E26-C17A-4CA7-9562-7629480D0CDF}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image" Target="../media/image6.emf"/><Relationship Id="rId7" Type="http://schemas.openxmlformats.org/officeDocument/2006/relationships/image" Target="../media/image10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5" Type="http://schemas.openxmlformats.org/officeDocument/2006/relationships/image" Target="../media/image8.emf"/><Relationship Id="rId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336550</xdr:colOff>
          <xdr:row>3</xdr:row>
          <xdr:rowOff>76200</xdr:rowOff>
        </xdr:from>
        <xdr:to>
          <xdr:col>2</xdr:col>
          <xdr:colOff>450850</xdr:colOff>
          <xdr:row>5</xdr:row>
          <xdr:rowOff>171450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361950</xdr:colOff>
          <xdr:row>14</xdr:row>
          <xdr:rowOff>152400</xdr:rowOff>
        </xdr:from>
        <xdr:to>
          <xdr:col>2</xdr:col>
          <xdr:colOff>374650</xdr:colOff>
          <xdr:row>18</xdr:row>
          <xdr:rowOff>50800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0</xdr:row>
      <xdr:rowOff>0</xdr:rowOff>
    </xdr:from>
    <xdr:to>
      <xdr:col>22</xdr:col>
      <xdr:colOff>171451</xdr:colOff>
      <xdr:row>42</xdr:row>
      <xdr:rowOff>168562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62" t="31022" r="35253" b="10730"/>
        <a:stretch/>
      </xdr:blipFill>
      <xdr:spPr>
        <a:xfrm>
          <a:off x="6477000" y="0"/>
          <a:ext cx="11001376" cy="81028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298450</xdr:colOff>
          <xdr:row>87</xdr:row>
          <xdr:rowOff>50800</xdr:rowOff>
        </xdr:from>
        <xdr:to>
          <xdr:col>15</xdr:col>
          <xdr:colOff>266700</xdr:colOff>
          <xdr:row>87</xdr:row>
          <xdr:rowOff>323850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DF6FE01A-5020-4627-84D1-D561D896D8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84</xdr:row>
          <xdr:rowOff>0</xdr:rowOff>
        </xdr:from>
        <xdr:to>
          <xdr:col>15</xdr:col>
          <xdr:colOff>584200</xdr:colOff>
          <xdr:row>85</xdr:row>
          <xdr:rowOff>6350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7324385E-6D54-4CC3-9BFF-0F2F531CDE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84</xdr:row>
          <xdr:rowOff>0</xdr:rowOff>
        </xdr:from>
        <xdr:to>
          <xdr:col>14</xdr:col>
          <xdr:colOff>831850</xdr:colOff>
          <xdr:row>85</xdr:row>
          <xdr:rowOff>6350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6D9FD356-1D8B-4CB4-9717-EB4F5E4030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84</xdr:row>
          <xdr:rowOff>38100</xdr:rowOff>
        </xdr:from>
        <xdr:to>
          <xdr:col>16</xdr:col>
          <xdr:colOff>908050</xdr:colOff>
          <xdr:row>85</xdr:row>
          <xdr:rowOff>6350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A6D48580-D1C3-4A69-A1F8-2DE6E7DCB8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57150</xdr:colOff>
          <xdr:row>84</xdr:row>
          <xdr:rowOff>19050</xdr:rowOff>
        </xdr:from>
        <xdr:to>
          <xdr:col>18</xdr:col>
          <xdr:colOff>666750</xdr:colOff>
          <xdr:row>84</xdr:row>
          <xdr:rowOff>266700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9AA92565-AC8E-43A8-844F-09FA5AB270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38100</xdr:colOff>
          <xdr:row>2</xdr:row>
          <xdr:rowOff>19050</xdr:rowOff>
        </xdr:from>
        <xdr:to>
          <xdr:col>17</xdr:col>
          <xdr:colOff>717550</xdr:colOff>
          <xdr:row>2</xdr:row>
          <xdr:rowOff>571500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894B17BC-6E74-4B6A-BF3D-1AF542AE33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31750</xdr:colOff>
          <xdr:row>1</xdr:row>
          <xdr:rowOff>152400</xdr:rowOff>
        </xdr:from>
        <xdr:to>
          <xdr:col>18</xdr:col>
          <xdr:colOff>850900</xdr:colOff>
          <xdr:row>3</xdr:row>
          <xdr:rowOff>19050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87C897BC-ACE9-48BE-9CFD-0B9D4DE05D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50800</xdr:colOff>
          <xdr:row>91</xdr:row>
          <xdr:rowOff>15990</xdr:rowOff>
        </xdr:from>
        <xdr:to>
          <xdr:col>8</xdr:col>
          <xdr:colOff>209550</xdr:colOff>
          <xdr:row>94</xdr:row>
          <xdr:rowOff>57150</xdr:rowOff>
        </xdr:to>
        <xdr:sp macro="" textlink="">
          <xdr:nvSpPr>
            <xdr:cNvPr id="6152" name="Object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F1E7D4B0-5E80-48A5-AFEE-398C805832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is/ACE_coordinacion/Redise&#241;o%20SIEH/SIEH/Informes/Muestreo/Muestra%20cant&#243;n/Resumen_tama&#241;o_n%20CANT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mmv CR"/>
      <sheetName val="mmv urb"/>
      <sheetName val="mmv rur"/>
      <sheetName val="n tda"/>
      <sheetName val="tda 95-03"/>
      <sheetName val="n tnp"/>
      <sheetName val="n mujer12"/>
      <sheetName val="n subemp"/>
      <sheetName val="Hoja4"/>
      <sheetName val="Hoja8"/>
    </sheetNames>
    <sheetDataSet>
      <sheetData sheetId="0" refreshError="1"/>
      <sheetData sheetId="1">
        <row r="4">
          <cell r="H4">
            <v>1294</v>
          </cell>
          <cell r="O4">
            <v>83521.000000000116</v>
          </cell>
        </row>
        <row r="5">
          <cell r="H5">
            <v>219</v>
          </cell>
          <cell r="O5">
            <v>14391</v>
          </cell>
        </row>
        <row r="6">
          <cell r="H6">
            <v>756</v>
          </cell>
          <cell r="O6">
            <v>49971</v>
          </cell>
        </row>
        <row r="7">
          <cell r="H7">
            <v>171</v>
          </cell>
          <cell r="O7">
            <v>8198</v>
          </cell>
        </row>
        <row r="8">
          <cell r="H8">
            <v>85</v>
          </cell>
          <cell r="O8">
            <v>4397</v>
          </cell>
        </row>
        <row r="9">
          <cell r="H9">
            <v>195</v>
          </cell>
          <cell r="O9">
            <v>12818</v>
          </cell>
        </row>
        <row r="10">
          <cell r="H10">
            <v>108</v>
          </cell>
          <cell r="O10">
            <v>6118</v>
          </cell>
        </row>
        <row r="11">
          <cell r="H11">
            <v>473</v>
          </cell>
          <cell r="O11">
            <v>31269</v>
          </cell>
        </row>
        <row r="12">
          <cell r="H12">
            <v>164</v>
          </cell>
          <cell r="O12">
            <v>9291</v>
          </cell>
        </row>
        <row r="13">
          <cell r="H13">
            <v>246</v>
          </cell>
          <cell r="O13">
            <v>16020</v>
          </cell>
        </row>
        <row r="14">
          <cell r="H14">
            <v>224</v>
          </cell>
          <cell r="O14">
            <v>14823</v>
          </cell>
        </row>
        <row r="15">
          <cell r="H15">
            <v>113</v>
          </cell>
          <cell r="O15">
            <v>5046</v>
          </cell>
        </row>
        <row r="16">
          <cell r="H16">
            <v>290</v>
          </cell>
          <cell r="O16">
            <v>18902</v>
          </cell>
        </row>
        <row r="17">
          <cell r="H17">
            <v>218</v>
          </cell>
          <cell r="O17">
            <v>14576</v>
          </cell>
        </row>
        <row r="18">
          <cell r="H18">
            <v>240</v>
          </cell>
          <cell r="O18">
            <v>16045</v>
          </cell>
        </row>
        <row r="19">
          <cell r="H19">
            <v>37</v>
          </cell>
          <cell r="O19">
            <v>1634</v>
          </cell>
        </row>
        <row r="20">
          <cell r="H20">
            <v>46</v>
          </cell>
          <cell r="O20">
            <v>2147</v>
          </cell>
        </row>
        <row r="21">
          <cell r="H21">
            <v>253</v>
          </cell>
          <cell r="O21">
            <v>16788</v>
          </cell>
        </row>
        <row r="22">
          <cell r="H22">
            <v>611</v>
          </cell>
          <cell r="O22">
            <v>32313</v>
          </cell>
        </row>
        <row r="23">
          <cell r="H23">
            <v>70</v>
          </cell>
          <cell r="O23">
            <v>3458</v>
          </cell>
        </row>
        <row r="24">
          <cell r="H24">
            <v>949</v>
          </cell>
          <cell r="O24">
            <v>59635</v>
          </cell>
        </row>
        <row r="25">
          <cell r="H25">
            <v>338</v>
          </cell>
          <cell r="O25">
            <v>18917</v>
          </cell>
        </row>
        <row r="26">
          <cell r="H26">
            <v>305</v>
          </cell>
          <cell r="O26">
            <v>17699</v>
          </cell>
        </row>
        <row r="27">
          <cell r="H27">
            <v>36</v>
          </cell>
          <cell r="O27">
            <v>1878</v>
          </cell>
        </row>
        <row r="28">
          <cell r="H28">
            <v>117</v>
          </cell>
          <cell r="O28">
            <v>6432</v>
          </cell>
        </row>
        <row r="29">
          <cell r="H29">
            <v>172</v>
          </cell>
          <cell r="O29">
            <v>9947</v>
          </cell>
        </row>
        <row r="30">
          <cell r="H30">
            <v>129</v>
          </cell>
          <cell r="O30">
            <v>7542</v>
          </cell>
        </row>
        <row r="31">
          <cell r="H31">
            <v>106</v>
          </cell>
          <cell r="O31">
            <v>6541</v>
          </cell>
        </row>
        <row r="32">
          <cell r="H32">
            <v>93</v>
          </cell>
          <cell r="O32">
            <v>5109</v>
          </cell>
        </row>
        <row r="33">
          <cell r="H33">
            <v>584</v>
          </cell>
          <cell r="O33">
            <v>33100</v>
          </cell>
        </row>
        <row r="34">
          <cell r="H34">
            <v>55</v>
          </cell>
          <cell r="O34">
            <v>2797</v>
          </cell>
        </row>
        <row r="35">
          <cell r="H35">
            <v>86</v>
          </cell>
          <cell r="O35">
            <v>4398</v>
          </cell>
        </row>
        <row r="36">
          <cell r="H36">
            <v>193</v>
          </cell>
          <cell r="O36">
            <v>9482</v>
          </cell>
        </row>
        <row r="37">
          <cell r="H37">
            <v>103</v>
          </cell>
          <cell r="O37">
            <v>4855</v>
          </cell>
        </row>
        <row r="38">
          <cell r="H38">
            <v>81</v>
          </cell>
          <cell r="O38">
            <v>3759</v>
          </cell>
        </row>
        <row r="39">
          <cell r="H39">
            <v>527</v>
          </cell>
          <cell r="O39">
            <v>32607</v>
          </cell>
        </row>
        <row r="40">
          <cell r="H40">
            <v>226</v>
          </cell>
          <cell r="O40">
            <v>12956</v>
          </cell>
        </row>
        <row r="41">
          <cell r="H41">
            <v>317</v>
          </cell>
          <cell r="O41">
            <v>19193</v>
          </cell>
        </row>
        <row r="42">
          <cell r="H42">
            <v>75</v>
          </cell>
          <cell r="O42">
            <v>3868</v>
          </cell>
        </row>
        <row r="43">
          <cell r="H43">
            <v>382</v>
          </cell>
          <cell r="O43">
            <v>18704</v>
          </cell>
        </row>
        <row r="44">
          <cell r="H44">
            <v>52</v>
          </cell>
          <cell r="O44">
            <v>2931</v>
          </cell>
        </row>
        <row r="45">
          <cell r="H45">
            <v>146</v>
          </cell>
          <cell r="O45">
            <v>8620</v>
          </cell>
        </row>
        <row r="46">
          <cell r="H46">
            <v>127</v>
          </cell>
          <cell r="O46">
            <v>8111.9999999999927</v>
          </cell>
        </row>
        <row r="47">
          <cell r="H47">
            <v>432</v>
          </cell>
          <cell r="O47">
            <v>27409</v>
          </cell>
        </row>
        <row r="48">
          <cell r="H48">
            <v>138</v>
          </cell>
          <cell r="O48">
            <v>8487</v>
          </cell>
        </row>
        <row r="49">
          <cell r="H49">
            <v>150</v>
          </cell>
          <cell r="O49">
            <v>9471</v>
          </cell>
        </row>
        <row r="50">
          <cell r="H50">
            <v>122</v>
          </cell>
          <cell r="O50">
            <v>7707</v>
          </cell>
        </row>
        <row r="51">
          <cell r="H51">
            <v>154</v>
          </cell>
          <cell r="O51">
            <v>9990</v>
          </cell>
        </row>
        <row r="52">
          <cell r="H52">
            <v>71</v>
          </cell>
          <cell r="O52">
            <v>4239</v>
          </cell>
        </row>
        <row r="53">
          <cell r="H53">
            <v>76</v>
          </cell>
          <cell r="O53">
            <v>5201</v>
          </cell>
        </row>
        <row r="54">
          <cell r="H54">
            <v>65</v>
          </cell>
          <cell r="O54">
            <v>4081</v>
          </cell>
        </row>
        <row r="55">
          <cell r="H55">
            <v>78</v>
          </cell>
          <cell r="O55">
            <v>5397</v>
          </cell>
        </row>
        <row r="56">
          <cell r="H56">
            <v>262</v>
          </cell>
          <cell r="O56">
            <v>12741</v>
          </cell>
        </row>
        <row r="57">
          <cell r="H57">
            <v>188</v>
          </cell>
          <cell r="O57">
            <v>11916</v>
          </cell>
        </row>
        <row r="58">
          <cell r="H58">
            <v>221</v>
          </cell>
          <cell r="O58">
            <v>12178</v>
          </cell>
        </row>
        <row r="59">
          <cell r="H59">
            <v>200</v>
          </cell>
          <cell r="O59">
            <v>12102</v>
          </cell>
        </row>
        <row r="60">
          <cell r="H60">
            <v>84</v>
          </cell>
          <cell r="O60">
            <v>4567</v>
          </cell>
        </row>
        <row r="61">
          <cell r="H61">
            <v>118</v>
          </cell>
          <cell r="O61">
            <v>7651</v>
          </cell>
        </row>
        <row r="62">
          <cell r="H62">
            <v>110</v>
          </cell>
          <cell r="O62">
            <v>6515</v>
          </cell>
        </row>
        <row r="63">
          <cell r="H63">
            <v>90</v>
          </cell>
          <cell r="O63">
            <v>4799</v>
          </cell>
        </row>
        <row r="64">
          <cell r="H64">
            <v>101</v>
          </cell>
          <cell r="O64">
            <v>5289</v>
          </cell>
        </row>
        <row r="65">
          <cell r="H65">
            <v>64</v>
          </cell>
          <cell r="O65">
            <v>3041</v>
          </cell>
        </row>
        <row r="66">
          <cell r="H66">
            <v>73</v>
          </cell>
          <cell r="O66">
            <v>3778</v>
          </cell>
        </row>
        <row r="67">
          <cell r="H67">
            <v>39</v>
          </cell>
          <cell r="O67">
            <v>1758</v>
          </cell>
        </row>
        <row r="68">
          <cell r="H68">
            <v>525</v>
          </cell>
          <cell r="O68">
            <v>29461</v>
          </cell>
        </row>
        <row r="69">
          <cell r="H69">
            <v>127</v>
          </cell>
          <cell r="O69">
            <v>7279</v>
          </cell>
        </row>
        <row r="70">
          <cell r="H70">
            <v>209</v>
          </cell>
          <cell r="O70">
            <v>10231</v>
          </cell>
        </row>
        <row r="71">
          <cell r="H71">
            <v>60</v>
          </cell>
          <cell r="O71">
            <v>3378</v>
          </cell>
        </row>
        <row r="72">
          <cell r="H72">
            <v>144</v>
          </cell>
          <cell r="O72">
            <v>7398</v>
          </cell>
        </row>
        <row r="73">
          <cell r="H73">
            <v>108</v>
          </cell>
          <cell r="O73">
            <v>6100</v>
          </cell>
        </row>
        <row r="74">
          <cell r="H74">
            <v>193</v>
          </cell>
          <cell r="O74">
            <v>10254</v>
          </cell>
        </row>
        <row r="75">
          <cell r="H75">
            <v>230</v>
          </cell>
          <cell r="O75">
            <v>12218</v>
          </cell>
        </row>
        <row r="76">
          <cell r="H76">
            <v>73</v>
          </cell>
          <cell r="O76">
            <v>4071</v>
          </cell>
        </row>
        <row r="77">
          <cell r="H77">
            <v>202</v>
          </cell>
          <cell r="O77">
            <v>10491</v>
          </cell>
        </row>
        <row r="78">
          <cell r="H78">
            <v>64</v>
          </cell>
          <cell r="O78">
            <v>4026</v>
          </cell>
        </row>
        <row r="79">
          <cell r="H79">
            <v>461</v>
          </cell>
          <cell r="O79">
            <v>26069</v>
          </cell>
        </row>
        <row r="80">
          <cell r="H80">
            <v>530</v>
          </cell>
          <cell r="O80">
            <v>29404</v>
          </cell>
        </row>
        <row r="81">
          <cell r="H81">
            <v>261</v>
          </cell>
          <cell r="O81">
            <v>14931</v>
          </cell>
        </row>
        <row r="82">
          <cell r="H82">
            <v>140</v>
          </cell>
          <cell r="O82">
            <v>6812</v>
          </cell>
        </row>
        <row r="83">
          <cell r="H83">
            <v>157</v>
          </cell>
          <cell r="O83">
            <v>9036</v>
          </cell>
        </row>
        <row r="84">
          <cell r="H84">
            <v>166</v>
          </cell>
          <cell r="O84">
            <v>9725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13" Type="http://schemas.openxmlformats.org/officeDocument/2006/relationships/oleObject" Target="../embeddings/oleObject8.bin"/><Relationship Id="rId18" Type="http://schemas.openxmlformats.org/officeDocument/2006/relationships/image" Target="../media/image11.emf"/><Relationship Id="rId3" Type="http://schemas.openxmlformats.org/officeDocument/2006/relationships/oleObject" Target="../embeddings/oleObject3.bin"/><Relationship Id="rId7" Type="http://schemas.openxmlformats.org/officeDocument/2006/relationships/oleObject" Target="../embeddings/oleObject5.bin"/><Relationship Id="rId12" Type="http://schemas.openxmlformats.org/officeDocument/2006/relationships/image" Target="../media/image8.emf"/><Relationship Id="rId17" Type="http://schemas.openxmlformats.org/officeDocument/2006/relationships/oleObject" Target="../embeddings/oleObject10.bin"/><Relationship Id="rId2" Type="http://schemas.openxmlformats.org/officeDocument/2006/relationships/vmlDrawing" Target="../drawings/vmlDrawing2.vml"/><Relationship Id="rId16" Type="http://schemas.openxmlformats.org/officeDocument/2006/relationships/image" Target="../media/image10.emf"/><Relationship Id="rId1" Type="http://schemas.openxmlformats.org/officeDocument/2006/relationships/drawing" Target="../drawings/drawing3.xml"/><Relationship Id="rId6" Type="http://schemas.openxmlformats.org/officeDocument/2006/relationships/image" Target="../media/image5.emf"/><Relationship Id="rId11" Type="http://schemas.openxmlformats.org/officeDocument/2006/relationships/oleObject" Target="../embeddings/oleObject7.bin"/><Relationship Id="rId5" Type="http://schemas.openxmlformats.org/officeDocument/2006/relationships/oleObject" Target="../embeddings/oleObject4.bin"/><Relationship Id="rId15" Type="http://schemas.openxmlformats.org/officeDocument/2006/relationships/oleObject" Target="../embeddings/oleObject9.bin"/><Relationship Id="rId10" Type="http://schemas.openxmlformats.org/officeDocument/2006/relationships/image" Target="../media/image7.emf"/><Relationship Id="rId4" Type="http://schemas.openxmlformats.org/officeDocument/2006/relationships/image" Target="../media/image4.emf"/><Relationship Id="rId9" Type="http://schemas.openxmlformats.org/officeDocument/2006/relationships/oleObject" Target="../embeddings/oleObject6.bin"/><Relationship Id="rId14" Type="http://schemas.openxmlformats.org/officeDocument/2006/relationships/image" Target="../media/image9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32"/>
  <sheetViews>
    <sheetView workbookViewId="0">
      <selection activeCell="B12" sqref="B12"/>
    </sheetView>
  </sheetViews>
  <sheetFormatPr baseColWidth="10" defaultRowHeight="14.5"/>
  <cols>
    <col min="2" max="2" width="18.54296875" customWidth="1"/>
  </cols>
  <sheetData>
    <row r="3" spans="2:7">
      <c r="B3" s="1" t="s">
        <v>120</v>
      </c>
    </row>
    <row r="7" spans="2:7">
      <c r="B7" s="2"/>
      <c r="C7" s="2"/>
      <c r="D7" s="3"/>
      <c r="E7" s="3"/>
      <c r="F7" s="3"/>
      <c r="G7" s="3"/>
    </row>
    <row r="9" spans="2:7">
      <c r="B9" s="4" t="s">
        <v>89</v>
      </c>
      <c r="G9" s="6">
        <v>1.96</v>
      </c>
    </row>
    <row r="10" spans="2:7">
      <c r="B10" s="4" t="s">
        <v>90</v>
      </c>
      <c r="G10" s="6">
        <v>0.05</v>
      </c>
    </row>
    <row r="11" spans="2:7">
      <c r="B11" t="s">
        <v>91</v>
      </c>
      <c r="G11" s="7">
        <v>0.5</v>
      </c>
    </row>
    <row r="12" spans="2:7" ht="16.5">
      <c r="B12" t="s">
        <v>92</v>
      </c>
      <c r="G12" s="8">
        <f>($G$9*$G$9*G$11*(1-G$11))/($G$10*$G$10)</f>
        <v>384.15999999999991</v>
      </c>
    </row>
    <row r="14" spans="2:7">
      <c r="B14" s="1" t="s">
        <v>93</v>
      </c>
    </row>
    <row r="21" spans="2:5">
      <c r="B21" t="s">
        <v>94</v>
      </c>
    </row>
    <row r="22" spans="2:5">
      <c r="B22" t="s">
        <v>95</v>
      </c>
    </row>
    <row r="24" spans="2:5">
      <c r="B24" s="1" t="s">
        <v>104</v>
      </c>
      <c r="E24" s="8">
        <v>2</v>
      </c>
    </row>
    <row r="25" spans="2:5">
      <c r="B25" t="s">
        <v>105</v>
      </c>
      <c r="C25" s="10">
        <v>1.6</v>
      </c>
    </row>
    <row r="26" spans="2:5">
      <c r="B26" t="s">
        <v>106</v>
      </c>
      <c r="C26" s="10">
        <v>1</v>
      </c>
    </row>
    <row r="27" spans="2:5">
      <c r="B27" t="s">
        <v>107</v>
      </c>
      <c r="C27" s="10">
        <v>1.1000000000000001</v>
      </c>
    </row>
    <row r="29" spans="2:5">
      <c r="B29" s="1" t="s">
        <v>108</v>
      </c>
    </row>
    <row r="30" spans="2:5">
      <c r="B30" t="s">
        <v>109</v>
      </c>
      <c r="E30" s="27">
        <v>42</v>
      </c>
    </row>
    <row r="31" spans="2:5">
      <c r="B31" t="s">
        <v>110</v>
      </c>
      <c r="E31" s="27">
        <v>59</v>
      </c>
    </row>
    <row r="32" spans="2:5">
      <c r="C32" s="11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4" r:id="rId3">
          <objectPr defaultSize="0" autoPict="0" r:id="rId4">
            <anchor moveWithCells="1">
              <from>
                <xdr:col>1</xdr:col>
                <xdr:colOff>336550</xdr:colOff>
                <xdr:row>3</xdr:row>
                <xdr:rowOff>76200</xdr:rowOff>
              </from>
              <to>
                <xdr:col>2</xdr:col>
                <xdr:colOff>450850</xdr:colOff>
                <xdr:row>5</xdr:row>
                <xdr:rowOff>171450</xdr:rowOff>
              </to>
            </anchor>
          </objectPr>
        </oleObject>
      </mc:Choice>
      <mc:Fallback>
        <oleObject progId="Equation.3" shapeId="3074" r:id="rId3"/>
      </mc:Fallback>
    </mc:AlternateContent>
    <mc:AlternateContent xmlns:mc="http://schemas.openxmlformats.org/markup-compatibility/2006">
      <mc:Choice Requires="x14">
        <oleObject progId="Equation.3" shapeId="3075" r:id="rId5">
          <objectPr defaultSize="0" autoPict="0" r:id="rId6">
            <anchor moveWithCells="1">
              <from>
                <xdr:col>1</xdr:col>
                <xdr:colOff>361950</xdr:colOff>
                <xdr:row>14</xdr:row>
                <xdr:rowOff>152400</xdr:rowOff>
              </from>
              <to>
                <xdr:col>2</xdr:col>
                <xdr:colOff>374650</xdr:colOff>
                <xdr:row>18</xdr:row>
                <xdr:rowOff>50800</xdr:rowOff>
              </to>
            </anchor>
          </objectPr>
        </oleObject>
      </mc:Choice>
      <mc:Fallback>
        <oleObject progId="Equation.3" shapeId="3075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00"/>
  <sheetViews>
    <sheetView workbookViewId="0">
      <selection activeCell="K12" sqref="K12"/>
    </sheetView>
  </sheetViews>
  <sheetFormatPr baseColWidth="10" defaultColWidth="11.453125" defaultRowHeight="14.5"/>
  <cols>
    <col min="1" max="1" width="6.81640625" style="14" customWidth="1"/>
    <col min="2" max="2" width="5.54296875" style="14" customWidth="1"/>
    <col min="3" max="4" width="11.81640625" style="14" customWidth="1"/>
    <col min="5" max="5" width="14.7265625" style="17" customWidth="1"/>
    <col min="6" max="8" width="14.7265625" style="18" customWidth="1"/>
    <col min="9" max="16384" width="11.453125" style="12"/>
  </cols>
  <sheetData>
    <row r="2" spans="1:8">
      <c r="B2" s="15" t="s">
        <v>112</v>
      </c>
    </row>
    <row r="3" spans="1:8">
      <c r="B3" s="15" t="s">
        <v>113</v>
      </c>
    </row>
    <row r="5" spans="1:8" ht="30" customHeight="1">
      <c r="B5" s="32" t="s">
        <v>117</v>
      </c>
      <c r="C5" s="33"/>
      <c r="D5" s="209" t="s">
        <v>121</v>
      </c>
      <c r="E5" s="210"/>
      <c r="F5" s="30" t="s">
        <v>103</v>
      </c>
      <c r="G5" s="30" t="s">
        <v>104</v>
      </c>
      <c r="H5" s="31" t="s">
        <v>111</v>
      </c>
    </row>
    <row r="6" spans="1:8" ht="25" customHeight="1">
      <c r="B6" s="32"/>
      <c r="C6" s="33"/>
      <c r="D6" s="207" t="s">
        <v>147</v>
      </c>
      <c r="E6" s="208" t="s">
        <v>805</v>
      </c>
      <c r="F6" s="30"/>
      <c r="G6" s="30"/>
      <c r="H6" s="31"/>
    </row>
    <row r="7" spans="1:8" ht="5.25" customHeight="1">
      <c r="E7" s="19"/>
    </row>
    <row r="8" spans="1:8">
      <c r="B8" s="15" t="s">
        <v>96</v>
      </c>
      <c r="D8" s="1">
        <f>SUM(D11:D97)</f>
        <v>17664</v>
      </c>
      <c r="E8" s="19">
        <f>E10+E31+E47+E56+E67+E79+E91</f>
        <v>1360052</v>
      </c>
      <c r="F8" s="19">
        <f>F10+F31+F47+F56+F67+F79+F91</f>
        <v>29892.303347750782</v>
      </c>
      <c r="G8" s="19">
        <f>G10+G31+G47+G56+G67+G79+G91</f>
        <v>59784.606695501563</v>
      </c>
      <c r="H8" s="20">
        <f>H10+H31+H47+H56+H67+H79+H91</f>
        <v>2510953.4812110662</v>
      </c>
    </row>
    <row r="9" spans="1:8" ht="5.25" customHeight="1">
      <c r="D9" s="12"/>
      <c r="E9" s="19"/>
      <c r="H9" s="21"/>
    </row>
    <row r="10" spans="1:8" ht="12.75" customHeight="1">
      <c r="B10" s="15" t="s">
        <v>2</v>
      </c>
      <c r="C10" s="15"/>
      <c r="D10" s="19">
        <f>SUM(D11:D30)</f>
        <v>3258</v>
      </c>
      <c r="E10" s="19">
        <f>SUM(E11:E30)</f>
        <v>436147</v>
      </c>
      <c r="F10" s="19">
        <f>SUM(F11:F30)</f>
        <v>7396.8960149760842</v>
      </c>
      <c r="G10" s="19">
        <f>SUM(G11:G30)</f>
        <v>14793.792029952168</v>
      </c>
      <c r="H10" s="20">
        <f>SUM(H11:H30)</f>
        <v>621339.26525799127</v>
      </c>
    </row>
    <row r="11" spans="1:8" ht="12.75" customHeight="1">
      <c r="B11" s="13">
        <v>101</v>
      </c>
      <c r="C11" s="14" t="s">
        <v>13</v>
      </c>
      <c r="D11" s="17">
        <v>593</v>
      </c>
      <c r="E11" s="17">
        <v>87109</v>
      </c>
      <c r="F11" s="22">
        <f>(Supuestos!$G$12)/(1+(Supuestos!$G$12-1)/Cantón!E11)</f>
        <v>382.47762359507402</v>
      </c>
      <c r="G11" s="22">
        <f>F11*Supuestos!$E$24</f>
        <v>764.95524719014804</v>
      </c>
      <c r="H11" s="21">
        <f>G11*Supuestos!$E$30</f>
        <v>32128.120381986217</v>
      </c>
    </row>
    <row r="12" spans="1:8" ht="12.75" customHeight="1">
      <c r="A12" s="28">
        <v>1</v>
      </c>
      <c r="B12" s="13">
        <v>102</v>
      </c>
      <c r="C12" s="14" t="s">
        <v>14</v>
      </c>
      <c r="D12" s="17">
        <v>134</v>
      </c>
      <c r="E12" s="17">
        <v>18694</v>
      </c>
      <c r="F12" s="22">
        <f>(Supuestos!$G$12)/(1+(Supuestos!$G$12-1)/Cantón!E12)</f>
        <v>376.44424222473356</v>
      </c>
      <c r="G12" s="22">
        <f>F12*Supuestos!$E$24</f>
        <v>752.88848444946711</v>
      </c>
      <c r="H12" s="21">
        <f>G12*Supuestos!$E$30</f>
        <v>31621.316346877618</v>
      </c>
    </row>
    <row r="13" spans="1:8" ht="12.75" customHeight="1">
      <c r="A13" s="28">
        <v>1</v>
      </c>
      <c r="B13" s="13">
        <v>103</v>
      </c>
      <c r="C13" s="14" t="s">
        <v>15</v>
      </c>
      <c r="D13" s="17">
        <v>417</v>
      </c>
      <c r="E13" s="17">
        <v>60123</v>
      </c>
      <c r="F13" s="22">
        <f>(Supuestos!$G$12)/(1+(Supuestos!$G$12-1)/Cantón!E13)</f>
        <v>381.72727669381095</v>
      </c>
      <c r="G13" s="22">
        <f>F13*Supuestos!$E$24</f>
        <v>763.4545533876219</v>
      </c>
      <c r="H13" s="21">
        <f>G13*Supuestos!$E$30</f>
        <v>32065.091242280119</v>
      </c>
    </row>
    <row r="14" spans="1:8" ht="12.75" customHeight="1">
      <c r="A14" s="28">
        <v>1</v>
      </c>
      <c r="B14" s="13">
        <v>104</v>
      </c>
      <c r="C14" s="14" t="s">
        <v>16</v>
      </c>
      <c r="D14" s="17">
        <v>94</v>
      </c>
      <c r="E14" s="17">
        <v>11007</v>
      </c>
      <c r="F14" s="22">
        <f>(Supuestos!$G$12)/(1+(Supuestos!$G$12-1)/Cantón!E14)</f>
        <v>371.23702564318666</v>
      </c>
      <c r="G14" s="22">
        <f>F14*Supuestos!$E$24</f>
        <v>742.47405128637331</v>
      </c>
      <c r="H14" s="21">
        <f>G14*Supuestos!$E$30</f>
        <v>31183.910154027679</v>
      </c>
    </row>
    <row r="15" spans="1:8" ht="12.75" customHeight="1">
      <c r="A15" s="28">
        <v>1</v>
      </c>
      <c r="B15" s="13">
        <v>105</v>
      </c>
      <c r="C15" s="14" t="s">
        <v>17</v>
      </c>
      <c r="D15" s="17">
        <v>51</v>
      </c>
      <c r="E15" s="17">
        <v>5742</v>
      </c>
      <c r="F15" s="22">
        <f>(Supuestos!$G$12)/(1+(Supuestos!$G$12-1)/Cantón!E15)</f>
        <v>360.12883255294548</v>
      </c>
      <c r="G15" s="22">
        <f>F15*Supuestos!$E$24</f>
        <v>720.25766510589096</v>
      </c>
      <c r="H15" s="21">
        <f>G15*Supuestos!$E$30</f>
        <v>30250.82193444742</v>
      </c>
    </row>
    <row r="16" spans="1:8" ht="12.75" customHeight="1">
      <c r="A16" s="28">
        <v>1</v>
      </c>
      <c r="B16" s="13">
        <v>106</v>
      </c>
      <c r="C16" s="14" t="s">
        <v>18</v>
      </c>
      <c r="D16" s="17">
        <v>137</v>
      </c>
      <c r="E16" s="17">
        <v>17279</v>
      </c>
      <c r="F16" s="22">
        <f>(Supuestos!$G$12)/(1+(Supuestos!$G$12-1)/Cantón!E16)</f>
        <v>375.82609601543629</v>
      </c>
      <c r="G16" s="22">
        <f>F16*Supuestos!$E$24</f>
        <v>751.65219203087258</v>
      </c>
      <c r="H16" s="21">
        <f>G16*Supuestos!$E$30</f>
        <v>31569.392065296648</v>
      </c>
    </row>
    <row r="17" spans="1:8" ht="12.75" customHeight="1">
      <c r="A17" s="28">
        <v>1</v>
      </c>
      <c r="B17" s="13">
        <v>107</v>
      </c>
      <c r="C17" s="14" t="s">
        <v>19</v>
      </c>
      <c r="D17" s="17">
        <v>78</v>
      </c>
      <c r="E17" s="17">
        <v>8650</v>
      </c>
      <c r="F17" s="22">
        <f>(Supuestos!$G$12)/(1+(Supuestos!$G$12-1)/Cantón!E17)</f>
        <v>367.86506604554768</v>
      </c>
      <c r="G17" s="22">
        <f>F17*Supuestos!$E$24</f>
        <v>735.73013209109536</v>
      </c>
      <c r="H17" s="21">
        <f>G17*Supuestos!$E$30</f>
        <v>30900.665547826004</v>
      </c>
    </row>
    <row r="18" spans="1:8" ht="12.75" customHeight="1">
      <c r="A18" s="28">
        <v>1</v>
      </c>
      <c r="B18" s="13">
        <v>108</v>
      </c>
      <c r="C18" s="14" t="s">
        <v>20</v>
      </c>
      <c r="D18" s="17">
        <v>255</v>
      </c>
      <c r="E18" s="17">
        <v>34519</v>
      </c>
      <c r="F18" s="22">
        <f>(Supuestos!$G$12)/(1+(Supuestos!$G$12-1)/Cantón!E18)</f>
        <v>379.942646529613</v>
      </c>
      <c r="G18" s="22">
        <f>F18*Supuestos!$E$24</f>
        <v>759.885293059226</v>
      </c>
      <c r="H18" s="21">
        <f>G18*Supuestos!$E$30</f>
        <v>31915.182308487492</v>
      </c>
    </row>
    <row r="19" spans="1:8" ht="12.75" customHeight="1">
      <c r="A19" s="28">
        <v>1</v>
      </c>
      <c r="B19" s="13">
        <v>109</v>
      </c>
      <c r="C19" s="14" t="s">
        <v>21</v>
      </c>
      <c r="D19" s="17">
        <v>118</v>
      </c>
      <c r="E19" s="17">
        <v>15840</v>
      </c>
      <c r="F19" s="22">
        <f>(Supuestos!$G$12)/(1+(Supuestos!$G$12-1)/Cantón!E19)</f>
        <v>375.08687579978243</v>
      </c>
      <c r="G19" s="22">
        <f>F19*Supuestos!$E$24</f>
        <v>750.17375159956487</v>
      </c>
      <c r="H19" s="21">
        <f>G19*Supuestos!$E$30</f>
        <v>31507.297567181726</v>
      </c>
    </row>
    <row r="20" spans="1:8" ht="12.75" customHeight="1">
      <c r="A20" s="28">
        <v>1</v>
      </c>
      <c r="B20" s="13">
        <v>110</v>
      </c>
      <c r="C20" s="14" t="s">
        <v>22</v>
      </c>
      <c r="D20" s="17">
        <v>148</v>
      </c>
      <c r="E20" s="17">
        <v>20634</v>
      </c>
      <c r="F20" s="22">
        <f>(Supuestos!$G$12)/(1+(Supuestos!$G$12-1)/Cantón!E20)</f>
        <v>377.15644930142787</v>
      </c>
      <c r="G20" s="22">
        <f>F20*Supuestos!$E$24</f>
        <v>754.31289860285574</v>
      </c>
      <c r="H20" s="21">
        <f>G20*Supuestos!$E$30</f>
        <v>31681.141741319942</v>
      </c>
    </row>
    <row r="21" spans="1:8" ht="12.75" customHeight="1">
      <c r="A21" s="28">
        <v>1</v>
      </c>
      <c r="B21" s="13">
        <v>111</v>
      </c>
      <c r="C21" s="14" t="s">
        <v>97</v>
      </c>
      <c r="D21" s="17">
        <v>120</v>
      </c>
      <c r="E21" s="17">
        <v>18172</v>
      </c>
      <c r="F21" s="22">
        <f>(Supuestos!$G$12)/(1+(Supuestos!$G$12-1)/Cantón!E21)</f>
        <v>376.22717993269788</v>
      </c>
      <c r="G21" s="22">
        <f>F21*Supuestos!$E$24</f>
        <v>752.45435986539576</v>
      </c>
      <c r="H21" s="21">
        <f>G21*Supuestos!$E$30</f>
        <v>31603.08311434662</v>
      </c>
    </row>
    <row r="22" spans="1:8" ht="12.75" customHeight="1">
      <c r="A22" s="28">
        <v>1</v>
      </c>
      <c r="B22" s="13">
        <v>112</v>
      </c>
      <c r="C22" s="14" t="s">
        <v>23</v>
      </c>
      <c r="D22" s="17">
        <v>60</v>
      </c>
      <c r="E22" s="17">
        <v>6839</v>
      </c>
      <c r="F22" s="22">
        <f>(Supuestos!$G$12)/(1+(Supuestos!$G$12-1)/Cantón!E22)</f>
        <v>363.77901348073141</v>
      </c>
      <c r="G22" s="22">
        <f>F22*Supuestos!$E$24</f>
        <v>727.55802696146282</v>
      </c>
      <c r="H22" s="21">
        <f>G22*Supuestos!$E$30</f>
        <v>30557.437132381438</v>
      </c>
    </row>
    <row r="23" spans="1:8" ht="12.75" customHeight="1">
      <c r="A23" s="28">
        <v>1</v>
      </c>
      <c r="B23" s="13">
        <v>113</v>
      </c>
      <c r="C23" s="14" t="s">
        <v>24</v>
      </c>
      <c r="D23" s="17">
        <v>151</v>
      </c>
      <c r="E23" s="17">
        <v>20285</v>
      </c>
      <c r="F23" s="22">
        <f>(Supuestos!$G$12)/(1+(Supuestos!$G$12-1)/Cantón!E23)</f>
        <v>377.03818820833578</v>
      </c>
      <c r="G23" s="22">
        <f>F23*Supuestos!$E$24</f>
        <v>754.07637641667156</v>
      </c>
      <c r="H23" s="21">
        <f>G23*Supuestos!$E$30</f>
        <v>31671.207809500207</v>
      </c>
    </row>
    <row r="24" spans="1:8" ht="12.75" customHeight="1">
      <c r="A24" s="28">
        <v>1</v>
      </c>
      <c r="B24" s="13">
        <v>114</v>
      </c>
      <c r="C24" s="14" t="s">
        <v>25</v>
      </c>
      <c r="D24" s="17">
        <v>134</v>
      </c>
      <c r="E24" s="17">
        <v>18084</v>
      </c>
      <c r="F24" s="22">
        <f>(Supuestos!$G$12)/(1+(Supuestos!$G$12-1)/Cantón!E24)</f>
        <v>376.18937833429709</v>
      </c>
      <c r="G24" s="22">
        <f>F24*Supuestos!$E$24</f>
        <v>752.37875666859418</v>
      </c>
      <c r="H24" s="21">
        <f>G24*Supuestos!$E$30</f>
        <v>31599.907780080954</v>
      </c>
    </row>
    <row r="25" spans="1:8" ht="12.75" customHeight="1">
      <c r="A25" s="28">
        <v>1</v>
      </c>
      <c r="B25" s="13">
        <v>115</v>
      </c>
      <c r="C25" s="14" t="s">
        <v>26</v>
      </c>
      <c r="D25" s="17">
        <v>136</v>
      </c>
      <c r="E25" s="17">
        <v>18277</v>
      </c>
      <c r="F25" s="22">
        <f>(Supuestos!$G$12)/(1+(Supuestos!$G$12-1)/Cantón!E25)</f>
        <v>376.2718176049936</v>
      </c>
      <c r="G25" s="22">
        <f>F25*Supuestos!$E$24</f>
        <v>752.5436352099872</v>
      </c>
      <c r="H25" s="21">
        <f>G25*Supuestos!$E$30</f>
        <v>31606.832678819461</v>
      </c>
    </row>
    <row r="26" spans="1:8" ht="12.75" customHeight="1">
      <c r="A26" s="28">
        <v>1</v>
      </c>
      <c r="B26" s="13">
        <v>116</v>
      </c>
      <c r="C26" s="14" t="s">
        <v>27</v>
      </c>
      <c r="D26" s="17">
        <v>25</v>
      </c>
      <c r="E26" s="17">
        <v>2376</v>
      </c>
      <c r="F26" s="22">
        <f>(Supuestos!$G$12)/(1+(Supuestos!$G$12-1)/Cantón!E26)</f>
        <v>330.81233418866606</v>
      </c>
      <c r="G26" s="22">
        <f>F26*Supuestos!$E$24</f>
        <v>661.62466837733211</v>
      </c>
      <c r="H26" s="21">
        <f>G26*Supuestos!$E$30</f>
        <v>27788.23607184795</v>
      </c>
    </row>
    <row r="27" spans="1:8" ht="12.75" customHeight="1">
      <c r="A27" s="28">
        <v>1</v>
      </c>
      <c r="B27" s="13">
        <v>117</v>
      </c>
      <c r="C27" s="14" t="s">
        <v>28</v>
      </c>
      <c r="D27" s="17">
        <v>23</v>
      </c>
      <c r="E27" s="17">
        <v>2726</v>
      </c>
      <c r="F27" s="22">
        <f>(Supuestos!$G$12)/(1+(Supuestos!$G$12-1)/Cantón!E27)</f>
        <v>336.81771282275594</v>
      </c>
      <c r="G27" s="22">
        <f>F27*Supuestos!$E$24</f>
        <v>673.63542564551187</v>
      </c>
      <c r="H27" s="21">
        <f>G27*Supuestos!$E$30</f>
        <v>28292.687877111497</v>
      </c>
    </row>
    <row r="28" spans="1:8" ht="12.75" customHeight="1">
      <c r="A28" s="28">
        <v>1</v>
      </c>
      <c r="B28" s="13">
        <v>118</v>
      </c>
      <c r="C28" s="14" t="s">
        <v>98</v>
      </c>
      <c r="D28" s="17">
        <v>155</v>
      </c>
      <c r="E28" s="17">
        <v>20633</v>
      </c>
      <c r="F28" s="22">
        <f>(Supuestos!$G$12)/(1+(Supuestos!$G$12-1)/Cantón!E28)</f>
        <v>377.15611605545439</v>
      </c>
      <c r="G28" s="22">
        <f>F28*Supuestos!$E$24</f>
        <v>754.31223211090878</v>
      </c>
      <c r="H28" s="21">
        <f>G28*Supuestos!$E$30</f>
        <v>31681.113748658168</v>
      </c>
    </row>
    <row r="29" spans="1:8" ht="12.75" customHeight="1">
      <c r="A29" s="28">
        <v>1</v>
      </c>
      <c r="B29" s="13">
        <v>119</v>
      </c>
      <c r="C29" s="14" t="s">
        <v>29</v>
      </c>
      <c r="D29" s="17">
        <v>387</v>
      </c>
      <c r="E29" s="17">
        <v>44690</v>
      </c>
      <c r="F29" s="22">
        <f>(Supuestos!$G$12)/(1+(Supuestos!$G$12-1)/Cantón!E29)</f>
        <v>380.89431493154672</v>
      </c>
      <c r="G29" s="22">
        <f>F29*Supuestos!$E$24</f>
        <v>761.78862986309343</v>
      </c>
      <c r="H29" s="21">
        <f>G29*Supuestos!$E$30</f>
        <v>31995.122454249926</v>
      </c>
    </row>
    <row r="30" spans="1:8" ht="12.75" customHeight="1">
      <c r="A30" s="28">
        <v>1</v>
      </c>
      <c r="B30" s="13">
        <v>120</v>
      </c>
      <c r="C30" s="14" t="s">
        <v>30</v>
      </c>
      <c r="D30" s="17">
        <v>42</v>
      </c>
      <c r="E30" s="17">
        <v>4468</v>
      </c>
      <c r="F30" s="22">
        <f>(Supuestos!$G$12)/(1+(Supuestos!$G$12-1)/Cantón!E30)</f>
        <v>353.81782501504784</v>
      </c>
      <c r="G30" s="22">
        <f>F30*Supuestos!$E$24</f>
        <v>707.63565003009569</v>
      </c>
      <c r="H30" s="21">
        <f>G30*Supuestos!$E$30</f>
        <v>29720.697301264019</v>
      </c>
    </row>
    <row r="31" spans="1:8" ht="12.75" customHeight="1">
      <c r="A31" s="28"/>
      <c r="B31" s="15" t="s">
        <v>0</v>
      </c>
      <c r="D31" s="19">
        <f>SUM(D32:D46)</f>
        <v>2053</v>
      </c>
      <c r="E31" s="19">
        <f>SUM(E32:E46)</f>
        <v>263834</v>
      </c>
      <c r="F31" s="19">
        <f t="shared" ref="F31:H31" si="0">SUM(F32:F46)</f>
        <v>5500.1537420543791</v>
      </c>
      <c r="G31" s="19">
        <f t="shared" si="0"/>
        <v>11000.307484108758</v>
      </c>
      <c r="H31" s="20">
        <f t="shared" si="0"/>
        <v>462012.91433256783</v>
      </c>
    </row>
    <row r="32" spans="1:8" ht="12.75" customHeight="1">
      <c r="A32" s="28">
        <v>1</v>
      </c>
      <c r="B32" s="13">
        <v>201</v>
      </c>
      <c r="C32" s="14" t="s">
        <v>31</v>
      </c>
      <c r="D32" s="17">
        <v>525</v>
      </c>
      <c r="E32" s="17">
        <v>77703</v>
      </c>
      <c r="F32" s="22">
        <f>(Supuestos!$G$12)/(1+(Supuestos!$G$12-1)/Cantón!E32)</f>
        <v>382.27497010994</v>
      </c>
      <c r="G32" s="22">
        <f>F32*Supuestos!$E$24</f>
        <v>764.54994021988</v>
      </c>
      <c r="H32" s="21">
        <f>G32*Supuestos!$E$30</f>
        <v>32111.097489234959</v>
      </c>
    </row>
    <row r="33" spans="1:8" ht="12.75" customHeight="1">
      <c r="A33" s="28">
        <v>1</v>
      </c>
      <c r="B33" s="13">
        <v>202</v>
      </c>
      <c r="C33" s="14" t="s">
        <v>32</v>
      </c>
      <c r="D33" s="17">
        <v>223</v>
      </c>
      <c r="E33" s="17">
        <v>26881</v>
      </c>
      <c r="F33" s="22">
        <f>(Supuestos!$G$12)/(1+(Supuestos!$G$12-1)/Cantón!E33)</f>
        <v>378.76116337345434</v>
      </c>
      <c r="G33" s="22">
        <f>F33*Supuestos!$E$24</f>
        <v>757.52232674690867</v>
      </c>
      <c r="H33" s="21">
        <f>G33*Supuestos!$E$30</f>
        <v>31815.937723370163</v>
      </c>
    </row>
    <row r="34" spans="1:8" ht="12.75" customHeight="1">
      <c r="A34" s="28">
        <v>1</v>
      </c>
      <c r="B34" s="13">
        <v>203</v>
      </c>
      <c r="C34" s="14" t="s">
        <v>33</v>
      </c>
      <c r="D34" s="17">
        <v>165</v>
      </c>
      <c r="E34" s="17">
        <v>23456</v>
      </c>
      <c r="F34" s="22">
        <f>(Supuestos!$G$12)/(1+(Supuestos!$G$12-1)/Cantón!E34)</f>
        <v>377.98550620072177</v>
      </c>
      <c r="G34" s="22">
        <f>F34*Supuestos!$E$24</f>
        <v>755.97101240144355</v>
      </c>
      <c r="H34" s="21">
        <f>G34*Supuestos!$E$30</f>
        <v>31750.78252086063</v>
      </c>
    </row>
    <row r="35" spans="1:8" ht="12.75" customHeight="1">
      <c r="A35" s="28">
        <v>1</v>
      </c>
      <c r="B35" s="13">
        <v>204</v>
      </c>
      <c r="C35" s="14" t="s">
        <v>34</v>
      </c>
      <c r="D35" s="17">
        <v>21</v>
      </c>
      <c r="E35" s="17">
        <v>2462</v>
      </c>
      <c r="F35" s="22">
        <f>(Supuestos!$G$12)/(1+(Supuestos!$G$12-1)/Cantón!E35)</f>
        <v>332.42486187068556</v>
      </c>
      <c r="G35" s="22">
        <f>F35*Supuestos!$E$24</f>
        <v>664.84972374137112</v>
      </c>
      <c r="H35" s="21">
        <f>G35*Supuestos!$E$30</f>
        <v>27923.688397137586</v>
      </c>
    </row>
    <row r="36" spans="1:8" ht="12.75" customHeight="1">
      <c r="A36" s="28">
        <v>1</v>
      </c>
      <c r="B36" s="13">
        <v>205</v>
      </c>
      <c r="C36" s="14" t="s">
        <v>35</v>
      </c>
      <c r="D36" s="17">
        <v>70</v>
      </c>
      <c r="E36" s="17">
        <v>8692</v>
      </c>
      <c r="F36" s="22">
        <f>(Supuestos!$G$12)/(1+(Supuestos!$G$12-1)/Cantón!E36)</f>
        <v>367.94047928631556</v>
      </c>
      <c r="G36" s="22">
        <f>F36*Supuestos!$E$24</f>
        <v>735.88095857263113</v>
      </c>
      <c r="H36" s="21">
        <f>G36*Supuestos!$E$30</f>
        <v>30907.000260050507</v>
      </c>
    </row>
    <row r="37" spans="1:8" ht="12.75" customHeight="1">
      <c r="A37" s="28">
        <v>1</v>
      </c>
      <c r="B37" s="13">
        <v>206</v>
      </c>
      <c r="C37" s="14" t="s">
        <v>36</v>
      </c>
      <c r="D37" s="17">
        <v>110</v>
      </c>
      <c r="E37" s="17">
        <v>12867</v>
      </c>
      <c r="F37" s="22">
        <f>(Supuestos!$G$12)/(1+(Supuestos!$G$12-1)/Cantón!E37)</f>
        <v>373.05109674147326</v>
      </c>
      <c r="G37" s="22">
        <f>F37*Supuestos!$E$24</f>
        <v>746.10219348294652</v>
      </c>
      <c r="H37" s="21">
        <f>G37*Supuestos!$E$30</f>
        <v>31336.292126283755</v>
      </c>
    </row>
    <row r="38" spans="1:8" ht="12.75" customHeight="1">
      <c r="A38" s="28">
        <v>1</v>
      </c>
      <c r="B38" s="13">
        <v>207</v>
      </c>
      <c r="C38" s="14" t="s">
        <v>37</v>
      </c>
      <c r="D38" s="17">
        <v>82</v>
      </c>
      <c r="E38" s="17">
        <v>10276</v>
      </c>
      <c r="F38" s="22">
        <f>(Supuestos!$G$12)/(1+(Supuestos!$G$12-1)/Cantón!E38)</f>
        <v>370.35077435745393</v>
      </c>
      <c r="G38" s="22">
        <f>F38*Supuestos!$E$24</f>
        <v>740.70154871490786</v>
      </c>
      <c r="H38" s="21">
        <f>G38*Supuestos!$E$30</f>
        <v>31109.465046026129</v>
      </c>
    </row>
    <row r="39" spans="1:8" ht="12.75" customHeight="1">
      <c r="A39" s="28">
        <v>1</v>
      </c>
      <c r="B39" s="13">
        <v>208</v>
      </c>
      <c r="C39" s="14" t="s">
        <v>38</v>
      </c>
      <c r="D39" s="17">
        <v>65</v>
      </c>
      <c r="E39" s="17">
        <v>8599</v>
      </c>
      <c r="F39" s="22">
        <f>(Supuestos!$G$12)/(1+(Supuestos!$G$12-1)/Cantón!E39)</f>
        <v>367.77254468858263</v>
      </c>
      <c r="G39" s="22">
        <f>F39*Supuestos!$E$24</f>
        <v>735.54508937716525</v>
      </c>
      <c r="H39" s="21">
        <f>G39*Supuestos!$E$30</f>
        <v>30892.893753840941</v>
      </c>
    </row>
    <row r="40" spans="1:8" ht="12.75" customHeight="1">
      <c r="A40" s="28">
        <v>1</v>
      </c>
      <c r="B40" s="13">
        <v>209</v>
      </c>
      <c r="C40" s="14" t="s">
        <v>39</v>
      </c>
      <c r="D40" s="17">
        <v>62</v>
      </c>
      <c r="E40" s="17">
        <v>7368</v>
      </c>
      <c r="F40" s="22">
        <f>(Supuestos!$G$12)/(1+(Supuestos!$G$12-1)/Cantón!E40)</f>
        <v>365.16997197838771</v>
      </c>
      <c r="G40" s="22">
        <f>F40*Supuestos!$E$24</f>
        <v>730.33994395677541</v>
      </c>
      <c r="H40" s="21">
        <f>G40*Supuestos!$E$30</f>
        <v>30674.277646184568</v>
      </c>
    </row>
    <row r="41" spans="1:8" ht="12.75" customHeight="1">
      <c r="A41" s="28">
        <v>1</v>
      </c>
      <c r="B41" s="13">
        <v>210</v>
      </c>
      <c r="C41" s="14" t="s">
        <v>40</v>
      </c>
      <c r="D41" s="17">
        <v>413</v>
      </c>
      <c r="E41" s="17">
        <v>50545</v>
      </c>
      <c r="F41" s="22">
        <f>(Supuestos!$G$12)/(1+(Supuestos!$G$12-1)/Cantón!E41)</f>
        <v>381.26975724235854</v>
      </c>
      <c r="G41" s="22">
        <f>F41*Supuestos!$E$24</f>
        <v>762.53951448471707</v>
      </c>
      <c r="H41" s="21">
        <f>G41*Supuestos!$E$30</f>
        <v>32026.659608358117</v>
      </c>
    </row>
    <row r="42" spans="1:8" ht="12.75" customHeight="1">
      <c r="A42" s="28">
        <v>1</v>
      </c>
      <c r="B42" s="13">
        <v>211</v>
      </c>
      <c r="C42" s="14" t="s">
        <v>99</v>
      </c>
      <c r="D42" s="17">
        <v>32</v>
      </c>
      <c r="E42" s="17">
        <v>3599</v>
      </c>
      <c r="F42" s="22">
        <f>(Supuestos!$G$12)/(1+(Supuestos!$G$12-1)/Cantón!E42)</f>
        <v>347.19645619462796</v>
      </c>
      <c r="G42" s="22">
        <f>F42*Supuestos!$E$24</f>
        <v>694.39291238925591</v>
      </c>
      <c r="H42" s="21">
        <f>G42*Supuestos!$E$30</f>
        <v>29164.502320348747</v>
      </c>
    </row>
    <row r="43" spans="1:8" ht="12.75" customHeight="1">
      <c r="A43" s="28">
        <v>1</v>
      </c>
      <c r="B43" s="13">
        <v>212</v>
      </c>
      <c r="C43" s="14" t="s">
        <v>41</v>
      </c>
      <c r="D43" s="17">
        <v>46</v>
      </c>
      <c r="E43" s="17">
        <v>5623</v>
      </c>
      <c r="F43" s="22">
        <f>(Supuestos!$G$12)/(1+(Supuestos!$G$12-1)/Cantón!E43)</f>
        <v>359.65270322468922</v>
      </c>
      <c r="G43" s="22">
        <f>F43*Supuestos!$E$24</f>
        <v>719.30540644937844</v>
      </c>
      <c r="H43" s="21">
        <f>G43*Supuestos!$E$30</f>
        <v>30210.827070873893</v>
      </c>
    </row>
    <row r="44" spans="1:8" ht="12.75" customHeight="1">
      <c r="A44" s="28">
        <v>1</v>
      </c>
      <c r="B44" s="13">
        <v>213</v>
      </c>
      <c r="C44" s="14" t="s">
        <v>42</v>
      </c>
      <c r="D44" s="17">
        <v>116</v>
      </c>
      <c r="E44" s="17">
        <v>13294</v>
      </c>
      <c r="F44" s="22">
        <f>(Supuestos!$G$12)/(1+(Supuestos!$G$12-1)/Cantón!E44)</f>
        <v>373.39791594161352</v>
      </c>
      <c r="G44" s="22">
        <f>F44*Supuestos!$E$24</f>
        <v>746.79583188322704</v>
      </c>
      <c r="H44" s="21">
        <f>G44*Supuestos!$E$30</f>
        <v>31365.424939095537</v>
      </c>
    </row>
    <row r="45" spans="1:8" ht="12.75" customHeight="1">
      <c r="A45" s="28">
        <v>1</v>
      </c>
      <c r="B45" s="13">
        <v>214</v>
      </c>
      <c r="C45" s="14" t="s">
        <v>43</v>
      </c>
      <c r="D45" s="17">
        <v>71</v>
      </c>
      <c r="E45" s="17">
        <v>7181</v>
      </c>
      <c r="F45" s="22">
        <f>(Supuestos!$G$12)/(1+(Supuestos!$G$12-1)/Cantón!E45)</f>
        <v>364.70050342668577</v>
      </c>
      <c r="G45" s="22">
        <f>F45*Supuestos!$E$24</f>
        <v>729.40100685337154</v>
      </c>
      <c r="H45" s="21">
        <f>G45*Supuestos!$E$30</f>
        <v>30634.842287841606</v>
      </c>
    </row>
    <row r="46" spans="1:8" ht="12.75" customHeight="1">
      <c r="A46" s="28">
        <v>1</v>
      </c>
      <c r="B46" s="13">
        <v>215</v>
      </c>
      <c r="C46" s="14" t="s">
        <v>44</v>
      </c>
      <c r="D46" s="17">
        <v>52</v>
      </c>
      <c r="E46" s="17">
        <v>5288</v>
      </c>
      <c r="F46" s="22">
        <f>(Supuestos!$G$12)/(1+(Supuestos!$G$12-1)/Cantón!E46)</f>
        <v>358.20503741738895</v>
      </c>
      <c r="G46" s="22">
        <f>F46*Supuestos!$E$24</f>
        <v>716.4100748347779</v>
      </c>
      <c r="H46" s="21">
        <f>G46*Supuestos!$E$30</f>
        <v>30089.223143060673</v>
      </c>
    </row>
    <row r="47" spans="1:8" ht="12.75" customHeight="1">
      <c r="A47" s="28"/>
      <c r="B47" s="15" t="s">
        <v>100</v>
      </c>
      <c r="D47" s="19">
        <f>SUM(D48:D55)</f>
        <v>1054</v>
      </c>
      <c r="E47" s="19">
        <f>SUM(E48:E55)</f>
        <v>141594</v>
      </c>
      <c r="F47" s="19">
        <f t="shared" ref="F47:H47" si="1">SUM(F48:F55)</f>
        <v>2963.3929999662273</v>
      </c>
      <c r="G47" s="19">
        <f t="shared" si="1"/>
        <v>5926.7859999324546</v>
      </c>
      <c r="H47" s="20">
        <f t="shared" si="1"/>
        <v>248925.01199716309</v>
      </c>
    </row>
    <row r="48" spans="1:8" ht="12.75" customHeight="1">
      <c r="A48" s="28">
        <v>1</v>
      </c>
      <c r="B48" s="13">
        <v>301</v>
      </c>
      <c r="C48" s="14" t="s">
        <v>101</v>
      </c>
      <c r="D48" s="17">
        <v>294</v>
      </c>
      <c r="E48" s="17">
        <v>41169</v>
      </c>
      <c r="F48" s="22">
        <f>(Supuestos!$G$12)/(1+(Supuestos!$G$12-1)/Cantón!E48)</f>
        <v>380.61759099887939</v>
      </c>
      <c r="G48" s="22">
        <f>F48*Supuestos!$E$24</f>
        <v>761.23518199775879</v>
      </c>
      <c r="H48" s="21">
        <f>G48*Supuestos!$E$30</f>
        <v>31971.877643905867</v>
      </c>
    </row>
    <row r="49" spans="1:8" ht="12.75" customHeight="1">
      <c r="A49" s="28">
        <v>1</v>
      </c>
      <c r="B49" s="13">
        <v>302</v>
      </c>
      <c r="C49" s="14" t="s">
        <v>45</v>
      </c>
      <c r="D49" s="17">
        <v>117</v>
      </c>
      <c r="E49" s="17">
        <v>15936</v>
      </c>
      <c r="F49" s="22">
        <f>(Supuestos!$G$12)/(1+(Supuestos!$G$12-1)/Cantón!E49)</f>
        <v>375.14024986580188</v>
      </c>
      <c r="G49" s="22">
        <f>F49*Supuestos!$E$24</f>
        <v>750.28049973160375</v>
      </c>
      <c r="H49" s="21">
        <f>G49*Supuestos!$E$30</f>
        <v>31511.780988727358</v>
      </c>
    </row>
    <row r="50" spans="1:8" ht="12.75" customHeight="1">
      <c r="A50" s="28">
        <v>1</v>
      </c>
      <c r="B50" s="13">
        <v>303</v>
      </c>
      <c r="C50" s="14" t="s">
        <v>46</v>
      </c>
      <c r="D50" s="17">
        <v>200</v>
      </c>
      <c r="E50" s="17">
        <v>28738</v>
      </c>
      <c r="F50" s="22">
        <f>(Supuestos!$G$12)/(1+(Supuestos!$G$12-1)/Cantón!E50)</f>
        <v>379.10543673397621</v>
      </c>
      <c r="G50" s="22">
        <f>F50*Supuestos!$E$24</f>
        <v>758.21087346795241</v>
      </c>
      <c r="H50" s="21">
        <f>G50*Supuestos!$E$30</f>
        <v>31844.856685654002</v>
      </c>
    </row>
    <row r="51" spans="1:8" ht="12.75" customHeight="1">
      <c r="A51" s="28">
        <v>1</v>
      </c>
      <c r="B51" s="13">
        <v>304</v>
      </c>
      <c r="C51" s="14" t="s">
        <v>47</v>
      </c>
      <c r="D51" s="17">
        <v>40</v>
      </c>
      <c r="E51" s="17">
        <v>4796</v>
      </c>
      <c r="F51" s="22">
        <f>(Supuestos!$G$12)/(1+(Supuestos!$G$12-1)/Cantón!E51)</f>
        <v>355.73941720278958</v>
      </c>
      <c r="G51" s="22">
        <f>F51*Supuestos!$E$24</f>
        <v>711.47883440557916</v>
      </c>
      <c r="H51" s="21">
        <f>G51*Supuestos!$E$30</f>
        <v>29882.111045034326</v>
      </c>
    </row>
    <row r="52" spans="1:8" ht="12.75" customHeight="1">
      <c r="A52" s="28">
        <v>1</v>
      </c>
      <c r="B52" s="13">
        <v>305</v>
      </c>
      <c r="C52" s="14" t="s">
        <v>48</v>
      </c>
      <c r="D52" s="17">
        <v>198</v>
      </c>
      <c r="E52" s="17">
        <v>23221</v>
      </c>
      <c r="F52" s="22">
        <f>(Supuestos!$G$12)/(1+(Supuestos!$G$12-1)/Cantón!E52)</f>
        <v>377.92403372964753</v>
      </c>
      <c r="G52" s="22">
        <f>F52*Supuestos!$E$24</f>
        <v>755.84806745929507</v>
      </c>
      <c r="H52" s="21">
        <f>G52*Supuestos!$E$30</f>
        <v>31745.618833290391</v>
      </c>
    </row>
    <row r="53" spans="1:8" ht="12.75" customHeight="1">
      <c r="A53" s="28">
        <v>1</v>
      </c>
      <c r="B53" s="13">
        <v>306</v>
      </c>
      <c r="C53" s="14" t="s">
        <v>49</v>
      </c>
      <c r="D53" s="17">
        <v>32</v>
      </c>
      <c r="E53" s="17">
        <v>4000</v>
      </c>
      <c r="F53" s="22">
        <f>(Supuestos!$G$12)/(1+(Supuestos!$G$12-1)/Cantón!E53)</f>
        <v>350.57812172040252</v>
      </c>
      <c r="G53" s="22">
        <f>F53*Supuestos!$E$24</f>
        <v>701.15624344080504</v>
      </c>
      <c r="H53" s="21">
        <f>G53*Supuestos!$E$30</f>
        <v>29448.562224513811</v>
      </c>
    </row>
    <row r="54" spans="1:8" ht="12.75" customHeight="1">
      <c r="A54" s="28">
        <v>1</v>
      </c>
      <c r="B54" s="13">
        <v>307</v>
      </c>
      <c r="C54" s="14" t="s">
        <v>50</v>
      </c>
      <c r="D54" s="17">
        <v>87</v>
      </c>
      <c r="E54" s="17">
        <v>11915</v>
      </c>
      <c r="F54" s="22">
        <f>(Supuestos!$G$12)/(1+(Supuestos!$G$12-1)/Cantón!E54)</f>
        <v>372.19115705113603</v>
      </c>
      <c r="G54" s="22">
        <f>F54*Supuestos!$E$24</f>
        <v>744.38231410227206</v>
      </c>
      <c r="H54" s="21">
        <f>G54*Supuestos!$E$30</f>
        <v>31264.057192295426</v>
      </c>
    </row>
    <row r="55" spans="1:8" ht="12.75" customHeight="1">
      <c r="A55" s="28">
        <v>1</v>
      </c>
      <c r="B55" s="13">
        <v>308</v>
      </c>
      <c r="C55" s="14" t="s">
        <v>51</v>
      </c>
      <c r="D55" s="17">
        <v>86</v>
      </c>
      <c r="E55" s="17">
        <v>11819</v>
      </c>
      <c r="F55" s="22">
        <f>(Supuestos!$G$12)/(1+(Supuestos!$G$12-1)/Cantón!E55)</f>
        <v>372.09699266359394</v>
      </c>
      <c r="G55" s="22">
        <f>F55*Supuestos!$E$24</f>
        <v>744.19398532718787</v>
      </c>
      <c r="H55" s="21">
        <f>G55*Supuestos!$E$30</f>
        <v>31256.147383741889</v>
      </c>
    </row>
    <row r="56" spans="1:8" ht="12.75" customHeight="1">
      <c r="A56" s="28"/>
      <c r="B56" s="15" t="s">
        <v>1</v>
      </c>
      <c r="D56" s="19">
        <f>SUM(D57:D66)</f>
        <v>944</v>
      </c>
      <c r="E56" s="19">
        <f>SUM(E57:E66)</f>
        <v>133340</v>
      </c>
      <c r="F56" s="19">
        <f t="shared" ref="F56:H56" si="2">SUM(F57:F66)</f>
        <v>3701.0093637645714</v>
      </c>
      <c r="G56" s="19">
        <f t="shared" si="2"/>
        <v>7402.0187275291428</v>
      </c>
      <c r="H56" s="20">
        <f t="shared" si="2"/>
        <v>310884.78655622399</v>
      </c>
    </row>
    <row r="57" spans="1:8" ht="12.75" customHeight="1">
      <c r="A57" s="28">
        <v>1</v>
      </c>
      <c r="B57" s="13">
        <v>401</v>
      </c>
      <c r="C57" s="14" t="s">
        <v>52</v>
      </c>
      <c r="D57" s="17">
        <v>265</v>
      </c>
      <c r="E57" s="17">
        <v>37277</v>
      </c>
      <c r="F57" s="22">
        <f>(Supuestos!$G$12)/(1+(Supuestos!$G$12-1)/Cantón!E57)</f>
        <v>380.25149972809459</v>
      </c>
      <c r="G57" s="22">
        <f>F57*Supuestos!$E$24</f>
        <v>760.50299945618917</v>
      </c>
      <c r="H57" s="21">
        <f>G57*Supuestos!$E$30</f>
        <v>31941.125977159943</v>
      </c>
    </row>
    <row r="58" spans="1:8" ht="12.75" customHeight="1">
      <c r="A58" s="28">
        <v>1</v>
      </c>
      <c r="B58" s="13">
        <v>402</v>
      </c>
      <c r="C58" s="14" t="s">
        <v>53</v>
      </c>
      <c r="D58" s="17">
        <v>88</v>
      </c>
      <c r="E58" s="17">
        <v>12183</v>
      </c>
      <c r="F58" s="22">
        <f>(Supuestos!$G$12)/(1+(Supuestos!$G$12-1)/Cantón!E58)</f>
        <v>372.44641799881578</v>
      </c>
      <c r="G58" s="22">
        <f>F58*Supuestos!$E$24</f>
        <v>744.89283599763155</v>
      </c>
      <c r="H58" s="21">
        <f>G58*Supuestos!$E$30</f>
        <v>31285.499111900524</v>
      </c>
    </row>
    <row r="59" spans="1:8" ht="12.75" customHeight="1">
      <c r="A59" s="28">
        <v>1</v>
      </c>
      <c r="B59" s="13">
        <v>403</v>
      </c>
      <c r="C59" s="14" t="s">
        <v>54</v>
      </c>
      <c r="D59" s="17">
        <v>82</v>
      </c>
      <c r="E59" s="17">
        <v>12284</v>
      </c>
      <c r="F59" s="22">
        <f>(Supuestos!$G$12)/(1+(Supuestos!$G$12-1)/Cantón!E59)</f>
        <v>372.53981476510904</v>
      </c>
      <c r="G59" s="22">
        <f>F59*Supuestos!$E$24</f>
        <v>745.07962953021809</v>
      </c>
      <c r="H59" s="21">
        <f>G59*Supuestos!$E$30</f>
        <v>31293.34444026916</v>
      </c>
    </row>
    <row r="60" spans="1:8" ht="12.75" customHeight="1">
      <c r="A60" s="28">
        <v>1</v>
      </c>
      <c r="B60" s="13">
        <v>404</v>
      </c>
      <c r="C60" s="14" t="s">
        <v>55</v>
      </c>
      <c r="D60" s="17">
        <v>75</v>
      </c>
      <c r="E60" s="17">
        <v>10849</v>
      </c>
      <c r="F60" s="22">
        <f>(Supuestos!$G$12)/(1+(Supuestos!$G$12-1)/Cantón!E60)</f>
        <v>371.05524137832788</v>
      </c>
      <c r="G60" s="22">
        <f>F60*Supuestos!$E$24</f>
        <v>742.11048275665576</v>
      </c>
      <c r="H60" s="21">
        <f>G60*Supuestos!$E$30</f>
        <v>31168.64027577954</v>
      </c>
    </row>
    <row r="61" spans="1:8" ht="12.75" customHeight="1">
      <c r="A61" s="28">
        <v>1</v>
      </c>
      <c r="B61" s="13">
        <v>405</v>
      </c>
      <c r="C61" s="14" t="s">
        <v>56</v>
      </c>
      <c r="D61" s="17">
        <v>103</v>
      </c>
      <c r="E61" s="17">
        <v>14092</v>
      </c>
      <c r="F61" s="22">
        <f>(Supuestos!$G$12)/(1+(Supuestos!$G$12-1)/Cantón!E61)</f>
        <v>373.99121805907487</v>
      </c>
      <c r="G61" s="22">
        <f>F61*Supuestos!$E$24</f>
        <v>747.98243611814974</v>
      </c>
      <c r="H61" s="21">
        <f>G61*Supuestos!$E$30</f>
        <v>31415.262316962289</v>
      </c>
    </row>
    <row r="62" spans="1:8" ht="12.75" customHeight="1">
      <c r="A62" s="28">
        <v>1</v>
      </c>
      <c r="B62" s="13">
        <v>406</v>
      </c>
      <c r="C62" s="14" t="s">
        <v>57</v>
      </c>
      <c r="D62" s="17">
        <v>38</v>
      </c>
      <c r="E62" s="17">
        <v>6167</v>
      </c>
      <c r="F62" s="22">
        <f>(Supuestos!$G$12)/(1+(Supuestos!$G$12-1)/Cantón!E62)</f>
        <v>361.68806868839835</v>
      </c>
      <c r="G62" s="22">
        <f>F62*Supuestos!$E$24</f>
        <v>723.37613737679669</v>
      </c>
      <c r="H62" s="21">
        <f>G62*Supuestos!$E$30</f>
        <v>30381.797769825462</v>
      </c>
    </row>
    <row r="63" spans="1:8" ht="12.75" customHeight="1">
      <c r="A63" s="28">
        <v>1</v>
      </c>
      <c r="B63" s="13">
        <v>407</v>
      </c>
      <c r="C63" s="14" t="s">
        <v>58</v>
      </c>
      <c r="D63" s="17">
        <v>44</v>
      </c>
      <c r="E63" s="17">
        <v>6560</v>
      </c>
      <c r="F63" s="22">
        <f>(Supuestos!$G$12)/(1+(Supuestos!$G$12-1)/Cantón!E63)</f>
        <v>362.96003548816378</v>
      </c>
      <c r="G63" s="22">
        <f>F63*Supuestos!$E$24</f>
        <v>725.92007097632757</v>
      </c>
      <c r="H63" s="21">
        <f>G63*Supuestos!$E$30</f>
        <v>30488.642981005756</v>
      </c>
    </row>
    <row r="64" spans="1:8" ht="12.75" customHeight="1">
      <c r="A64" s="28">
        <v>1</v>
      </c>
      <c r="B64" s="13">
        <v>408</v>
      </c>
      <c r="C64" s="14" t="s">
        <v>59</v>
      </c>
      <c r="D64" s="17">
        <v>41</v>
      </c>
      <c r="E64" s="17">
        <v>6161</v>
      </c>
      <c r="F64" s="22">
        <f>(Supuestos!$G$12)/(1+(Supuestos!$G$12-1)/Cantón!E64)</f>
        <v>361.66746534314552</v>
      </c>
      <c r="G64" s="22">
        <f>F64*Supuestos!$E$24</f>
        <v>723.33493068629105</v>
      </c>
      <c r="H64" s="21">
        <f>G64*Supuestos!$E$30</f>
        <v>30380.067088824224</v>
      </c>
    </row>
    <row r="65" spans="1:8" ht="12.75" customHeight="1">
      <c r="A65" s="28">
        <v>1</v>
      </c>
      <c r="B65" s="13">
        <v>409</v>
      </c>
      <c r="C65" s="14" t="s">
        <v>60</v>
      </c>
      <c r="D65" s="17">
        <v>59</v>
      </c>
      <c r="E65" s="17">
        <v>8603</v>
      </c>
      <c r="F65" s="22">
        <f>(Supuestos!$G$12)/(1+(Supuestos!$G$12-1)/Cantón!E65)</f>
        <v>367.77983921942177</v>
      </c>
      <c r="G65" s="22">
        <f>F65*Supuestos!$E$24</f>
        <v>735.55967843884355</v>
      </c>
      <c r="H65" s="21">
        <f>G65*Supuestos!$E$30</f>
        <v>30893.506494431429</v>
      </c>
    </row>
    <row r="66" spans="1:8" ht="12.75" customHeight="1">
      <c r="A66" s="28">
        <v>1</v>
      </c>
      <c r="B66" s="13">
        <v>410</v>
      </c>
      <c r="C66" s="14" t="s">
        <v>61</v>
      </c>
      <c r="D66" s="17">
        <v>149</v>
      </c>
      <c r="E66" s="17">
        <v>19164</v>
      </c>
      <c r="F66" s="22">
        <f>(Supuestos!$G$12)/(1+(Supuestos!$G$12-1)/Cantón!E66)</f>
        <v>376.62976309601999</v>
      </c>
      <c r="G66" s="22">
        <f>F66*Supuestos!$E$24</f>
        <v>753.25952619203997</v>
      </c>
      <c r="H66" s="21">
        <f>G66*Supuestos!$E$30</f>
        <v>31636.900100065679</v>
      </c>
    </row>
    <row r="67" spans="1:8" ht="12.75" customHeight="1">
      <c r="A67" s="28"/>
      <c r="B67" s="15" t="s">
        <v>3</v>
      </c>
      <c r="D67" s="19">
        <f>SUM(D68:D78)</f>
        <v>965</v>
      </c>
      <c r="E67" s="19">
        <f>SUM(E68:E78)</f>
        <v>114531</v>
      </c>
      <c r="F67" s="19">
        <f t="shared" ref="F67:H67" si="3">SUM(F68:F78)</f>
        <v>4006.3382549182938</v>
      </c>
      <c r="G67" s="19">
        <f t="shared" si="3"/>
        <v>8012.6765098365877</v>
      </c>
      <c r="H67" s="20">
        <f t="shared" si="3"/>
        <v>336532.41341313662</v>
      </c>
    </row>
    <row r="68" spans="1:8" ht="12.75" customHeight="1">
      <c r="A68" s="28">
        <v>1</v>
      </c>
      <c r="B68" s="13">
        <v>501</v>
      </c>
      <c r="C68" s="14" t="s">
        <v>62</v>
      </c>
      <c r="D68" s="17">
        <v>142</v>
      </c>
      <c r="E68" s="17">
        <v>18684</v>
      </c>
      <c r="F68" s="22">
        <f>(Supuestos!$G$12)/(1+(Supuestos!$G$12-1)/Cantón!E68)</f>
        <v>376.44019560333044</v>
      </c>
      <c r="G68" s="22">
        <f>F68*Supuestos!$E$24</f>
        <v>752.88039120666087</v>
      </c>
      <c r="H68" s="21">
        <f>G68*Supuestos!$E$30</f>
        <v>31620.976430679755</v>
      </c>
    </row>
    <row r="69" spans="1:8" ht="12.75" customHeight="1">
      <c r="A69" s="28">
        <v>1</v>
      </c>
      <c r="B69" s="13">
        <v>502</v>
      </c>
      <c r="C69" s="14" t="s">
        <v>63</v>
      </c>
      <c r="D69" s="17">
        <v>155</v>
      </c>
      <c r="E69" s="17">
        <v>18338</v>
      </c>
      <c r="F69" s="22">
        <f>(Supuestos!$G$12)/(1+(Supuestos!$G$12-1)/Cantón!E69)</f>
        <v>376.29752002546837</v>
      </c>
      <c r="G69" s="22">
        <f>F69*Supuestos!$E$24</f>
        <v>752.59504005093675</v>
      </c>
      <c r="H69" s="21">
        <f>G69*Supuestos!$E$30</f>
        <v>31608.991682139342</v>
      </c>
    </row>
    <row r="70" spans="1:8" ht="12.75" customHeight="1">
      <c r="A70" s="28">
        <v>1</v>
      </c>
      <c r="B70" s="13">
        <v>503</v>
      </c>
      <c r="C70" s="14" t="s">
        <v>64</v>
      </c>
      <c r="D70" s="17">
        <v>200</v>
      </c>
      <c r="E70" s="17">
        <v>22742</v>
      </c>
      <c r="F70" s="22">
        <f>(Supuestos!$G$12)/(1+(Supuestos!$G$12-1)/Cantón!E70)</f>
        <v>377.7948658517389</v>
      </c>
      <c r="G70" s="22">
        <f>F70*Supuestos!$E$24</f>
        <v>755.58973170347781</v>
      </c>
      <c r="H70" s="21">
        <f>G70*Supuestos!$E$30</f>
        <v>31734.768731546068</v>
      </c>
    </row>
    <row r="71" spans="1:8" ht="12.75" customHeight="1">
      <c r="A71" s="28">
        <v>1</v>
      </c>
      <c r="B71" s="13">
        <v>504</v>
      </c>
      <c r="C71" s="14" t="s">
        <v>65</v>
      </c>
      <c r="D71" s="17">
        <v>59</v>
      </c>
      <c r="E71" s="17">
        <v>6531</v>
      </c>
      <c r="F71" s="22">
        <f>(Supuestos!$G$12)/(1+(Supuestos!$G$12-1)/Cantón!E71)</f>
        <v>362.87111666493098</v>
      </c>
      <c r="G71" s="22">
        <f>F71*Supuestos!$E$24</f>
        <v>725.74223332986196</v>
      </c>
      <c r="H71" s="21">
        <f>G71*Supuestos!$E$30</f>
        <v>30481.173799854201</v>
      </c>
    </row>
    <row r="72" spans="1:8" ht="12.75" customHeight="1">
      <c r="A72" s="28">
        <v>1</v>
      </c>
      <c r="B72" s="13">
        <v>505</v>
      </c>
      <c r="C72" s="14" t="s">
        <v>66</v>
      </c>
      <c r="D72" s="17">
        <v>113</v>
      </c>
      <c r="E72" s="17">
        <v>14554</v>
      </c>
      <c r="F72" s="22">
        <f>(Supuestos!$G$12)/(1+(Supuestos!$G$12-1)/Cantón!E72)</f>
        <v>374.30573415562253</v>
      </c>
      <c r="G72" s="22">
        <f>F72*Supuestos!$E$24</f>
        <v>748.61146831124506</v>
      </c>
      <c r="H72" s="21">
        <f>G72*Supuestos!$E$30</f>
        <v>31441.681669072292</v>
      </c>
    </row>
    <row r="73" spans="1:8" ht="12.75" customHeight="1">
      <c r="A73" s="28">
        <v>1</v>
      </c>
      <c r="B73" s="13">
        <v>506</v>
      </c>
      <c r="C73" s="14" t="s">
        <v>67</v>
      </c>
      <c r="D73" s="17">
        <v>63</v>
      </c>
      <c r="E73" s="17">
        <v>7888</v>
      </c>
      <c r="F73" s="22">
        <f>(Supuestos!$G$12)/(1+(Supuestos!$G$12-1)/Cantón!E73)</f>
        <v>366.36385706478887</v>
      </c>
      <c r="G73" s="22">
        <f>F73*Supuestos!$E$24</f>
        <v>732.72771412957775</v>
      </c>
      <c r="H73" s="21">
        <f>G73*Supuestos!$E$30</f>
        <v>30774.563993442265</v>
      </c>
    </row>
    <row r="74" spans="1:8" ht="12.75" customHeight="1">
      <c r="A74" s="28">
        <v>1</v>
      </c>
      <c r="B74" s="13">
        <v>507</v>
      </c>
      <c r="C74" s="14" t="s">
        <v>68</v>
      </c>
      <c r="D74" s="17">
        <v>52</v>
      </c>
      <c r="E74" s="17">
        <v>6237</v>
      </c>
      <c r="F74" s="22">
        <f>(Supuestos!$G$12)/(1+(Supuestos!$G$12-1)/Cantón!E74)</f>
        <v>361.92568155452432</v>
      </c>
      <c r="G74" s="22">
        <f>F74*Supuestos!$E$24</f>
        <v>723.85136310904863</v>
      </c>
      <c r="H74" s="21">
        <f>G74*Supuestos!$E$30</f>
        <v>30401.757250580042</v>
      </c>
    </row>
    <row r="75" spans="1:8" ht="12.75" customHeight="1">
      <c r="A75" s="28">
        <v>1</v>
      </c>
      <c r="B75" s="13">
        <v>508</v>
      </c>
      <c r="C75" s="14" t="s">
        <v>69</v>
      </c>
      <c r="D75" s="17">
        <v>61</v>
      </c>
      <c r="E75" s="17">
        <v>7087</v>
      </c>
      <c r="F75" s="22">
        <f>(Supuestos!$G$12)/(1+(Supuestos!$G$12-1)/Cantón!E75)</f>
        <v>364.4556368270558</v>
      </c>
      <c r="G75" s="22">
        <f>F75*Supuestos!$E$24</f>
        <v>728.9112736541116</v>
      </c>
      <c r="H75" s="21">
        <f>G75*Supuestos!$E$30</f>
        <v>30614.273493472687</v>
      </c>
    </row>
    <row r="76" spans="1:8" ht="12.75" customHeight="1">
      <c r="A76" s="28">
        <v>1</v>
      </c>
      <c r="B76" s="13">
        <v>509</v>
      </c>
      <c r="C76" s="14" t="s">
        <v>70</v>
      </c>
      <c r="D76" s="17">
        <v>43</v>
      </c>
      <c r="E76" s="17">
        <v>4381</v>
      </c>
      <c r="F76" s="22">
        <f>(Supuestos!$G$12)/(1+(Supuestos!$G$12-1)/Cantón!E76)</f>
        <v>353.26373589468022</v>
      </c>
      <c r="G76" s="22">
        <f>F76*Supuestos!$E$24</f>
        <v>706.52747178936045</v>
      </c>
      <c r="H76" s="21">
        <f>G76*Supuestos!$E$30</f>
        <v>29674.153815153139</v>
      </c>
    </row>
    <row r="77" spans="1:8" ht="12.75" customHeight="1">
      <c r="A77" s="28">
        <v>1</v>
      </c>
      <c r="B77" s="13">
        <v>510</v>
      </c>
      <c r="C77" s="14" t="s">
        <v>71</v>
      </c>
      <c r="D77" s="17">
        <v>52</v>
      </c>
      <c r="E77" s="17">
        <v>5589</v>
      </c>
      <c r="F77" s="22">
        <f>(Supuestos!$G$12)/(1+(Supuestos!$G$12-1)/Cantón!E77)</f>
        <v>359.51318116058502</v>
      </c>
      <c r="G77" s="22">
        <f>F77*Supuestos!$E$24</f>
        <v>719.02636232117004</v>
      </c>
      <c r="H77" s="21">
        <f>G77*Supuestos!$E$30</f>
        <v>30199.107217489141</v>
      </c>
    </row>
    <row r="78" spans="1:8" ht="12.75" customHeight="1">
      <c r="A78" s="28">
        <v>1</v>
      </c>
      <c r="B78" s="13">
        <v>511</v>
      </c>
      <c r="C78" s="14" t="s">
        <v>72</v>
      </c>
      <c r="D78" s="17">
        <v>25</v>
      </c>
      <c r="E78" s="17">
        <v>2500</v>
      </c>
      <c r="F78" s="22">
        <f>(Supuestos!$G$12)/(1+(Supuestos!$G$12-1)/Cantón!E78)</f>
        <v>333.10673011556753</v>
      </c>
      <c r="G78" s="22">
        <f>F78*Supuestos!$E$24</f>
        <v>666.21346023113506</v>
      </c>
      <c r="H78" s="21">
        <f>G78*Supuestos!$E$30</f>
        <v>27980.965329707673</v>
      </c>
    </row>
    <row r="79" spans="1:8" ht="12.75" customHeight="1">
      <c r="A79" s="28"/>
      <c r="B79" s="15" t="s">
        <v>4</v>
      </c>
      <c r="D79" s="19">
        <f>SUM(D80:D90)</f>
        <v>1193</v>
      </c>
      <c r="E79" s="19">
        <f>SUM(E80:E90)</f>
        <v>146090</v>
      </c>
      <c r="F79" s="19">
        <f t="shared" ref="F79:H79" si="4">SUM(F80:F90)</f>
        <v>4072.6147217584003</v>
      </c>
      <c r="G79" s="19">
        <f t="shared" si="4"/>
        <v>8145.2294435168005</v>
      </c>
      <c r="H79" s="20">
        <f t="shared" si="4"/>
        <v>342099.63662770559</v>
      </c>
    </row>
    <row r="80" spans="1:8" ht="12.75" customHeight="1">
      <c r="A80" s="28">
        <v>1</v>
      </c>
      <c r="B80" s="13">
        <v>601</v>
      </c>
      <c r="C80" s="14" t="s">
        <v>73</v>
      </c>
      <c r="D80" s="17">
        <v>315</v>
      </c>
      <c r="E80" s="17">
        <v>39095</v>
      </c>
      <c r="F80" s="22">
        <f>(Supuestos!$G$12)/(1+(Supuestos!$G$12-1)/Cantón!E80)</f>
        <v>380.43148920821022</v>
      </c>
      <c r="G80" s="22">
        <f>F80*Supuestos!$E$24</f>
        <v>760.86297841642045</v>
      </c>
      <c r="H80" s="21">
        <f>G80*Supuestos!$E$30</f>
        <v>31956.245093489659</v>
      </c>
    </row>
    <row r="81" spans="1:8" ht="12.75" customHeight="1">
      <c r="A81" s="28">
        <v>1</v>
      </c>
      <c r="B81" s="13">
        <v>602</v>
      </c>
      <c r="C81" s="14" t="s">
        <v>74</v>
      </c>
      <c r="D81" s="17">
        <v>83</v>
      </c>
      <c r="E81" s="17">
        <v>10223</v>
      </c>
      <c r="F81" s="22">
        <f>(Supuestos!$G$12)/(1+(Supuestos!$G$12-1)/Cantón!E81)</f>
        <v>370.28176833085672</v>
      </c>
      <c r="G81" s="22">
        <f>F81*Supuestos!$E$24</f>
        <v>740.56353666171344</v>
      </c>
      <c r="H81" s="21">
        <f>G81*Supuestos!$E$30</f>
        <v>31103.668539791965</v>
      </c>
    </row>
    <row r="82" spans="1:8" ht="12.75" customHeight="1">
      <c r="A82" s="28">
        <v>1</v>
      </c>
      <c r="B82" s="13">
        <v>603</v>
      </c>
      <c r="C82" s="14" t="s">
        <v>75</v>
      </c>
      <c r="D82" s="17">
        <v>128</v>
      </c>
      <c r="E82" s="17">
        <v>14673</v>
      </c>
      <c r="F82" s="22">
        <f>(Supuestos!$G$12)/(1+(Supuestos!$G$12-1)/Cantón!E82)</f>
        <v>374.3836197277393</v>
      </c>
      <c r="G82" s="22">
        <f>F82*Supuestos!$E$24</f>
        <v>748.7672394554786</v>
      </c>
      <c r="H82" s="21">
        <f>G82*Supuestos!$E$30</f>
        <v>31448.224057130101</v>
      </c>
    </row>
    <row r="83" spans="1:8" ht="12.75" customHeight="1">
      <c r="A83" s="28">
        <v>1</v>
      </c>
      <c r="B83" s="13">
        <v>604</v>
      </c>
      <c r="C83" s="14" t="s">
        <v>76</v>
      </c>
      <c r="D83" s="17">
        <v>30</v>
      </c>
      <c r="E83" s="17">
        <v>4453</v>
      </c>
      <c r="F83" s="22">
        <f>(Supuestos!$G$12)/(1+(Supuestos!$G$12-1)/Cantón!E83)</f>
        <v>353.72371468272337</v>
      </c>
      <c r="G83" s="22">
        <f>F83*Supuestos!$E$24</f>
        <v>707.44742936544674</v>
      </c>
      <c r="H83" s="21">
        <f>G83*Supuestos!$E$30</f>
        <v>29712.792033348764</v>
      </c>
    </row>
    <row r="84" spans="1:8" ht="12.75" customHeight="1">
      <c r="A84" s="28">
        <v>1</v>
      </c>
      <c r="B84" s="13">
        <v>605</v>
      </c>
      <c r="C84" s="14" t="s">
        <v>77</v>
      </c>
      <c r="D84" s="17">
        <v>100</v>
      </c>
      <c r="E84" s="17">
        <v>11436</v>
      </c>
      <c r="F84" s="22">
        <f>(Supuestos!$G$12)/(1+(Supuestos!$G$12-1)/Cantón!E84)</f>
        <v>371.70609078817779</v>
      </c>
      <c r="G84" s="22">
        <f>F84*Supuestos!$E$24</f>
        <v>743.41218157635558</v>
      </c>
      <c r="H84" s="21">
        <f>G84*Supuestos!$E$30</f>
        <v>31223.311626206934</v>
      </c>
    </row>
    <row r="85" spans="1:8" ht="12.75" customHeight="1">
      <c r="A85" s="28">
        <v>1</v>
      </c>
      <c r="B85" s="13">
        <v>606</v>
      </c>
      <c r="C85" s="14" t="s">
        <v>78</v>
      </c>
      <c r="D85" s="17">
        <v>78</v>
      </c>
      <c r="E85" s="17">
        <v>9609</v>
      </c>
      <c r="F85" s="22">
        <f>(Supuestos!$G$12)/(1+(Supuestos!$G$12-1)/Cantón!E85)</f>
        <v>369.42897631743278</v>
      </c>
      <c r="G85" s="22">
        <f>F85*Supuestos!$E$24</f>
        <v>738.85795263486557</v>
      </c>
      <c r="H85" s="21">
        <f>G85*Supuestos!$E$30</f>
        <v>31032.034010664353</v>
      </c>
    </row>
    <row r="86" spans="1:8" ht="12.75" customHeight="1">
      <c r="A86" s="28">
        <v>1</v>
      </c>
      <c r="B86" s="13">
        <v>607</v>
      </c>
      <c r="C86" s="14" t="s">
        <v>79</v>
      </c>
      <c r="D86" s="17">
        <v>99</v>
      </c>
      <c r="E86" s="17">
        <v>13772</v>
      </c>
      <c r="F86" s="22">
        <f>(Supuestos!$G$12)/(1+(Supuestos!$G$12-1)/Cantón!E86)</f>
        <v>373.76133650202468</v>
      </c>
      <c r="G86" s="22">
        <f>F86*Supuestos!$E$24</f>
        <v>747.52267300404935</v>
      </c>
      <c r="H86" s="21">
        <f>G86*Supuestos!$E$30</f>
        <v>31395.952266170072</v>
      </c>
    </row>
    <row r="87" spans="1:8" ht="12.75" customHeight="1">
      <c r="A87" s="28">
        <v>1</v>
      </c>
      <c r="B87" s="13">
        <v>608</v>
      </c>
      <c r="C87" s="14" t="s">
        <v>80</v>
      </c>
      <c r="D87" s="17">
        <v>117</v>
      </c>
      <c r="E87" s="17">
        <v>13442</v>
      </c>
      <c r="F87" s="22">
        <f>(Supuestos!$G$12)/(1+(Supuestos!$G$12-1)/Cantón!E87)</f>
        <v>373.51312534538471</v>
      </c>
      <c r="G87" s="22">
        <f>F87*Supuestos!$E$24</f>
        <v>747.02625069076942</v>
      </c>
      <c r="H87" s="21">
        <f>G87*Supuestos!$E$30</f>
        <v>31375.102529012314</v>
      </c>
    </row>
    <row r="88" spans="1:8" ht="12.75" customHeight="1">
      <c r="A88" s="28">
        <v>1</v>
      </c>
      <c r="B88" s="13">
        <v>609</v>
      </c>
      <c r="C88" s="14" t="s">
        <v>81</v>
      </c>
      <c r="D88" s="17">
        <v>53</v>
      </c>
      <c r="E88" s="17">
        <v>6300</v>
      </c>
      <c r="F88" s="22">
        <f>(Supuestos!$G$12)/(1+(Supuestos!$G$12-1)/Cantón!E88)</f>
        <v>362.1352773239006</v>
      </c>
      <c r="G88" s="22">
        <f>F88*Supuestos!$E$24</f>
        <v>724.27055464780119</v>
      </c>
      <c r="H88" s="21">
        <f>G88*Supuestos!$E$30</f>
        <v>30419.363295207651</v>
      </c>
    </row>
    <row r="89" spans="1:8" ht="12.75" customHeight="1">
      <c r="A89" s="28">
        <v>1</v>
      </c>
      <c r="B89" s="13">
        <v>610</v>
      </c>
      <c r="C89" s="14" t="s">
        <v>82</v>
      </c>
      <c r="D89" s="17">
        <v>107</v>
      </c>
      <c r="E89" s="17">
        <v>13026</v>
      </c>
      <c r="F89" s="22">
        <f>(Supuestos!$G$12)/(1+(Supuestos!$G$12-1)/Cantón!E89)</f>
        <v>373.18282129529359</v>
      </c>
      <c r="G89" s="22">
        <f>F89*Supuestos!$E$24</f>
        <v>746.36564259058719</v>
      </c>
      <c r="H89" s="21">
        <f>G89*Supuestos!$E$30</f>
        <v>31347.356988804662</v>
      </c>
    </row>
    <row r="90" spans="1:8" ht="12.75" customHeight="1">
      <c r="A90" s="28">
        <v>1</v>
      </c>
      <c r="B90" s="13">
        <v>611</v>
      </c>
      <c r="C90" s="14" t="s">
        <v>83</v>
      </c>
      <c r="D90" s="17">
        <v>83</v>
      </c>
      <c r="E90" s="17">
        <v>10061</v>
      </c>
      <c r="F90" s="22">
        <f>(Supuestos!$G$12)/(1+(Supuestos!$G$12-1)/Cantón!E90)</f>
        <v>370.06650223665656</v>
      </c>
      <c r="G90" s="22">
        <f>F90*Supuestos!$E$24</f>
        <v>740.13300447331312</v>
      </c>
      <c r="H90" s="21">
        <f>G90*Supuestos!$E$30</f>
        <v>31085.586187879151</v>
      </c>
    </row>
    <row r="91" spans="1:8" ht="12.75" customHeight="1">
      <c r="A91" s="28"/>
      <c r="B91" s="15" t="s">
        <v>5</v>
      </c>
      <c r="D91" s="19">
        <f>SUM(D92:D97)</f>
        <v>994</v>
      </c>
      <c r="E91" s="19">
        <f>SUM(E92:E97)</f>
        <v>124516</v>
      </c>
      <c r="F91" s="19">
        <f t="shared" ref="F91:H91" si="5">SUM(F92:F97)</f>
        <v>2251.8982503128259</v>
      </c>
      <c r="G91" s="19">
        <f t="shared" si="5"/>
        <v>4503.7965006256518</v>
      </c>
      <c r="H91" s="20">
        <f t="shared" si="5"/>
        <v>189159.45302627733</v>
      </c>
    </row>
    <row r="92" spans="1:8" ht="12.75" customHeight="1">
      <c r="A92" s="28">
        <v>1</v>
      </c>
      <c r="B92" s="13">
        <v>701</v>
      </c>
      <c r="C92" s="14" t="s">
        <v>84</v>
      </c>
      <c r="D92" s="17">
        <v>227</v>
      </c>
      <c r="E92" s="17">
        <v>29761</v>
      </c>
      <c r="F92" s="22">
        <f>(Supuestos!$G$12)/(1+(Supuestos!$G$12-1)/Cantón!E92)</f>
        <v>379.27697305215992</v>
      </c>
      <c r="G92" s="22">
        <f>F92*Supuestos!$E$24</f>
        <v>758.55394610431983</v>
      </c>
      <c r="H92" s="21">
        <f>G92*Supuestos!$E$30</f>
        <v>31859.265736381432</v>
      </c>
    </row>
    <row r="93" spans="1:8" ht="12.75" customHeight="1">
      <c r="A93" s="28">
        <v>1</v>
      </c>
      <c r="B93" s="13">
        <v>702</v>
      </c>
      <c r="C93" s="14" t="s">
        <v>102</v>
      </c>
      <c r="D93" s="17">
        <v>308</v>
      </c>
      <c r="E93" s="17">
        <v>40908</v>
      </c>
      <c r="F93" s="22">
        <f>(Supuestos!$G$12)/(1+(Supuestos!$G$12-1)/Cantón!E93)</f>
        <v>380.59519955360895</v>
      </c>
      <c r="G93" s="22">
        <f>F93*Supuestos!$E$24</f>
        <v>761.1903991072179</v>
      </c>
      <c r="H93" s="21">
        <f>G93*Supuestos!$E$30</f>
        <v>31969.996762503153</v>
      </c>
    </row>
    <row r="94" spans="1:8" ht="12.75" customHeight="1">
      <c r="A94" s="28">
        <v>1</v>
      </c>
      <c r="B94" s="13">
        <v>703</v>
      </c>
      <c r="C94" s="14" t="s">
        <v>85</v>
      </c>
      <c r="D94" s="17">
        <v>156</v>
      </c>
      <c r="E94" s="17">
        <v>18392</v>
      </c>
      <c r="F94" s="22">
        <f>(Supuestos!$G$12)/(1+(Supuestos!$G$12-1)/Cantón!E94)</f>
        <v>376.32013362336181</v>
      </c>
      <c r="G94" s="22">
        <f>F94*Supuestos!$E$24</f>
        <v>752.64026724672362</v>
      </c>
      <c r="H94" s="21">
        <f>G94*Supuestos!$E$30</f>
        <v>31610.891224362393</v>
      </c>
    </row>
    <row r="95" spans="1:8" ht="12.75" customHeight="1">
      <c r="A95" s="28">
        <v>1</v>
      </c>
      <c r="B95" s="13">
        <v>704</v>
      </c>
      <c r="C95" s="14" t="s">
        <v>86</v>
      </c>
      <c r="D95" s="17">
        <v>93</v>
      </c>
      <c r="E95" s="17">
        <v>9952</v>
      </c>
      <c r="F95" s="22">
        <f>(Supuestos!$G$12)/(1+(Supuestos!$G$12-1)/Cantón!E95)</f>
        <v>369.91786484195688</v>
      </c>
      <c r="G95" s="22">
        <f>F95*Supuestos!$E$24</f>
        <v>739.83572968391377</v>
      </c>
      <c r="H95" s="21">
        <f>G95*Supuestos!$E$30</f>
        <v>31073.100646724379</v>
      </c>
    </row>
    <row r="96" spans="1:8" ht="12.75" customHeight="1">
      <c r="A96" s="28">
        <v>1</v>
      </c>
      <c r="B96" s="13">
        <v>705</v>
      </c>
      <c r="C96" s="14" t="s">
        <v>87</v>
      </c>
      <c r="D96" s="17">
        <v>100</v>
      </c>
      <c r="E96" s="17">
        <v>11798</v>
      </c>
      <c r="F96" s="22">
        <f>(Supuestos!$G$12)/(1+(Supuestos!$G$12-1)/Cantón!E96)</f>
        <v>372.07619635568363</v>
      </c>
      <c r="G96" s="22">
        <f>F96*Supuestos!$E$24</f>
        <v>744.15239271136727</v>
      </c>
      <c r="H96" s="21">
        <f>G96*Supuestos!$E$30</f>
        <v>31254.400493877427</v>
      </c>
    </row>
    <row r="97" spans="1:8" ht="12.75" customHeight="1">
      <c r="A97" s="28">
        <v>1</v>
      </c>
      <c r="B97" s="13">
        <v>706</v>
      </c>
      <c r="C97" s="14" t="s">
        <v>88</v>
      </c>
      <c r="D97" s="17">
        <v>110</v>
      </c>
      <c r="E97" s="17">
        <v>13705</v>
      </c>
      <c r="F97" s="22">
        <f>(Supuestos!$G$12)/(1+(Supuestos!$G$12-1)/Cantón!E97)</f>
        <v>373.71188288605458</v>
      </c>
      <c r="G97" s="22">
        <f>F97*Supuestos!$E$24</f>
        <v>747.42376577210916</v>
      </c>
      <c r="H97" s="21">
        <f>G97*Supuestos!$E$30</f>
        <v>31391.798162428586</v>
      </c>
    </row>
    <row r="98" spans="1:8" ht="6.75" customHeight="1">
      <c r="B98" s="16"/>
      <c r="C98" s="16"/>
      <c r="D98" s="16"/>
      <c r="E98" s="23"/>
      <c r="F98" s="23"/>
      <c r="G98" s="23"/>
      <c r="H98" s="23"/>
    </row>
    <row r="100" spans="1:8">
      <c r="B100" s="14" t="s">
        <v>123</v>
      </c>
      <c r="E100" s="29">
        <f>SUM(A10:A98)</f>
        <v>80</v>
      </c>
    </row>
  </sheetData>
  <mergeCells count="5">
    <mergeCell ref="F5:F6"/>
    <mergeCell ref="G5:G6"/>
    <mergeCell ref="H5:H6"/>
    <mergeCell ref="B5:C6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31"/>
  <sheetViews>
    <sheetView workbookViewId="0">
      <selection activeCell="G15" sqref="G15"/>
    </sheetView>
  </sheetViews>
  <sheetFormatPr baseColWidth="10" defaultRowHeight="14.5"/>
  <cols>
    <col min="2" max="2" width="20.7265625" customWidth="1"/>
    <col min="3" max="3" width="10.26953125" customWidth="1"/>
  </cols>
  <sheetData>
    <row r="2" spans="2:8" s="12" customFormat="1">
      <c r="B2" s="15" t="s">
        <v>118</v>
      </c>
      <c r="C2" s="14"/>
      <c r="D2" s="17"/>
      <c r="E2" s="17"/>
      <c r="F2" s="18"/>
      <c r="G2" s="18"/>
      <c r="H2" s="18"/>
    </row>
    <row r="3" spans="2:8" s="12" customFormat="1">
      <c r="B3" s="15" t="s">
        <v>119</v>
      </c>
      <c r="C3" s="14"/>
      <c r="D3" s="17"/>
      <c r="E3" s="17"/>
      <c r="F3" s="18"/>
      <c r="G3" s="18"/>
      <c r="H3" s="18"/>
    </row>
    <row r="5" spans="2:8" ht="20.25" customHeight="1">
      <c r="B5" s="34" t="s">
        <v>116</v>
      </c>
      <c r="C5" s="30" t="s">
        <v>114</v>
      </c>
      <c r="D5" s="30" t="s">
        <v>103</v>
      </c>
      <c r="E5" s="30" t="s">
        <v>104</v>
      </c>
      <c r="F5" s="31" t="s">
        <v>111</v>
      </c>
    </row>
    <row r="6" spans="2:8" ht="20.25" customHeight="1">
      <c r="B6" s="34"/>
      <c r="C6" s="30"/>
      <c r="D6" s="30"/>
      <c r="E6" s="30"/>
      <c r="F6" s="31"/>
    </row>
    <row r="7" spans="2:8" ht="10.5" customHeight="1">
      <c r="D7" s="25"/>
    </row>
    <row r="8" spans="2:8">
      <c r="B8" s="1" t="s">
        <v>96</v>
      </c>
      <c r="C8" s="1">
        <f>C10+C13+C16+C19+C22+C25</f>
        <v>41</v>
      </c>
      <c r="D8" s="5">
        <f>D10+D13+D16+D19+D22+D25</f>
        <v>15750.559999999996</v>
      </c>
      <c r="E8" s="5">
        <f>E10+E13+E16+E19+E22+E25</f>
        <v>31501.119999999992</v>
      </c>
      <c r="F8" s="20">
        <f>F10+F13+F16+F19+F22+F25</f>
        <v>1323047.0399999996</v>
      </c>
    </row>
    <row r="9" spans="2:8" ht="10.5" customHeight="1">
      <c r="D9" s="9"/>
      <c r="E9" s="9"/>
    </row>
    <row r="10" spans="2:8">
      <c r="B10" s="1" t="s">
        <v>9</v>
      </c>
      <c r="C10" s="1">
        <f>SUM(C11:C12)</f>
        <v>12</v>
      </c>
      <c r="D10" s="5">
        <f>SUM(D11:D12)</f>
        <v>4609.9199999999992</v>
      </c>
      <c r="E10" s="5">
        <f>SUM(E11:E12)</f>
        <v>9219.8399999999983</v>
      </c>
      <c r="F10" s="20">
        <f>SUM(F11:F12)</f>
        <v>387233.27999999991</v>
      </c>
    </row>
    <row r="11" spans="2:8">
      <c r="B11" s="24" t="s">
        <v>11</v>
      </c>
      <c r="C11">
        <v>3</v>
      </c>
      <c r="D11" s="9">
        <f>C11*Supuestos!$G$12</f>
        <v>1152.4799999999998</v>
      </c>
      <c r="E11" s="9">
        <f>D11*Supuestos!$E$24</f>
        <v>2304.9599999999996</v>
      </c>
      <c r="F11" s="21">
        <f>E11*Supuestos!$E$30</f>
        <v>96808.319999999978</v>
      </c>
    </row>
    <row r="12" spans="2:8">
      <c r="B12" s="24" t="s">
        <v>10</v>
      </c>
      <c r="C12">
        <v>9</v>
      </c>
      <c r="D12" s="9">
        <f>C12*Supuestos!$G$12</f>
        <v>3457.4399999999991</v>
      </c>
      <c r="E12" s="9">
        <f>D12*Supuestos!$E$24</f>
        <v>6914.8799999999983</v>
      </c>
      <c r="F12" s="21">
        <f>E12*Supuestos!$E$30</f>
        <v>290424.9599999999</v>
      </c>
    </row>
    <row r="13" spans="2:8">
      <c r="B13" s="1" t="s">
        <v>8</v>
      </c>
      <c r="C13" s="1">
        <f>SUM(C14:C15)</f>
        <v>6</v>
      </c>
      <c r="D13" s="5">
        <f>SUM(D14:D15)</f>
        <v>2304.9599999999996</v>
      </c>
      <c r="E13" s="5">
        <f>SUM(E14:E15)</f>
        <v>4609.9199999999992</v>
      </c>
      <c r="F13" s="20">
        <f>SUM(F14:F15)</f>
        <v>193616.63999999996</v>
      </c>
    </row>
    <row r="14" spans="2:8">
      <c r="B14" s="24" t="s">
        <v>11</v>
      </c>
      <c r="C14">
        <v>2</v>
      </c>
      <c r="D14" s="9">
        <f>C14*Supuestos!$G$12</f>
        <v>768.31999999999982</v>
      </c>
      <c r="E14" s="9">
        <f>D14*Supuestos!$E$24</f>
        <v>1536.6399999999996</v>
      </c>
      <c r="F14" s="21">
        <f>E14*Supuestos!$E$30</f>
        <v>64538.879999999983</v>
      </c>
    </row>
    <row r="15" spans="2:8">
      <c r="B15" s="24" t="s">
        <v>10</v>
      </c>
      <c r="C15">
        <v>4</v>
      </c>
      <c r="D15" s="9">
        <f>C15*Supuestos!$G$12</f>
        <v>1536.6399999999996</v>
      </c>
      <c r="E15" s="9">
        <f>D15*Supuestos!$E$24</f>
        <v>3073.2799999999993</v>
      </c>
      <c r="F15" s="21">
        <f>E15*Supuestos!$E$30</f>
        <v>129077.75999999997</v>
      </c>
    </row>
    <row r="16" spans="2:8">
      <c r="B16" s="1" t="s">
        <v>6</v>
      </c>
      <c r="C16" s="1">
        <f>SUM(C17:C18)</f>
        <v>6</v>
      </c>
      <c r="D16" s="5">
        <f>SUM(D17:D18)</f>
        <v>2304.9599999999996</v>
      </c>
      <c r="E16" s="5">
        <f>SUM(E17:E18)</f>
        <v>4609.9199999999992</v>
      </c>
      <c r="F16" s="20">
        <f>SUM(F17:F18)</f>
        <v>193616.63999999996</v>
      </c>
    </row>
    <row r="17" spans="2:6">
      <c r="B17" s="24" t="s">
        <v>11</v>
      </c>
      <c r="C17">
        <v>2</v>
      </c>
      <c r="D17" s="9">
        <f>C17*Supuestos!$G$12</f>
        <v>768.31999999999982</v>
      </c>
      <c r="E17" s="9">
        <f>D17*Supuestos!$E$24</f>
        <v>1536.6399999999996</v>
      </c>
      <c r="F17" s="21">
        <f>E17*Supuestos!$E$30</f>
        <v>64538.879999999983</v>
      </c>
    </row>
    <row r="18" spans="2:6">
      <c r="B18" s="24" t="s">
        <v>10</v>
      </c>
      <c r="C18">
        <v>4</v>
      </c>
      <c r="D18" s="9">
        <f>C18*Supuestos!$G$12</f>
        <v>1536.6399999999996</v>
      </c>
      <c r="E18" s="9">
        <f>D18*Supuestos!$E$24</f>
        <v>3073.2799999999993</v>
      </c>
      <c r="F18" s="21">
        <f>E18*Supuestos!$E$30</f>
        <v>129077.75999999997</v>
      </c>
    </row>
    <row r="19" spans="2:6">
      <c r="B19" s="1" t="s">
        <v>12</v>
      </c>
      <c r="C19" s="1">
        <f>SUM(C20:C21)</f>
        <v>6</v>
      </c>
      <c r="D19" s="5">
        <f>SUM(D20:D21)</f>
        <v>2304.9599999999996</v>
      </c>
      <c r="E19" s="5">
        <f>SUM(E20:E21)</f>
        <v>4609.9199999999992</v>
      </c>
      <c r="F19" s="20">
        <f>SUM(F20:F21)</f>
        <v>193616.63999999996</v>
      </c>
    </row>
    <row r="20" spans="2:6">
      <c r="B20" s="24" t="s">
        <v>11</v>
      </c>
      <c r="C20">
        <v>2</v>
      </c>
      <c r="D20" s="9">
        <f>C20*Supuestos!$G$12</f>
        <v>768.31999999999982</v>
      </c>
      <c r="E20" s="9">
        <f>D20*Supuestos!$E$24</f>
        <v>1536.6399999999996</v>
      </c>
      <c r="F20" s="21">
        <f>E20*Supuestos!$E$30</f>
        <v>64538.879999999983</v>
      </c>
    </row>
    <row r="21" spans="2:6">
      <c r="B21" s="24" t="s">
        <v>10</v>
      </c>
      <c r="C21">
        <v>4</v>
      </c>
      <c r="D21" s="9">
        <f>C21*Supuestos!$G$12</f>
        <v>1536.6399999999996</v>
      </c>
      <c r="E21" s="9">
        <f>D21*Supuestos!$E$24</f>
        <v>3073.2799999999993</v>
      </c>
      <c r="F21" s="21">
        <f>E21*Supuestos!$E$30</f>
        <v>129077.75999999997</v>
      </c>
    </row>
    <row r="22" spans="2:6">
      <c r="B22" s="1" t="s">
        <v>7</v>
      </c>
      <c r="C22" s="1">
        <f>SUM(C23:C24)</f>
        <v>5</v>
      </c>
      <c r="D22" s="5">
        <f>SUM(D23:D24)</f>
        <v>1920.7999999999997</v>
      </c>
      <c r="E22" s="5">
        <f>SUM(E23:E24)</f>
        <v>3841.5999999999995</v>
      </c>
      <c r="F22" s="20">
        <f>SUM(F23:F24)</f>
        <v>161347.19999999995</v>
      </c>
    </row>
    <row r="23" spans="2:6">
      <c r="B23" s="24" t="s">
        <v>11</v>
      </c>
      <c r="C23">
        <v>2</v>
      </c>
      <c r="D23" s="9">
        <f>C23*Supuestos!$G$12</f>
        <v>768.31999999999982</v>
      </c>
      <c r="E23" s="9">
        <f>D23*Supuestos!$E$24</f>
        <v>1536.6399999999996</v>
      </c>
      <c r="F23" s="21">
        <f>E23*Supuestos!$E$30</f>
        <v>64538.879999999983</v>
      </c>
    </row>
    <row r="24" spans="2:6">
      <c r="B24" s="24" t="s">
        <v>10</v>
      </c>
      <c r="C24">
        <v>3</v>
      </c>
      <c r="D24" s="9">
        <f>C24*Supuestos!$G$12</f>
        <v>1152.4799999999998</v>
      </c>
      <c r="E24" s="9">
        <f>D24*Supuestos!$E$24</f>
        <v>2304.9599999999996</v>
      </c>
      <c r="F24" s="21">
        <f>E24*Supuestos!$E$30</f>
        <v>96808.319999999978</v>
      </c>
    </row>
    <row r="25" spans="2:6">
      <c r="B25" s="1" t="s">
        <v>115</v>
      </c>
      <c r="C25" s="1">
        <f>SUM(C26:C27)</f>
        <v>6</v>
      </c>
      <c r="D25" s="5">
        <f>SUM(D26:D27)</f>
        <v>2304.9599999999996</v>
      </c>
      <c r="E25" s="5">
        <f>SUM(E26:E27)</f>
        <v>4609.9199999999992</v>
      </c>
      <c r="F25" s="20">
        <f>SUM(F26:F27)</f>
        <v>193616.63999999996</v>
      </c>
    </row>
    <row r="26" spans="2:6">
      <c r="B26" s="24" t="s">
        <v>11</v>
      </c>
      <c r="C26">
        <v>2</v>
      </c>
      <c r="D26" s="9">
        <f>C26*Supuestos!$G$12</f>
        <v>768.31999999999982</v>
      </c>
      <c r="E26" s="9">
        <f>D26*Supuestos!$E$24</f>
        <v>1536.6399999999996</v>
      </c>
      <c r="F26" s="21">
        <f>E26*Supuestos!$E$30</f>
        <v>64538.879999999983</v>
      </c>
    </row>
    <row r="27" spans="2:6">
      <c r="B27" s="24" t="s">
        <v>10</v>
      </c>
      <c r="C27">
        <v>4</v>
      </c>
      <c r="D27" s="9">
        <f>C27*Supuestos!$G$12</f>
        <v>1536.6399999999996</v>
      </c>
      <c r="E27" s="9">
        <f>D27*Supuestos!$E$24</f>
        <v>3073.2799999999993</v>
      </c>
      <c r="F27" s="21">
        <f>E27*Supuestos!$E$30</f>
        <v>129077.75999999997</v>
      </c>
    </row>
    <row r="28" spans="2:6" ht="8.25" customHeight="1">
      <c r="B28" s="26"/>
      <c r="C28" s="26"/>
      <c r="D28" s="26"/>
      <c r="E28" s="26"/>
      <c r="F28" s="26"/>
    </row>
    <row r="31" spans="2:6">
      <c r="B31" t="s">
        <v>122</v>
      </c>
      <c r="C31">
        <f>C12+C15+C18+C21+C24+C27</f>
        <v>28</v>
      </c>
    </row>
  </sheetData>
  <sortState xmlns:xlrd2="http://schemas.microsoft.com/office/spreadsheetml/2017/richdata2" ref="A3:E8">
    <sortCondition ref="A3:A8"/>
  </sortState>
  <mergeCells count="5">
    <mergeCell ref="D5:D6"/>
    <mergeCell ref="C5:C6"/>
    <mergeCell ref="B5:B6"/>
    <mergeCell ref="E5:E6"/>
    <mergeCell ref="F5:F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FF09D-F96E-4FFC-9D15-7A43D7CBBCEE}">
  <dimension ref="A1:L748"/>
  <sheetViews>
    <sheetView workbookViewId="0">
      <selection activeCell="F25" sqref="F25"/>
    </sheetView>
  </sheetViews>
  <sheetFormatPr baseColWidth="10" defaultColWidth="11.453125" defaultRowHeight="14.5" outlineLevelRow="1"/>
  <cols>
    <col min="1" max="1" width="6.7265625" style="155" customWidth="1"/>
    <col min="2" max="2" width="5.81640625" style="155" customWidth="1"/>
    <col min="3" max="3" width="15.6328125" customWidth="1"/>
    <col min="4" max="11" width="15.26953125" customWidth="1"/>
  </cols>
  <sheetData>
    <row r="1" spans="2:11">
      <c r="B1" s="184"/>
      <c r="C1" s="184"/>
    </row>
    <row r="2" spans="2:11" s="72" customFormat="1" ht="18">
      <c r="B2" s="185" t="s">
        <v>149</v>
      </c>
      <c r="C2" s="185"/>
      <c r="D2" s="73"/>
      <c r="E2" s="73"/>
      <c r="F2" s="73"/>
      <c r="G2" s="73"/>
      <c r="H2" s="73"/>
      <c r="I2" s="73"/>
      <c r="J2" s="74"/>
    </row>
    <row r="3" spans="2:11" s="72" customFormat="1" ht="9" customHeight="1">
      <c r="B3" s="185"/>
      <c r="C3" s="185"/>
      <c r="D3" s="75"/>
      <c r="E3" s="75"/>
      <c r="F3" s="75"/>
      <c r="G3" s="75"/>
      <c r="H3" s="75"/>
      <c r="I3" s="75"/>
      <c r="J3" s="76"/>
    </row>
    <row r="4" spans="2:11" s="72" customFormat="1" ht="18">
      <c r="B4" s="185" t="s">
        <v>150</v>
      </c>
      <c r="C4" s="185"/>
      <c r="D4" s="75"/>
      <c r="E4" s="75"/>
      <c r="F4" s="75"/>
      <c r="G4" s="75"/>
      <c r="H4" s="75"/>
      <c r="I4" s="75"/>
      <c r="J4" s="76"/>
    </row>
    <row r="5" spans="2:11" s="72" customFormat="1" ht="18">
      <c r="B5" s="185" t="s">
        <v>151</v>
      </c>
      <c r="C5" s="185"/>
      <c r="D5" s="75"/>
      <c r="E5" s="75"/>
      <c r="F5" s="75"/>
      <c r="G5" s="75"/>
      <c r="H5" s="75"/>
      <c r="I5" s="75"/>
      <c r="J5" s="76"/>
    </row>
    <row r="6" spans="2:11" s="169" customFormat="1" ht="9.75" customHeight="1">
      <c r="B6" s="186"/>
      <c r="C6" s="186"/>
      <c r="D6" s="182"/>
      <c r="E6" s="182"/>
      <c r="F6" s="182"/>
      <c r="G6" s="182"/>
      <c r="H6" s="182"/>
      <c r="I6" s="182"/>
      <c r="J6" s="182"/>
      <c r="K6" s="183"/>
    </row>
    <row r="7" spans="2:11" s="77" customFormat="1" ht="18" customHeight="1">
      <c r="B7" s="194" t="s">
        <v>804</v>
      </c>
      <c r="C7" s="195"/>
      <c r="D7" s="78" t="s">
        <v>152</v>
      </c>
      <c r="E7" s="78"/>
      <c r="F7" s="78"/>
      <c r="G7" s="78"/>
      <c r="H7" s="78"/>
      <c r="I7" s="78"/>
      <c r="J7" s="78"/>
      <c r="K7" s="78"/>
    </row>
    <row r="8" spans="2:11" s="79" customFormat="1" ht="78">
      <c r="B8" s="196"/>
      <c r="C8" s="197"/>
      <c r="D8" s="80" t="s">
        <v>153</v>
      </c>
      <c r="E8" s="81" t="s">
        <v>154</v>
      </c>
      <c r="F8" s="81" t="s">
        <v>155</v>
      </c>
      <c r="G8" s="81" t="s">
        <v>156</v>
      </c>
      <c r="H8" s="81" t="s">
        <v>157</v>
      </c>
      <c r="I8" s="81" t="s">
        <v>158</v>
      </c>
      <c r="J8" s="81" t="s">
        <v>159</v>
      </c>
      <c r="K8" s="81" t="s">
        <v>160</v>
      </c>
    </row>
    <row r="9" spans="2:11" s="187" customFormat="1" ht="18" customHeight="1">
      <c r="B9" s="198"/>
      <c r="C9" s="199"/>
      <c r="D9" s="189"/>
      <c r="E9" s="188"/>
      <c r="F9" s="188"/>
      <c r="G9" s="188"/>
      <c r="H9" s="188"/>
      <c r="I9" s="188"/>
      <c r="J9" s="188"/>
      <c r="K9" s="188"/>
    </row>
    <row r="10" spans="2:11" s="82" customFormat="1" ht="18" customHeight="1">
      <c r="B10" s="200" t="s">
        <v>13</v>
      </c>
      <c r="C10" s="200"/>
      <c r="D10" s="190"/>
      <c r="E10" s="83"/>
      <c r="F10" s="83"/>
      <c r="G10" s="83"/>
      <c r="H10" s="83"/>
      <c r="I10" s="83"/>
      <c r="J10" s="83"/>
      <c r="K10" s="83"/>
    </row>
    <row r="11" spans="2:11" s="82" customFormat="1" ht="18" customHeight="1">
      <c r="B11" s="201"/>
      <c r="C11" s="202"/>
      <c r="D11" s="190"/>
      <c r="E11" s="83"/>
      <c r="F11" s="83"/>
      <c r="G11" s="83"/>
      <c r="H11" s="83"/>
      <c r="I11" s="83"/>
      <c r="J11" s="83"/>
      <c r="K11" s="83"/>
    </row>
    <row r="12" spans="2:11" s="82" customFormat="1" ht="18" customHeight="1">
      <c r="B12" s="203">
        <v>101</v>
      </c>
      <c r="C12" s="202" t="s">
        <v>13</v>
      </c>
      <c r="D12" s="191">
        <v>67554</v>
      </c>
      <c r="E12" s="84">
        <v>19.692860371612781</v>
      </c>
      <c r="F12" s="84">
        <v>15.165465229700473</v>
      </c>
      <c r="G12" s="84">
        <v>4.5273951419123071</v>
      </c>
      <c r="H12" s="84">
        <v>10.074227392762829</v>
      </c>
      <c r="I12" s="84">
        <v>3.6554611852592012</v>
      </c>
      <c r="J12" s="84">
        <v>6.6780862655532554</v>
      </c>
      <c r="K12" s="84">
        <v>4.8033687816715434</v>
      </c>
    </row>
    <row r="13" spans="2:11" ht="18" hidden="1" customHeight="1" outlineLevel="1">
      <c r="B13" s="203"/>
      <c r="C13" s="204" t="s">
        <v>161</v>
      </c>
      <c r="D13" s="192">
        <v>205</v>
      </c>
      <c r="E13" s="85">
        <v>6.1580882352941178</v>
      </c>
      <c r="F13" s="85">
        <v>5.6985294117647056</v>
      </c>
      <c r="G13" s="85">
        <v>0.4595588235294118</v>
      </c>
      <c r="H13" s="85">
        <v>3.3088235294117649</v>
      </c>
      <c r="I13" s="85">
        <v>1.5625</v>
      </c>
      <c r="J13" s="85">
        <v>1.2867647058823528</v>
      </c>
      <c r="K13" s="85">
        <v>0.4595588235294118</v>
      </c>
    </row>
    <row r="14" spans="2:11" ht="18" hidden="1" customHeight="1" outlineLevel="1">
      <c r="B14" s="203"/>
      <c r="C14" s="204" t="s">
        <v>162</v>
      </c>
      <c r="D14" s="192">
        <v>3355</v>
      </c>
      <c r="E14" s="85">
        <v>24.767472761094872</v>
      </c>
      <c r="F14" s="85">
        <v>19.133669944193464</v>
      </c>
      <c r="G14" s="85">
        <v>5.6338028169014089</v>
      </c>
      <c r="H14" s="85">
        <v>15.65240499601382</v>
      </c>
      <c r="I14" s="85">
        <v>5.3946319425989904</v>
      </c>
      <c r="J14" s="85">
        <v>5.0491629019399413</v>
      </c>
      <c r="K14" s="85">
        <v>4.6505447781025779</v>
      </c>
    </row>
    <row r="15" spans="2:11" ht="18" hidden="1" customHeight="1" outlineLevel="1">
      <c r="B15" s="203"/>
      <c r="C15" s="204" t="s">
        <v>163</v>
      </c>
      <c r="D15" s="192">
        <v>5437</v>
      </c>
      <c r="E15" s="85">
        <v>24.791705239770412</v>
      </c>
      <c r="F15" s="85">
        <v>20.477689316793189</v>
      </c>
      <c r="G15" s="85">
        <v>4.3140159229772257</v>
      </c>
      <c r="H15" s="85">
        <v>13.219774115904462</v>
      </c>
      <c r="I15" s="85">
        <v>4.0177744862062585</v>
      </c>
      <c r="J15" s="85">
        <v>6.8876134049250135</v>
      </c>
      <c r="K15" s="85">
        <v>5.6841325680429549</v>
      </c>
    </row>
    <row r="16" spans="2:11" ht="18" hidden="1" customHeight="1" outlineLevel="1">
      <c r="B16" s="203"/>
      <c r="C16" s="204" t="s">
        <v>164</v>
      </c>
      <c r="D16" s="192">
        <v>2327</v>
      </c>
      <c r="E16" s="85">
        <v>15.032243718034245</v>
      </c>
      <c r="F16" s="85">
        <v>13.008672448298867</v>
      </c>
      <c r="G16" s="85">
        <v>2.0235712697353794</v>
      </c>
      <c r="H16" s="85">
        <v>7.8052034689793199</v>
      </c>
      <c r="I16" s="85">
        <v>1.5121191905714921</v>
      </c>
      <c r="J16" s="85">
        <v>4.2917500555926171</v>
      </c>
      <c r="K16" s="85">
        <v>3.6246386479875472</v>
      </c>
    </row>
    <row r="17" spans="2:11" ht="18" hidden="1" customHeight="1" outlineLevel="1">
      <c r="B17" s="203"/>
      <c r="C17" s="204" t="s">
        <v>165</v>
      </c>
      <c r="D17" s="192">
        <v>2155</v>
      </c>
      <c r="E17" s="85">
        <v>10.330440587449933</v>
      </c>
      <c r="F17" s="85">
        <v>9.4626168224299061</v>
      </c>
      <c r="G17" s="85">
        <v>0.86782376502002667</v>
      </c>
      <c r="H17" s="85">
        <v>4.0053404539385848</v>
      </c>
      <c r="I17" s="85">
        <v>1.2683578104138851</v>
      </c>
      <c r="J17" s="85">
        <v>3.3377837116154869</v>
      </c>
      <c r="K17" s="85">
        <v>2.6368491321762351</v>
      </c>
    </row>
    <row r="18" spans="2:11" ht="18" hidden="1" customHeight="1" outlineLevel="1">
      <c r="B18" s="203"/>
      <c r="C18" s="204" t="s">
        <v>166</v>
      </c>
      <c r="D18" s="192">
        <v>2135</v>
      </c>
      <c r="E18" s="85">
        <v>8.9967027790861991</v>
      </c>
      <c r="F18" s="85">
        <v>8.7297848955880042</v>
      </c>
      <c r="G18" s="85">
        <v>0.2669178834981944</v>
      </c>
      <c r="H18" s="85">
        <v>2.6063746271000157</v>
      </c>
      <c r="I18" s="85">
        <v>0.75365049458313704</v>
      </c>
      <c r="J18" s="85">
        <v>3.7682524729156857</v>
      </c>
      <c r="K18" s="85">
        <v>2.1667451719265189</v>
      </c>
    </row>
    <row r="19" spans="2:11" ht="18" hidden="1" customHeight="1" outlineLevel="1">
      <c r="B19" s="203"/>
      <c r="C19" s="204" t="s">
        <v>167</v>
      </c>
      <c r="D19" s="192">
        <v>14390</v>
      </c>
      <c r="E19" s="85">
        <v>38.830584707646175</v>
      </c>
      <c r="F19" s="85">
        <v>26.017760350593932</v>
      </c>
      <c r="G19" s="85">
        <v>12.812824357052243</v>
      </c>
      <c r="H19" s="85">
        <v>27.505478030215663</v>
      </c>
      <c r="I19" s="85">
        <v>8.3035405374235953</v>
      </c>
      <c r="J19" s="85">
        <v>10.898396955368469</v>
      </c>
      <c r="K19" s="85">
        <v>7.957559681697612</v>
      </c>
    </row>
    <row r="20" spans="2:11" ht="18" hidden="1" customHeight="1" outlineLevel="1">
      <c r="B20" s="203"/>
      <c r="C20" s="204" t="s">
        <v>168</v>
      </c>
      <c r="D20" s="192">
        <v>1023</v>
      </c>
      <c r="E20" s="85">
        <v>9.3086003372681283</v>
      </c>
      <c r="F20" s="85">
        <v>7.5885328836424959</v>
      </c>
      <c r="G20" s="85">
        <v>1.7200674536256324</v>
      </c>
      <c r="H20" s="85">
        <v>2.9679595278246209</v>
      </c>
      <c r="I20" s="85">
        <v>2.8667790893760539</v>
      </c>
      <c r="J20" s="85">
        <v>3.1703204047217541</v>
      </c>
      <c r="K20" s="85">
        <v>2.1922428330522767</v>
      </c>
    </row>
    <row r="21" spans="2:11" ht="18" hidden="1" customHeight="1" outlineLevel="1">
      <c r="B21" s="203"/>
      <c r="C21" s="204" t="s">
        <v>169</v>
      </c>
      <c r="D21" s="192">
        <v>19073</v>
      </c>
      <c r="E21" s="85">
        <v>22.641994345926499</v>
      </c>
      <c r="F21" s="85">
        <v>15.857106142379852</v>
      </c>
      <c r="G21" s="85">
        <v>6.7848882035466467</v>
      </c>
      <c r="H21" s="85">
        <v>11.770753019789257</v>
      </c>
      <c r="I21" s="85">
        <v>5.2325880236443068</v>
      </c>
      <c r="J21" s="85">
        <v>8.5890516576715488</v>
      </c>
      <c r="K21" s="85">
        <v>5.7620149061937802</v>
      </c>
    </row>
    <row r="22" spans="2:11" ht="18" hidden="1" customHeight="1" outlineLevel="1">
      <c r="B22" s="203"/>
      <c r="C22" s="204" t="s">
        <v>170</v>
      </c>
      <c r="D22" s="192">
        <v>9250</v>
      </c>
      <c r="E22" s="85">
        <v>16.017953573181849</v>
      </c>
      <c r="F22" s="85">
        <v>13.570376604249947</v>
      </c>
      <c r="G22" s="85">
        <v>2.4475769689319025</v>
      </c>
      <c r="H22" s="85">
        <v>5.2668490076442946</v>
      </c>
      <c r="I22" s="85">
        <v>1.7602917455642051</v>
      </c>
      <c r="J22" s="85">
        <v>6.8447997755803343</v>
      </c>
      <c r="K22" s="85">
        <v>5.0213899992986883</v>
      </c>
    </row>
    <row r="23" spans="2:11" ht="18" hidden="1" customHeight="1" outlineLevel="1">
      <c r="B23" s="203"/>
      <c r="C23" s="204" t="s">
        <v>171</v>
      </c>
      <c r="D23" s="192">
        <v>8204</v>
      </c>
      <c r="E23" s="85">
        <v>17.378941926589693</v>
      </c>
      <c r="F23" s="85">
        <v>14.234016887816647</v>
      </c>
      <c r="G23" s="85">
        <v>3.1449250387730485</v>
      </c>
      <c r="H23" s="85">
        <v>7.4013441323453391</v>
      </c>
      <c r="I23" s="85">
        <v>3.1880062036877472</v>
      </c>
      <c r="J23" s="85">
        <v>6.1950715147337583</v>
      </c>
      <c r="K23" s="85">
        <v>4.3081164914699297</v>
      </c>
    </row>
    <row r="24" spans="2:11" ht="18" hidden="1" customHeight="1" outlineLevel="1">
      <c r="B24" s="203"/>
      <c r="C24" s="204"/>
      <c r="D24" s="192"/>
      <c r="E24" s="85"/>
      <c r="F24" s="85"/>
      <c r="G24" s="85"/>
      <c r="H24" s="85"/>
      <c r="I24" s="85"/>
      <c r="J24" s="85"/>
      <c r="K24" s="85"/>
    </row>
    <row r="25" spans="2:11" ht="18" customHeight="1" collapsed="1">
      <c r="B25" s="203">
        <v>102</v>
      </c>
      <c r="C25" s="205" t="s">
        <v>14</v>
      </c>
      <c r="D25" s="191">
        <v>10044</v>
      </c>
      <c r="E25" s="84">
        <v>15.743215155294257</v>
      </c>
      <c r="F25" s="84">
        <v>13.569689411485243</v>
      </c>
      <c r="G25" s="84">
        <v>2.173525743809015</v>
      </c>
      <c r="H25" s="84">
        <v>6.752182433636202</v>
      </c>
      <c r="I25" s="84">
        <v>2.4585783003741315</v>
      </c>
      <c r="J25" s="84">
        <v>5.14876180295742</v>
      </c>
      <c r="K25" s="84">
        <v>3.8244551339153157</v>
      </c>
    </row>
    <row r="26" spans="2:11" ht="18" hidden="1" customHeight="1" outlineLevel="1">
      <c r="B26" s="203"/>
      <c r="C26" s="204" t="s">
        <v>14</v>
      </c>
      <c r="D26" s="192">
        <v>2354</v>
      </c>
      <c r="E26" s="85">
        <v>18.255748738081884</v>
      </c>
      <c r="F26" s="85">
        <v>15.816040381379699</v>
      </c>
      <c r="G26" s="85">
        <v>2.4397083567021873</v>
      </c>
      <c r="H26" s="85">
        <v>8.4969153112731366</v>
      </c>
      <c r="I26" s="85">
        <v>3.1127313516545145</v>
      </c>
      <c r="J26" s="85">
        <v>4.7952888390353339</v>
      </c>
      <c r="K26" s="85">
        <v>4.5709478407178912</v>
      </c>
    </row>
    <row r="27" spans="2:11" ht="18" hidden="1" customHeight="1" outlineLevel="1">
      <c r="B27" s="203"/>
      <c r="C27" s="204" t="s">
        <v>172</v>
      </c>
      <c r="D27" s="192">
        <v>5169</v>
      </c>
      <c r="E27" s="85">
        <v>21.215469613259668</v>
      </c>
      <c r="F27" s="85">
        <v>18.38989739542226</v>
      </c>
      <c r="G27" s="85">
        <v>2.825572217837411</v>
      </c>
      <c r="H27" s="85">
        <v>8.1294396211523292</v>
      </c>
      <c r="I27" s="85">
        <v>3.2675611681136543</v>
      </c>
      <c r="J27" s="85">
        <v>7.3243883188634573</v>
      </c>
      <c r="K27" s="85">
        <v>5.6353591160220997</v>
      </c>
    </row>
    <row r="28" spans="2:11" ht="18" hidden="1" customHeight="1" outlineLevel="1">
      <c r="B28" s="203"/>
      <c r="C28" s="204" t="s">
        <v>56</v>
      </c>
      <c r="D28" s="192">
        <v>2521</v>
      </c>
      <c r="E28" s="85">
        <v>9.4551744018449124</v>
      </c>
      <c r="F28" s="85">
        <v>8.0138368405880662</v>
      </c>
      <c r="G28" s="85">
        <v>1.4413375612568464</v>
      </c>
      <c r="H28" s="85">
        <v>4.5978668204093394</v>
      </c>
      <c r="I28" s="85">
        <v>1.3836840588065724</v>
      </c>
      <c r="J28" s="85">
        <v>3.3439031421158836</v>
      </c>
      <c r="K28" s="85">
        <v>1.7872585759584896</v>
      </c>
    </row>
    <row r="29" spans="2:11" ht="18" hidden="1" customHeight="1" outlineLevel="1">
      <c r="B29" s="203"/>
      <c r="C29" s="204"/>
      <c r="D29" s="192"/>
      <c r="E29" s="85"/>
      <c r="F29" s="85"/>
      <c r="G29" s="85"/>
      <c r="H29" s="85"/>
      <c r="I29" s="85"/>
      <c r="J29" s="85"/>
      <c r="K29" s="85"/>
    </row>
    <row r="30" spans="2:11" ht="18" customHeight="1" collapsed="1">
      <c r="B30" s="203">
        <v>103</v>
      </c>
      <c r="C30" s="205" t="s">
        <v>15</v>
      </c>
      <c r="D30" s="191">
        <v>45252</v>
      </c>
      <c r="E30" s="84">
        <v>19.439325689325688</v>
      </c>
      <c r="F30" s="84">
        <v>16.238397488397489</v>
      </c>
      <c r="G30" s="84">
        <v>3.2009282009282014</v>
      </c>
      <c r="H30" s="84">
        <v>7.0314632814632825</v>
      </c>
      <c r="I30" s="84">
        <v>3.2640595140595141</v>
      </c>
      <c r="J30" s="84">
        <v>7.3744198744198739</v>
      </c>
      <c r="K30" s="84">
        <v>5.5128992628992632</v>
      </c>
    </row>
    <row r="31" spans="2:11" ht="18" hidden="1" customHeight="1" outlineLevel="1">
      <c r="B31" s="203"/>
      <c r="C31" s="204" t="s">
        <v>15</v>
      </c>
      <c r="D31" s="192">
        <v>5721</v>
      </c>
      <c r="E31" s="85">
        <v>14.947994056463596</v>
      </c>
      <c r="F31" s="85">
        <v>12.897473997028234</v>
      </c>
      <c r="G31" s="85">
        <v>2.0505200594353639</v>
      </c>
      <c r="H31" s="85">
        <v>4.8439821693907881</v>
      </c>
      <c r="I31" s="85">
        <v>2.2387320455671125</v>
      </c>
      <c r="J31" s="85">
        <v>5.9237246161466066</v>
      </c>
      <c r="K31" s="85">
        <v>4.1901931649331345</v>
      </c>
    </row>
    <row r="32" spans="2:11" ht="18" hidden="1" customHeight="1" outlineLevel="1">
      <c r="B32" s="203"/>
      <c r="C32" s="204" t="s">
        <v>173</v>
      </c>
      <c r="D32" s="192">
        <v>6408</v>
      </c>
      <c r="E32" s="85">
        <v>18.510882016036657</v>
      </c>
      <c r="F32" s="85">
        <v>16.242840778923252</v>
      </c>
      <c r="G32" s="85">
        <v>2.268041237113402</v>
      </c>
      <c r="H32" s="85">
        <v>5.6701030927835054</v>
      </c>
      <c r="I32" s="85">
        <v>2.8064146620847654</v>
      </c>
      <c r="J32" s="85">
        <v>7.3310423825887749</v>
      </c>
      <c r="K32" s="85">
        <v>5.2233676975945018</v>
      </c>
    </row>
    <row r="33" spans="2:11" ht="18" hidden="1" customHeight="1" outlineLevel="1">
      <c r="B33" s="203"/>
      <c r="C33" s="204" t="s">
        <v>174</v>
      </c>
      <c r="D33" s="192">
        <v>4853</v>
      </c>
      <c r="E33" s="85">
        <v>22.602610175903159</v>
      </c>
      <c r="F33" s="85">
        <v>18.914318138831096</v>
      </c>
      <c r="G33" s="85">
        <v>3.6882920370720633</v>
      </c>
      <c r="H33" s="85">
        <v>9.2491015698884063</v>
      </c>
      <c r="I33" s="85">
        <v>3.0262909022129754</v>
      </c>
      <c r="J33" s="85">
        <v>8.170985435975032</v>
      </c>
      <c r="K33" s="85">
        <v>6.8091545299791942</v>
      </c>
    </row>
    <row r="34" spans="2:11" ht="18" hidden="1" customHeight="1" outlineLevel="1">
      <c r="B34" s="203"/>
      <c r="C34" s="204" t="s">
        <v>175</v>
      </c>
      <c r="D34" s="192">
        <v>2809</v>
      </c>
      <c r="E34" s="85">
        <v>17.21174504655049</v>
      </c>
      <c r="F34" s="85">
        <v>14.752924325614705</v>
      </c>
      <c r="G34" s="85">
        <v>2.4588207209357842</v>
      </c>
      <c r="H34" s="85">
        <v>5.7292910002387201</v>
      </c>
      <c r="I34" s="85">
        <v>1.6710432084029601</v>
      </c>
      <c r="J34" s="85">
        <v>7.6867987586536168</v>
      </c>
      <c r="K34" s="85">
        <v>4.8937693960372401</v>
      </c>
    </row>
    <row r="35" spans="2:11" ht="18" hidden="1" customHeight="1" outlineLevel="1">
      <c r="B35" s="203"/>
      <c r="C35" s="204" t="s">
        <v>172</v>
      </c>
      <c r="D35" s="192">
        <v>1075</v>
      </c>
      <c r="E35" s="85">
        <v>9.693372898120673</v>
      </c>
      <c r="F35" s="85">
        <v>8.9350478074513688</v>
      </c>
      <c r="G35" s="85">
        <v>0.75832509066930431</v>
      </c>
      <c r="H35" s="85">
        <v>2.7695351137487636</v>
      </c>
      <c r="I35" s="85">
        <v>1.0220903395977581</v>
      </c>
      <c r="J35" s="85">
        <v>3.8245961094625782</v>
      </c>
      <c r="K35" s="85">
        <v>2.9673590504451042</v>
      </c>
    </row>
    <row r="36" spans="2:11" ht="18" hidden="1" customHeight="1" outlineLevel="1">
      <c r="B36" s="203"/>
      <c r="C36" s="204" t="s">
        <v>176</v>
      </c>
      <c r="D36" s="192">
        <v>1221</v>
      </c>
      <c r="E36" s="85">
        <v>32.831608654750703</v>
      </c>
      <c r="F36" s="85">
        <v>25.870178739416744</v>
      </c>
      <c r="G36" s="85">
        <v>6.9614299153339605</v>
      </c>
      <c r="H36" s="85">
        <v>8.3725305738476017</v>
      </c>
      <c r="I36" s="85">
        <v>13.922859830667921</v>
      </c>
      <c r="J36" s="85">
        <v>9.219190968955786</v>
      </c>
      <c r="K36" s="85">
        <v>9.313264346190028</v>
      </c>
    </row>
    <row r="37" spans="2:11" ht="18" hidden="1" customHeight="1" outlineLevel="1">
      <c r="B37" s="203"/>
      <c r="C37" s="204" t="s">
        <v>177</v>
      </c>
      <c r="D37" s="192">
        <v>3282</v>
      </c>
      <c r="E37" s="85">
        <v>24.652025982060007</v>
      </c>
      <c r="F37" s="85">
        <v>19.548407052273433</v>
      </c>
      <c r="G37" s="85">
        <v>5.1036189297865766</v>
      </c>
      <c r="H37" s="85">
        <v>11.75378905041757</v>
      </c>
      <c r="I37" s="85">
        <v>3.4952056913083824</v>
      </c>
      <c r="J37" s="85">
        <v>8.9699969068976184</v>
      </c>
      <c r="K37" s="85">
        <v>6.4955150015465506</v>
      </c>
    </row>
    <row r="38" spans="2:11" ht="18" hidden="1" customHeight="1" outlineLevel="1">
      <c r="B38" s="203"/>
      <c r="C38" s="204" t="s">
        <v>178</v>
      </c>
      <c r="D38" s="192">
        <v>1375</v>
      </c>
      <c r="E38" s="85">
        <v>33.427495291902069</v>
      </c>
      <c r="F38" s="85">
        <v>28.15442561205273</v>
      </c>
      <c r="G38" s="85">
        <v>5.2730696798493408</v>
      </c>
      <c r="H38" s="85">
        <v>5.4613935969868175</v>
      </c>
      <c r="I38" s="85">
        <v>14.689265536723164</v>
      </c>
      <c r="J38" s="85">
        <v>12.335216572504708</v>
      </c>
      <c r="K38" s="85">
        <v>7.0621468926553677</v>
      </c>
    </row>
    <row r="39" spans="2:11" ht="18" hidden="1" customHeight="1" outlineLevel="1">
      <c r="B39" s="203"/>
      <c r="C39" s="204" t="s">
        <v>179</v>
      </c>
      <c r="D39" s="192">
        <v>995</v>
      </c>
      <c r="E39" s="85">
        <v>31.995540691192865</v>
      </c>
      <c r="F39" s="85">
        <v>26.086956521739129</v>
      </c>
      <c r="G39" s="85">
        <v>5.908584169453734</v>
      </c>
      <c r="H39" s="85">
        <v>8.1382385730211819</v>
      </c>
      <c r="I39" s="85">
        <v>12.263099219620958</v>
      </c>
      <c r="J39" s="85">
        <v>11.817168338907468</v>
      </c>
      <c r="K39" s="85">
        <v>7.2463768115942031</v>
      </c>
    </row>
    <row r="40" spans="2:11" ht="18" hidden="1" customHeight="1" outlineLevel="1">
      <c r="B40" s="203"/>
      <c r="C40" s="204" t="s">
        <v>180</v>
      </c>
      <c r="D40" s="192">
        <v>1787</v>
      </c>
      <c r="E40" s="85">
        <v>12.013944757307589</v>
      </c>
      <c r="F40" s="85">
        <v>10.780370072405471</v>
      </c>
      <c r="G40" s="85">
        <v>1.2335746849021185</v>
      </c>
      <c r="H40" s="85">
        <v>3.110753553231429</v>
      </c>
      <c r="I40" s="85">
        <v>0.69723786537945831</v>
      </c>
      <c r="J40" s="85">
        <v>5.202467149369804</v>
      </c>
      <c r="K40" s="85">
        <v>4.3443282381335475</v>
      </c>
    </row>
    <row r="41" spans="2:11" ht="18" hidden="1" customHeight="1" outlineLevel="1">
      <c r="B41" s="203"/>
      <c r="C41" s="204" t="s">
        <v>181</v>
      </c>
      <c r="D41" s="192">
        <v>4819</v>
      </c>
      <c r="E41" s="85">
        <v>18.779130957750713</v>
      </c>
      <c r="F41" s="85">
        <v>15.516463689670726</v>
      </c>
      <c r="G41" s="85">
        <v>3.2626672680799875</v>
      </c>
      <c r="H41" s="85">
        <v>6.2697338746053228</v>
      </c>
      <c r="I41" s="85">
        <v>4.5557059088858818</v>
      </c>
      <c r="J41" s="85">
        <v>7.0215005262366557</v>
      </c>
      <c r="K41" s="85">
        <v>4.9616599007668025</v>
      </c>
    </row>
    <row r="42" spans="2:11" ht="18" hidden="1" customHeight="1" outlineLevel="1">
      <c r="B42" s="203"/>
      <c r="C42" s="204" t="s">
        <v>182</v>
      </c>
      <c r="D42" s="192">
        <v>1273</v>
      </c>
      <c r="E42" s="85">
        <v>8.0380293863439931</v>
      </c>
      <c r="F42" s="85">
        <v>7.6274848746758854</v>
      </c>
      <c r="G42" s="85">
        <v>0.41054451166810718</v>
      </c>
      <c r="H42" s="85">
        <v>1.598962834917891</v>
      </c>
      <c r="I42" s="85">
        <v>0.84269662921348309</v>
      </c>
      <c r="J42" s="85">
        <v>3.1331028522039754</v>
      </c>
      <c r="K42" s="85">
        <v>2.8738115816767502</v>
      </c>
    </row>
    <row r="43" spans="2:11" ht="18" hidden="1" customHeight="1" outlineLevel="1">
      <c r="B43" s="203"/>
      <c r="C43" s="204" t="s">
        <v>183</v>
      </c>
      <c r="D43" s="192">
        <v>9634</v>
      </c>
      <c r="E43" s="85">
        <v>36.61620362668441</v>
      </c>
      <c r="F43" s="85">
        <v>27.965396772583595</v>
      </c>
      <c r="G43" s="85">
        <v>8.6508068541008143</v>
      </c>
      <c r="H43" s="85">
        <v>18.582598569289637</v>
      </c>
      <c r="I43" s="85">
        <v>4.7579437697554479</v>
      </c>
      <c r="J43" s="85">
        <v>13.026118782232574</v>
      </c>
      <c r="K43" s="85">
        <v>10.364332057893861</v>
      </c>
    </row>
    <row r="44" spans="2:11" ht="18" hidden="1" customHeight="1" outlineLevel="1">
      <c r="B44" s="203"/>
      <c r="C44" s="204"/>
      <c r="D44" s="192"/>
      <c r="E44" s="85"/>
      <c r="F44" s="85"/>
      <c r="G44" s="85"/>
      <c r="H44" s="85"/>
      <c r="I44" s="85"/>
      <c r="J44" s="85"/>
      <c r="K44" s="85"/>
    </row>
    <row r="45" spans="2:11" ht="18" customHeight="1" collapsed="1">
      <c r="B45" s="203">
        <v>104</v>
      </c>
      <c r="C45" s="205" t="s">
        <v>16</v>
      </c>
      <c r="D45" s="191">
        <v>7825</v>
      </c>
      <c r="E45" s="84">
        <v>23.971287028611872</v>
      </c>
      <c r="F45" s="84">
        <v>19.755333131129309</v>
      </c>
      <c r="G45" s="84">
        <v>4.2159538974825601</v>
      </c>
      <c r="H45" s="84">
        <v>7.3804468708927304</v>
      </c>
      <c r="I45" s="84">
        <v>7.4309978768577496</v>
      </c>
      <c r="J45" s="84">
        <v>5.9043574967141845</v>
      </c>
      <c r="K45" s="84">
        <v>7.987058942472955</v>
      </c>
    </row>
    <row r="46" spans="2:11" ht="18" hidden="1" customHeight="1" outlineLevel="1">
      <c r="B46" s="203"/>
      <c r="C46" s="204" t="s">
        <v>184</v>
      </c>
      <c r="D46" s="192">
        <v>1897</v>
      </c>
      <c r="E46" s="85">
        <v>16.269042828398966</v>
      </c>
      <c r="F46" s="85">
        <v>14.515665421098017</v>
      </c>
      <c r="G46" s="85">
        <v>1.7533774073009485</v>
      </c>
      <c r="H46" s="85">
        <v>4.8577177349813168</v>
      </c>
      <c r="I46" s="85">
        <v>2.2420235699913769</v>
      </c>
      <c r="J46" s="85">
        <v>5.5188272492095427</v>
      </c>
      <c r="K46" s="85">
        <v>5.6625467088243751</v>
      </c>
    </row>
    <row r="47" spans="2:11" ht="18" hidden="1" customHeight="1" outlineLevel="1">
      <c r="B47" s="203"/>
      <c r="C47" s="204" t="s">
        <v>185</v>
      </c>
      <c r="D47" s="192">
        <v>1786</v>
      </c>
      <c r="E47" s="85">
        <v>31.239577543079488</v>
      </c>
      <c r="F47" s="85">
        <v>25.069483046136742</v>
      </c>
      <c r="G47" s="85">
        <v>6.1700944969427463</v>
      </c>
      <c r="H47" s="85">
        <v>8.1712062256809332</v>
      </c>
      <c r="I47" s="85">
        <v>14.230127848804891</v>
      </c>
      <c r="J47" s="85">
        <v>6.8371317398554758</v>
      </c>
      <c r="K47" s="85">
        <v>8.8382434685936637</v>
      </c>
    </row>
    <row r="48" spans="2:11" ht="18" hidden="1" customHeight="1" outlineLevel="1">
      <c r="B48" s="203"/>
      <c r="C48" s="204" t="s">
        <v>186</v>
      </c>
      <c r="D48" s="192">
        <v>887</v>
      </c>
      <c r="E48" s="85">
        <v>23.479887745556596</v>
      </c>
      <c r="F48" s="85">
        <v>20.205799812909262</v>
      </c>
      <c r="G48" s="85">
        <v>3.2740879326473342</v>
      </c>
      <c r="H48" s="85">
        <v>5.2385406922357349</v>
      </c>
      <c r="I48" s="85">
        <v>8.3255378858746489</v>
      </c>
      <c r="J48" s="85">
        <v>5.2385406922357349</v>
      </c>
      <c r="K48" s="85">
        <v>8.4190832553788599</v>
      </c>
    </row>
    <row r="49" spans="2:11" ht="18" hidden="1" customHeight="1" outlineLevel="1">
      <c r="B49" s="203"/>
      <c r="C49" s="204" t="s">
        <v>187</v>
      </c>
      <c r="D49" s="192">
        <v>398</v>
      </c>
      <c r="E49" s="85">
        <v>32.951289398280807</v>
      </c>
      <c r="F49" s="85">
        <v>24.068767908309454</v>
      </c>
      <c r="G49" s="85">
        <v>8.8825214899713476</v>
      </c>
      <c r="H49" s="85">
        <v>4.2979942693409736</v>
      </c>
      <c r="I49" s="85">
        <v>19.770773638968482</v>
      </c>
      <c r="J49" s="85">
        <v>5.7306590257879657</v>
      </c>
      <c r="K49" s="85">
        <v>12.320916905444127</v>
      </c>
    </row>
    <row r="50" spans="2:11" ht="18" hidden="1" customHeight="1" outlineLevel="1">
      <c r="B50" s="203"/>
      <c r="C50" s="204" t="s">
        <v>56</v>
      </c>
      <c r="D50" s="192">
        <v>373</v>
      </c>
      <c r="E50" s="85">
        <v>24.319419237749546</v>
      </c>
      <c r="F50" s="85">
        <v>21.415607985480946</v>
      </c>
      <c r="G50" s="85">
        <v>2.9038112522686026</v>
      </c>
      <c r="H50" s="85">
        <v>8.3484573502722323</v>
      </c>
      <c r="I50" s="85">
        <v>3.9927404718693285</v>
      </c>
      <c r="J50" s="85">
        <v>5.4446460980036298</v>
      </c>
      <c r="K50" s="85">
        <v>10.163339382940109</v>
      </c>
    </row>
    <row r="51" spans="2:11" ht="18" hidden="1" customHeight="1" outlineLevel="1">
      <c r="B51" s="203"/>
      <c r="C51" s="204" t="s">
        <v>188</v>
      </c>
      <c r="D51" s="192">
        <v>461</v>
      </c>
      <c r="E51" s="85">
        <v>34.108527131782942</v>
      </c>
      <c r="F51" s="85">
        <v>27.906976744186046</v>
      </c>
      <c r="G51" s="85">
        <v>6.2015503875968996</v>
      </c>
      <c r="H51" s="85">
        <v>8.5271317829457356</v>
      </c>
      <c r="I51" s="85">
        <v>13.436692506459949</v>
      </c>
      <c r="J51" s="85">
        <v>6.9767441860465116</v>
      </c>
      <c r="K51" s="85">
        <v>11.886304909560723</v>
      </c>
    </row>
    <row r="52" spans="2:11" ht="18" hidden="1" customHeight="1" outlineLevel="1">
      <c r="B52" s="203"/>
      <c r="C52" s="204" t="s">
        <v>189</v>
      </c>
      <c r="D52" s="192">
        <v>130</v>
      </c>
      <c r="E52" s="85">
        <v>20.8955223880597</v>
      </c>
      <c r="F52" s="85">
        <v>16.915422885572141</v>
      </c>
      <c r="G52" s="85">
        <v>3.9800995024875623</v>
      </c>
      <c r="H52" s="85">
        <v>5.9701492537313428</v>
      </c>
      <c r="I52" s="85">
        <v>4.4776119402985071</v>
      </c>
      <c r="J52" s="85">
        <v>6.467661691542288</v>
      </c>
      <c r="K52" s="85">
        <v>7.9601990049751246</v>
      </c>
    </row>
    <row r="53" spans="2:11" ht="18" hidden="1" customHeight="1" outlineLevel="1">
      <c r="B53" s="203"/>
      <c r="C53" s="204" t="s">
        <v>172</v>
      </c>
      <c r="D53" s="192">
        <v>895</v>
      </c>
      <c r="E53" s="85">
        <v>22.940655447298493</v>
      </c>
      <c r="F53" s="85">
        <v>18.24623560673162</v>
      </c>
      <c r="G53" s="85">
        <v>4.6944198405668738</v>
      </c>
      <c r="H53" s="85">
        <v>11.957484499557131</v>
      </c>
      <c r="I53" s="85">
        <v>3.4543844109831712</v>
      </c>
      <c r="J53" s="85">
        <v>6.0230292294065544</v>
      </c>
      <c r="K53" s="85">
        <v>6.9087688219663423</v>
      </c>
    </row>
    <row r="54" spans="2:11" ht="18" hidden="1" customHeight="1" outlineLevel="1">
      <c r="B54" s="203"/>
      <c r="C54" s="204" t="s">
        <v>190</v>
      </c>
      <c r="D54" s="192">
        <v>998</v>
      </c>
      <c r="E54" s="85">
        <v>33.441208198489754</v>
      </c>
      <c r="F54" s="85">
        <v>25.026968716289105</v>
      </c>
      <c r="G54" s="85">
        <v>8.4142394822006477</v>
      </c>
      <c r="H54" s="85">
        <v>12.621359223300971</v>
      </c>
      <c r="I54" s="85">
        <v>13.052858683926646</v>
      </c>
      <c r="J54" s="85">
        <v>5.9331175836030203</v>
      </c>
      <c r="K54" s="85">
        <v>11.326860841423949</v>
      </c>
    </row>
    <row r="55" spans="2:11" ht="18" hidden="1" customHeight="1" outlineLevel="1">
      <c r="B55" s="203"/>
      <c r="C55" s="204"/>
      <c r="D55" s="192"/>
      <c r="E55" s="85"/>
      <c r="F55" s="85"/>
      <c r="G55" s="85"/>
      <c r="H55" s="85"/>
      <c r="I55" s="85"/>
      <c r="J55" s="85"/>
      <c r="K55" s="85"/>
    </row>
    <row r="56" spans="2:11" ht="18" customHeight="1" collapsed="1">
      <c r="B56" s="203">
        <v>105</v>
      </c>
      <c r="C56" s="205" t="s">
        <v>17</v>
      </c>
      <c r="D56" s="191">
        <v>5669</v>
      </c>
      <c r="E56" s="84">
        <v>32.383419689119172</v>
      </c>
      <c r="F56" s="84">
        <v>24.589810017271159</v>
      </c>
      <c r="G56" s="84">
        <v>7.7936096718480137</v>
      </c>
      <c r="H56" s="84">
        <v>5.8721934369602762</v>
      </c>
      <c r="I56" s="84">
        <v>14.313471502590675</v>
      </c>
      <c r="J56" s="84">
        <v>10.297927461139897</v>
      </c>
      <c r="K56" s="84">
        <v>10.664939550949914</v>
      </c>
    </row>
    <row r="57" spans="2:11" ht="18" hidden="1" customHeight="1" outlineLevel="1">
      <c r="B57" s="203"/>
      <c r="C57" s="204" t="s">
        <v>191</v>
      </c>
      <c r="D57" s="192">
        <v>2626</v>
      </c>
      <c r="E57" s="85">
        <v>24.88858416181008</v>
      </c>
      <c r="F57" s="85">
        <v>19.986287281453549</v>
      </c>
      <c r="G57" s="85">
        <v>4.9022968803565306</v>
      </c>
      <c r="H57" s="85">
        <v>4.2852245457661979</v>
      </c>
      <c r="I57" s="85">
        <v>8.0219403496743222</v>
      </c>
      <c r="J57" s="85">
        <v>8.0562221460404526</v>
      </c>
      <c r="K57" s="85">
        <v>9.9760027425437094</v>
      </c>
    </row>
    <row r="58" spans="2:11" ht="18" hidden="1" customHeight="1" outlineLevel="1">
      <c r="B58" s="203"/>
      <c r="C58" s="204" t="s">
        <v>192</v>
      </c>
      <c r="D58" s="192">
        <v>2044</v>
      </c>
      <c r="E58" s="85">
        <v>43.344155844155843</v>
      </c>
      <c r="F58" s="85">
        <v>30.600649350649352</v>
      </c>
      <c r="G58" s="85">
        <v>12.743506493506493</v>
      </c>
      <c r="H58" s="85">
        <v>9.7402597402597415</v>
      </c>
      <c r="I58" s="85">
        <v>23.782467532467532</v>
      </c>
      <c r="J58" s="85">
        <v>12.743506493506493</v>
      </c>
      <c r="K58" s="85">
        <v>11.688311688311687</v>
      </c>
    </row>
    <row r="59" spans="2:11" ht="18" hidden="1" customHeight="1" outlineLevel="1">
      <c r="B59" s="203"/>
      <c r="C59" s="204" t="s">
        <v>40</v>
      </c>
      <c r="D59" s="192">
        <v>999</v>
      </c>
      <c r="E59" s="85">
        <v>49.689440993788821</v>
      </c>
      <c r="F59" s="85">
        <v>37.060041407867494</v>
      </c>
      <c r="G59" s="85">
        <v>12.629399585921325</v>
      </c>
      <c r="H59" s="85">
        <v>5.5900621118012426</v>
      </c>
      <c r="I59" s="85">
        <v>28.157349896480333</v>
      </c>
      <c r="J59" s="85">
        <v>17.598343685300208</v>
      </c>
      <c r="K59" s="85">
        <v>12.215320910973086</v>
      </c>
    </row>
    <row r="60" spans="2:11" ht="18" hidden="1" customHeight="1" outlineLevel="1">
      <c r="B60" s="203"/>
      <c r="C60" s="204"/>
      <c r="D60" s="192"/>
      <c r="E60" s="85"/>
      <c r="F60" s="85"/>
      <c r="G60" s="85"/>
      <c r="H60" s="85"/>
      <c r="I60" s="85"/>
      <c r="J60" s="85"/>
      <c r="K60" s="85"/>
    </row>
    <row r="61" spans="2:11" ht="18" customHeight="1" collapsed="1">
      <c r="B61" s="203">
        <v>106</v>
      </c>
      <c r="C61" s="205" t="s">
        <v>18</v>
      </c>
      <c r="D61" s="191">
        <v>15759</v>
      </c>
      <c r="E61" s="84">
        <v>25.409836065573771</v>
      </c>
      <c r="F61" s="84">
        <v>20.999510643503793</v>
      </c>
      <c r="G61" s="84">
        <v>4.4103254220699784</v>
      </c>
      <c r="H61" s="84">
        <v>8.4964521654024967</v>
      </c>
      <c r="I61" s="84">
        <v>5.8416931734768776</v>
      </c>
      <c r="J61" s="84">
        <v>9.3650599461707849</v>
      </c>
      <c r="K61" s="84">
        <v>6.76535356006851</v>
      </c>
    </row>
    <row r="62" spans="2:11" ht="18" hidden="1" customHeight="1" outlineLevel="1">
      <c r="B62" s="203"/>
      <c r="C62" s="204" t="s">
        <v>18</v>
      </c>
      <c r="D62" s="192">
        <v>6325</v>
      </c>
      <c r="E62" s="85">
        <v>20.280070017504375</v>
      </c>
      <c r="F62" s="85">
        <v>17.216804201050262</v>
      </c>
      <c r="G62" s="85">
        <v>3.0632658164541136</v>
      </c>
      <c r="H62" s="85">
        <v>7.0392598149537386</v>
      </c>
      <c r="I62" s="85">
        <v>2.9632408102025507</v>
      </c>
      <c r="J62" s="85">
        <v>8.0145036259064781</v>
      </c>
      <c r="K62" s="85">
        <v>5.6639159789947486</v>
      </c>
    </row>
    <row r="63" spans="2:11" ht="18" hidden="1" customHeight="1" outlineLevel="1">
      <c r="B63" s="203"/>
      <c r="C63" s="204" t="s">
        <v>193</v>
      </c>
      <c r="D63" s="192">
        <v>412</v>
      </c>
      <c r="E63" s="85">
        <v>28.249999999999996</v>
      </c>
      <c r="F63" s="85">
        <v>22.75</v>
      </c>
      <c r="G63" s="85">
        <v>5.5</v>
      </c>
      <c r="H63" s="85">
        <v>10</v>
      </c>
      <c r="I63" s="85">
        <v>15.25</v>
      </c>
      <c r="J63" s="85">
        <v>5.5</v>
      </c>
      <c r="K63" s="85">
        <v>4</v>
      </c>
    </row>
    <row r="64" spans="2:11" ht="18" hidden="1" customHeight="1" outlineLevel="1">
      <c r="B64" s="203"/>
      <c r="C64" s="204" t="s">
        <v>194</v>
      </c>
      <c r="D64" s="192">
        <v>1888</v>
      </c>
      <c r="E64" s="85">
        <v>29.197465681098205</v>
      </c>
      <c r="F64" s="85">
        <v>24.551214361140445</v>
      </c>
      <c r="G64" s="85">
        <v>4.6462513199577611</v>
      </c>
      <c r="H64" s="85">
        <v>7.3917634635691662</v>
      </c>
      <c r="I64" s="85">
        <v>6.9693769799366425</v>
      </c>
      <c r="J64" s="85">
        <v>9.7676874340021111</v>
      </c>
      <c r="K64" s="85">
        <v>10.190073917634637</v>
      </c>
    </row>
    <row r="65" spans="2:11" ht="18" hidden="1" customHeight="1" outlineLevel="1">
      <c r="B65" s="203"/>
      <c r="C65" s="204" t="s">
        <v>195</v>
      </c>
      <c r="D65" s="192">
        <v>1681</v>
      </c>
      <c r="E65" s="85">
        <v>26.619964973730298</v>
      </c>
      <c r="F65" s="85">
        <v>22.066549912434326</v>
      </c>
      <c r="G65" s="85">
        <v>4.5534150612959721</v>
      </c>
      <c r="H65" s="85">
        <v>7.7057793345008756</v>
      </c>
      <c r="I65" s="85">
        <v>6.8301225919439572</v>
      </c>
      <c r="J65" s="85">
        <v>9.5738470519556333</v>
      </c>
      <c r="K65" s="85">
        <v>7.7641564506713365</v>
      </c>
    </row>
    <row r="66" spans="2:11" ht="18" hidden="1" customHeight="1" outlineLevel="1">
      <c r="B66" s="203"/>
      <c r="C66" s="204" t="s">
        <v>196</v>
      </c>
      <c r="D66" s="192">
        <v>690</v>
      </c>
      <c r="E66" s="85">
        <v>43.446601941747574</v>
      </c>
      <c r="F66" s="85">
        <v>32.038834951456316</v>
      </c>
      <c r="G66" s="85">
        <v>11.407766990291263</v>
      </c>
      <c r="H66" s="85">
        <v>4.8543689320388346</v>
      </c>
      <c r="I66" s="85">
        <v>26.21359223300971</v>
      </c>
      <c r="J66" s="85">
        <v>14.563106796116504</v>
      </c>
      <c r="K66" s="85">
        <v>10.922330097087379</v>
      </c>
    </row>
    <row r="67" spans="2:11" ht="18" hidden="1" customHeight="1" outlineLevel="1">
      <c r="B67" s="203"/>
      <c r="C67" s="204" t="s">
        <v>197</v>
      </c>
      <c r="D67" s="192">
        <v>184</v>
      </c>
      <c r="E67" s="85">
        <v>37.583892617449663</v>
      </c>
      <c r="F67" s="85">
        <v>28.187919463087248</v>
      </c>
      <c r="G67" s="85">
        <v>9.3959731543624159</v>
      </c>
      <c r="H67" s="85">
        <v>21.476510067114095</v>
      </c>
      <c r="I67" s="85">
        <v>5.3691275167785237</v>
      </c>
      <c r="J67" s="85">
        <v>12.751677852348994</v>
      </c>
      <c r="K67" s="85">
        <v>10.067114093959731</v>
      </c>
    </row>
    <row r="68" spans="2:11" ht="18" hidden="1" customHeight="1" outlineLevel="1">
      <c r="B68" s="203"/>
      <c r="C68" s="204" t="s">
        <v>198</v>
      </c>
      <c r="D68" s="192">
        <v>4579</v>
      </c>
      <c r="E68" s="85">
        <v>31.068217874140668</v>
      </c>
      <c r="F68" s="85">
        <v>25.066102591221579</v>
      </c>
      <c r="G68" s="85">
        <v>6.0021152829190907</v>
      </c>
      <c r="H68" s="85">
        <v>12.215758857747224</v>
      </c>
      <c r="I68" s="85">
        <v>7.7207826546800638</v>
      </c>
      <c r="J68" s="85">
        <v>11.634056054997357</v>
      </c>
      <c r="K68" s="85">
        <v>6.6367001586462191</v>
      </c>
    </row>
    <row r="69" spans="2:11" ht="18" hidden="1" customHeight="1" outlineLevel="1">
      <c r="B69" s="203"/>
      <c r="C69" s="204"/>
      <c r="D69" s="192"/>
      <c r="E69" s="85"/>
      <c r="F69" s="85"/>
      <c r="G69" s="85"/>
      <c r="H69" s="85"/>
      <c r="I69" s="85"/>
      <c r="J69" s="85"/>
      <c r="K69" s="85"/>
    </row>
    <row r="70" spans="2:11" ht="18" customHeight="1" collapsed="1">
      <c r="B70" s="203">
        <v>107</v>
      </c>
      <c r="C70" s="205" t="s">
        <v>19</v>
      </c>
      <c r="D70" s="191">
        <v>5771</v>
      </c>
      <c r="E70" s="84">
        <v>21.414962530166392</v>
      </c>
      <c r="F70" s="84">
        <v>18.150641432744823</v>
      </c>
      <c r="G70" s="84">
        <v>3.2643210974215671</v>
      </c>
      <c r="H70" s="84">
        <v>6.9223929886955418</v>
      </c>
      <c r="I70" s="84">
        <v>5.7030356916042173</v>
      </c>
      <c r="J70" s="84">
        <v>5.4744061983995937</v>
      </c>
      <c r="K70" s="84">
        <v>7.0494093738092216</v>
      </c>
    </row>
    <row r="71" spans="2:11" ht="18" hidden="1" customHeight="1" outlineLevel="1">
      <c r="B71" s="203"/>
      <c r="C71" s="204" t="s">
        <v>199</v>
      </c>
      <c r="D71" s="192">
        <v>2705</v>
      </c>
      <c r="E71" s="85">
        <v>16.251800041143795</v>
      </c>
      <c r="F71" s="85">
        <v>14.482616745525611</v>
      </c>
      <c r="G71" s="85">
        <v>1.7691832956181857</v>
      </c>
      <c r="H71" s="85">
        <v>4.9783995062744291</v>
      </c>
      <c r="I71" s="85">
        <v>3.3326476033737915</v>
      </c>
      <c r="J71" s="85">
        <v>4.7521086196255915</v>
      </c>
      <c r="K71" s="85">
        <v>5.245834190495783</v>
      </c>
    </row>
    <row r="72" spans="2:11" ht="18" hidden="1" customHeight="1" outlineLevel="1">
      <c r="B72" s="203"/>
      <c r="C72" s="204" t="s">
        <v>200</v>
      </c>
      <c r="D72" s="192">
        <v>1162</v>
      </c>
      <c r="E72" s="85">
        <v>25.621118012422361</v>
      </c>
      <c r="F72" s="85">
        <v>21.040372670807454</v>
      </c>
      <c r="G72" s="85">
        <v>4.5807453416149073</v>
      </c>
      <c r="H72" s="85">
        <v>7.5310559006211184</v>
      </c>
      <c r="I72" s="85">
        <v>10.791925465838508</v>
      </c>
      <c r="J72" s="85">
        <v>4.8136645962732922</v>
      </c>
      <c r="K72" s="85">
        <v>7.841614906832298</v>
      </c>
    </row>
    <row r="73" spans="2:11" ht="18" hidden="1" customHeight="1" outlineLevel="1">
      <c r="B73" s="203"/>
      <c r="C73" s="204" t="s">
        <v>201</v>
      </c>
      <c r="D73" s="192">
        <v>1415</v>
      </c>
      <c r="E73" s="85">
        <v>29.805615550755938</v>
      </c>
      <c r="F73" s="85">
        <v>23.758099352051836</v>
      </c>
      <c r="G73" s="85">
        <v>6.0475161987041037</v>
      </c>
      <c r="H73" s="85">
        <v>12.383009359251259</v>
      </c>
      <c r="I73" s="85">
        <v>6.9834413246940246</v>
      </c>
      <c r="J73" s="85">
        <v>6.911447084233262</v>
      </c>
      <c r="K73" s="85">
        <v>10.439164866810655</v>
      </c>
    </row>
    <row r="74" spans="2:11" ht="18" hidden="1" customHeight="1" outlineLevel="1">
      <c r="B74" s="203"/>
      <c r="C74" s="204" t="s">
        <v>202</v>
      </c>
      <c r="D74" s="192">
        <v>192</v>
      </c>
      <c r="E74" s="85">
        <v>50.862068965517238</v>
      </c>
      <c r="F74" s="85">
        <v>42.241379310344826</v>
      </c>
      <c r="G74" s="85">
        <v>8.6206896551724146</v>
      </c>
      <c r="H74" s="85">
        <v>10.344827586206897</v>
      </c>
      <c r="I74" s="85">
        <v>28.448275862068968</v>
      </c>
      <c r="J74" s="85">
        <v>7.7586206896551726</v>
      </c>
      <c r="K74" s="85">
        <v>13.793103448275861</v>
      </c>
    </row>
    <row r="75" spans="2:11" ht="18" hidden="1" customHeight="1" outlineLevel="1">
      <c r="B75" s="203"/>
      <c r="C75" s="204" t="s">
        <v>203</v>
      </c>
      <c r="D75" s="192">
        <v>297</v>
      </c>
      <c r="E75" s="85">
        <v>42.465753424657535</v>
      </c>
      <c r="F75" s="85">
        <v>34.246575342465754</v>
      </c>
      <c r="G75" s="85">
        <v>8.2191780821917799</v>
      </c>
      <c r="H75" s="85">
        <v>10.045662100456621</v>
      </c>
      <c r="I75" s="85">
        <v>8.2191780821917799</v>
      </c>
      <c r="J75" s="85">
        <v>15.068493150684931</v>
      </c>
      <c r="K75" s="85">
        <v>17.351598173515981</v>
      </c>
    </row>
    <row r="76" spans="2:11" ht="18" hidden="1" customHeight="1" outlineLevel="1">
      <c r="B76" s="203"/>
      <c r="C76" s="204"/>
      <c r="D76" s="192"/>
      <c r="E76" s="85"/>
      <c r="F76" s="85"/>
      <c r="G76" s="85"/>
      <c r="H76" s="85"/>
      <c r="I76" s="85"/>
      <c r="J76" s="85"/>
      <c r="K76" s="85"/>
    </row>
    <row r="77" spans="2:11" ht="18" customHeight="1" collapsed="1">
      <c r="B77" s="203">
        <v>108</v>
      </c>
      <c r="C77" s="205" t="s">
        <v>20</v>
      </c>
      <c r="D77" s="191">
        <v>22770</v>
      </c>
      <c r="E77" s="84">
        <v>17.07295133579203</v>
      </c>
      <c r="F77" s="84">
        <v>13.939612005637011</v>
      </c>
      <c r="G77" s="84">
        <v>3.1333393301550183</v>
      </c>
      <c r="H77" s="84">
        <v>6.6414800155917355</v>
      </c>
      <c r="I77" s="84">
        <v>3.1903091361578366</v>
      </c>
      <c r="J77" s="84">
        <v>6.1437438157776381</v>
      </c>
      <c r="K77" s="84">
        <v>4.7374891307606966</v>
      </c>
    </row>
    <row r="78" spans="2:11" ht="18" hidden="1" customHeight="1" outlineLevel="1">
      <c r="B78" s="203"/>
      <c r="C78" s="204" t="s">
        <v>204</v>
      </c>
      <c r="D78" s="192">
        <v>2348</v>
      </c>
      <c r="E78" s="85">
        <v>10.76394079832561</v>
      </c>
      <c r="F78" s="85">
        <v>9.7323964718194045</v>
      </c>
      <c r="G78" s="85">
        <v>1.0315443265062043</v>
      </c>
      <c r="H78" s="85">
        <v>3.67767977276125</v>
      </c>
      <c r="I78" s="85">
        <v>1.6594408730751982</v>
      </c>
      <c r="J78" s="85">
        <v>3.0049334728658992</v>
      </c>
      <c r="K78" s="85">
        <v>3.4833308416803712</v>
      </c>
    </row>
    <row r="79" spans="2:11" ht="18" hidden="1" customHeight="1" outlineLevel="1">
      <c r="B79" s="203"/>
      <c r="C79" s="204" t="s">
        <v>205</v>
      </c>
      <c r="D79" s="192">
        <v>440</v>
      </c>
      <c r="E79" s="85">
        <v>20.37037037037037</v>
      </c>
      <c r="F79" s="85">
        <v>17.592592592592592</v>
      </c>
      <c r="G79" s="85">
        <v>2.7777777777777777</v>
      </c>
      <c r="H79" s="85">
        <v>8.3333333333333321</v>
      </c>
      <c r="I79" s="85">
        <v>1.8518518518518516</v>
      </c>
      <c r="J79" s="85">
        <v>6.1728395061728394</v>
      </c>
      <c r="K79" s="85">
        <v>6.9444444444444446</v>
      </c>
    </row>
    <row r="80" spans="2:11" ht="18" hidden="1" customHeight="1" outlineLevel="1">
      <c r="B80" s="203"/>
      <c r="C80" s="204" t="s">
        <v>206</v>
      </c>
      <c r="D80" s="192">
        <v>3920</v>
      </c>
      <c r="E80" s="85">
        <v>17.343500620677425</v>
      </c>
      <c r="F80" s="85">
        <v>11.775137435715552</v>
      </c>
      <c r="G80" s="85">
        <v>5.5683631849618731</v>
      </c>
      <c r="H80" s="85">
        <v>8.1042738074126621</v>
      </c>
      <c r="I80" s="85">
        <v>6.4905125022167054</v>
      </c>
      <c r="J80" s="85">
        <v>5.7811668735591422</v>
      </c>
      <c r="K80" s="85">
        <v>3.8127327540344034</v>
      </c>
    </row>
    <row r="81" spans="2:11" ht="18" hidden="1" customHeight="1" outlineLevel="1">
      <c r="B81" s="203"/>
      <c r="C81" s="204" t="s">
        <v>207</v>
      </c>
      <c r="D81" s="192">
        <v>2420</v>
      </c>
      <c r="E81" s="85">
        <v>11.809486628928362</v>
      </c>
      <c r="F81" s="85">
        <v>10.462619558852234</v>
      </c>
      <c r="G81" s="85">
        <v>1.3468670700761272</v>
      </c>
      <c r="H81" s="85">
        <v>3.5526058949834081</v>
      </c>
      <c r="I81" s="85">
        <v>2.0300605114190904</v>
      </c>
      <c r="J81" s="85">
        <v>4.9385125902791334</v>
      </c>
      <c r="K81" s="85">
        <v>2.849892641030646</v>
      </c>
    </row>
    <row r="82" spans="2:11" ht="18" hidden="1" customHeight="1" outlineLevel="1">
      <c r="B82" s="203"/>
      <c r="C82" s="204" t="s">
        <v>208</v>
      </c>
      <c r="D82" s="192">
        <v>4203</v>
      </c>
      <c r="E82" s="85">
        <v>14.227198252321136</v>
      </c>
      <c r="F82" s="85">
        <v>12.875477880939377</v>
      </c>
      <c r="G82" s="85">
        <v>1.3517203713817587</v>
      </c>
      <c r="H82" s="85">
        <v>3.8093937738940471</v>
      </c>
      <c r="I82" s="85">
        <v>1.6930638995084655</v>
      </c>
      <c r="J82" s="85">
        <v>5.8574549426542877</v>
      </c>
      <c r="K82" s="85">
        <v>4.3828509011469139</v>
      </c>
    </row>
    <row r="83" spans="2:11" ht="18" hidden="1" customHeight="1" outlineLevel="1">
      <c r="B83" s="203"/>
      <c r="C83" s="204" t="s">
        <v>209</v>
      </c>
      <c r="D83" s="192">
        <v>830</v>
      </c>
      <c r="E83" s="85">
        <v>31.024096385542173</v>
      </c>
      <c r="F83" s="85">
        <v>25.301204819277107</v>
      </c>
      <c r="G83" s="85">
        <v>5.7228915662650603</v>
      </c>
      <c r="H83" s="85">
        <v>10.993975903614457</v>
      </c>
      <c r="I83" s="85">
        <v>9.3373493975903603</v>
      </c>
      <c r="J83" s="85">
        <v>8.4337349397590362</v>
      </c>
      <c r="K83" s="85">
        <v>9.1867469879518069</v>
      </c>
    </row>
    <row r="84" spans="2:11" ht="18" hidden="1" customHeight="1" outlineLevel="1">
      <c r="B84" s="203"/>
      <c r="C84" s="204" t="s">
        <v>210</v>
      </c>
      <c r="D84" s="192">
        <v>8609</v>
      </c>
      <c r="E84" s="85">
        <v>27.684471365638768</v>
      </c>
      <c r="F84" s="85">
        <v>21.654735682819386</v>
      </c>
      <c r="G84" s="85">
        <v>6.0297356828193829</v>
      </c>
      <c r="H84" s="85">
        <v>12.720264317180616</v>
      </c>
      <c r="I84" s="85">
        <v>3.9234581497797358</v>
      </c>
      <c r="J84" s="85">
        <v>10.242290748898679</v>
      </c>
      <c r="K84" s="85">
        <v>7.695484581497797</v>
      </c>
    </row>
    <row r="85" spans="2:11" ht="18" hidden="1" customHeight="1" outlineLevel="1">
      <c r="B85" s="203"/>
      <c r="C85" s="204"/>
      <c r="D85" s="192"/>
      <c r="E85" s="85"/>
      <c r="F85" s="85"/>
      <c r="G85" s="85"/>
      <c r="H85" s="85"/>
      <c r="I85" s="85"/>
      <c r="J85" s="85"/>
      <c r="K85" s="85"/>
    </row>
    <row r="86" spans="2:11" ht="18" customHeight="1" collapsed="1">
      <c r="B86" s="203">
        <v>109</v>
      </c>
      <c r="C86" s="205" t="s">
        <v>21</v>
      </c>
      <c r="D86" s="191">
        <v>9270</v>
      </c>
      <c r="E86" s="84">
        <v>16.817584848275384</v>
      </c>
      <c r="F86" s="84">
        <v>14.197829543098086</v>
      </c>
      <c r="G86" s="84">
        <v>2.6197553051772999</v>
      </c>
      <c r="H86" s="84">
        <v>5.391580839151171</v>
      </c>
      <c r="I86" s="84">
        <v>5.004492984032626</v>
      </c>
      <c r="J86" s="84">
        <v>5.5505633510748602</v>
      </c>
      <c r="K86" s="84">
        <v>3.8294048524227553</v>
      </c>
    </row>
    <row r="87" spans="2:11" ht="18" hidden="1" customHeight="1" outlineLevel="1">
      <c r="B87" s="203"/>
      <c r="C87" s="204" t="s">
        <v>21</v>
      </c>
      <c r="D87" s="192">
        <v>1393</v>
      </c>
      <c r="E87" s="85">
        <v>11.148365465213747</v>
      </c>
      <c r="F87" s="85">
        <v>10.030734842134674</v>
      </c>
      <c r="G87" s="85">
        <v>1.1176306230790725</v>
      </c>
      <c r="H87" s="85">
        <v>4.1911148365465216</v>
      </c>
      <c r="I87" s="85">
        <v>1.6205644034646547</v>
      </c>
      <c r="J87" s="85">
        <v>3.7440625873148927</v>
      </c>
      <c r="K87" s="85">
        <v>2.7940765576976809</v>
      </c>
    </row>
    <row r="88" spans="2:11" ht="18" hidden="1" customHeight="1" outlineLevel="1">
      <c r="B88" s="203"/>
      <c r="C88" s="204" t="s">
        <v>211</v>
      </c>
      <c r="D88" s="192">
        <v>1581</v>
      </c>
      <c r="E88" s="85">
        <v>33.502538071065992</v>
      </c>
      <c r="F88" s="85">
        <v>25.211505922165824</v>
      </c>
      <c r="G88" s="85">
        <v>8.2910321489001699</v>
      </c>
      <c r="H88" s="85">
        <v>15.228426395939088</v>
      </c>
      <c r="I88" s="85">
        <v>13.451776649746192</v>
      </c>
      <c r="J88" s="85">
        <v>8.7140439932318117</v>
      </c>
      <c r="K88" s="85">
        <v>6.260575296108291</v>
      </c>
    </row>
    <row r="89" spans="2:11" ht="18" hidden="1" customHeight="1" outlineLevel="1">
      <c r="B89" s="203"/>
      <c r="C89" s="204" t="s">
        <v>212</v>
      </c>
      <c r="D89" s="192">
        <v>3026</v>
      </c>
      <c r="E89" s="85">
        <v>16.542876434841322</v>
      </c>
      <c r="F89" s="85">
        <v>14.337159576862479</v>
      </c>
      <c r="G89" s="85">
        <v>2.2057168579788433</v>
      </c>
      <c r="H89" s="85">
        <v>4.1863605671843347</v>
      </c>
      <c r="I89" s="85">
        <v>5.7618726085977938</v>
      </c>
      <c r="J89" s="85">
        <v>6.392077425163178</v>
      </c>
      <c r="K89" s="85">
        <v>2.4983119513842</v>
      </c>
    </row>
    <row r="90" spans="2:11" ht="18" hidden="1" customHeight="1" outlineLevel="1">
      <c r="B90" s="203"/>
      <c r="C90" s="204" t="s">
        <v>167</v>
      </c>
      <c r="D90" s="192">
        <v>1172</v>
      </c>
      <c r="E90" s="85">
        <v>14.397424103035878</v>
      </c>
      <c r="F90" s="85">
        <v>12.32750689972401</v>
      </c>
      <c r="G90" s="85">
        <v>2.0699172033118676</v>
      </c>
      <c r="H90" s="85">
        <v>4.6918123275068995</v>
      </c>
      <c r="I90" s="85">
        <v>2.5298988040478383</v>
      </c>
      <c r="J90" s="85">
        <v>5.1057957681692727</v>
      </c>
      <c r="K90" s="85">
        <v>4.3698252069917203</v>
      </c>
    </row>
    <row r="91" spans="2:11" ht="18" hidden="1" customHeight="1" outlineLevel="1">
      <c r="B91" s="203"/>
      <c r="C91" s="204" t="s">
        <v>213</v>
      </c>
      <c r="D91" s="192">
        <v>1620</v>
      </c>
      <c r="E91" s="85">
        <v>19.924018573237653</v>
      </c>
      <c r="F91" s="85">
        <v>16.547066272688898</v>
      </c>
      <c r="G91" s="85">
        <v>3.3769523005487549</v>
      </c>
      <c r="H91" s="85">
        <v>5.2342760658505698</v>
      </c>
      <c r="I91" s="85">
        <v>7.0071760236386655</v>
      </c>
      <c r="J91" s="85">
        <v>5.5719712959054455</v>
      </c>
      <c r="K91" s="85">
        <v>5.9518784297171798</v>
      </c>
    </row>
    <row r="92" spans="2:11" ht="18" hidden="1" customHeight="1" outlineLevel="1">
      <c r="B92" s="203"/>
      <c r="C92" s="204" t="s">
        <v>214</v>
      </c>
      <c r="D92" s="192">
        <v>478</v>
      </c>
      <c r="E92" s="85">
        <v>16.388888888888889</v>
      </c>
      <c r="F92" s="85">
        <v>13.888888888888889</v>
      </c>
      <c r="G92" s="85">
        <v>2.5</v>
      </c>
      <c r="H92" s="85">
        <v>5.2777777777777777</v>
      </c>
      <c r="I92" s="85">
        <v>4.1666666666666661</v>
      </c>
      <c r="J92" s="85">
        <v>5.416666666666667</v>
      </c>
      <c r="K92" s="85">
        <v>4.583333333333333</v>
      </c>
    </row>
    <row r="93" spans="2:11" ht="18" hidden="1" customHeight="1" outlineLevel="1">
      <c r="B93" s="203"/>
      <c r="C93" s="204"/>
      <c r="D93" s="192"/>
      <c r="E93" s="85"/>
      <c r="F93" s="85"/>
      <c r="G93" s="85"/>
      <c r="H93" s="85"/>
      <c r="I93" s="85"/>
      <c r="J93" s="85"/>
      <c r="K93" s="85"/>
    </row>
    <row r="94" spans="2:11" ht="18" customHeight="1" collapsed="1">
      <c r="B94" s="203">
        <v>110</v>
      </c>
      <c r="C94" s="205" t="s">
        <v>22</v>
      </c>
      <c r="D94" s="191">
        <v>23832</v>
      </c>
      <c r="E94" s="84">
        <v>27.443700845097947</v>
      </c>
      <c r="F94" s="84">
        <v>21.151873381857261</v>
      </c>
      <c r="G94" s="84">
        <v>6.2918274632406819</v>
      </c>
      <c r="H94" s="84">
        <v>11.675052513311513</v>
      </c>
      <c r="I94" s="84">
        <v>5.1145522934883498</v>
      </c>
      <c r="J94" s="84">
        <v>10.859264325142885</v>
      </c>
      <c r="K94" s="84">
        <v>7.1613502027258065</v>
      </c>
    </row>
    <row r="95" spans="2:11" ht="18" hidden="1" customHeight="1" outlineLevel="1">
      <c r="B95" s="203"/>
      <c r="C95" s="204" t="s">
        <v>22</v>
      </c>
      <c r="D95" s="192">
        <v>2308</v>
      </c>
      <c r="E95" s="85">
        <v>17.543859649122805</v>
      </c>
      <c r="F95" s="85">
        <v>15.343443354148082</v>
      </c>
      <c r="G95" s="85">
        <v>2.2004162949747252</v>
      </c>
      <c r="H95" s="85">
        <v>5.5605114481118054</v>
      </c>
      <c r="I95" s="85">
        <v>1.2191495688373477</v>
      </c>
      <c r="J95" s="85">
        <v>7.7906630984240266</v>
      </c>
      <c r="K95" s="85">
        <v>5.5307760927743086</v>
      </c>
    </row>
    <row r="96" spans="2:11" ht="18" hidden="1" customHeight="1" outlineLevel="1">
      <c r="B96" s="203"/>
      <c r="C96" s="204" t="s">
        <v>215</v>
      </c>
      <c r="D96" s="192">
        <v>2612</v>
      </c>
      <c r="E96" s="85">
        <v>22.793606671299514</v>
      </c>
      <c r="F96" s="85">
        <v>18.936761640027797</v>
      </c>
      <c r="G96" s="85">
        <v>3.8568450312717162</v>
      </c>
      <c r="H96" s="85">
        <v>7.887421820708826</v>
      </c>
      <c r="I96" s="85">
        <v>2.9881862404447532</v>
      </c>
      <c r="J96" s="85">
        <v>9.3120222376650457</v>
      </c>
      <c r="K96" s="85">
        <v>6.9145239749826271</v>
      </c>
    </row>
    <row r="97" spans="2:11" ht="18" hidden="1" customHeight="1" outlineLevel="1">
      <c r="B97" s="203"/>
      <c r="C97" s="204" t="s">
        <v>172</v>
      </c>
      <c r="D97" s="192">
        <v>2095</v>
      </c>
      <c r="E97" s="85">
        <v>42.062314540059347</v>
      </c>
      <c r="F97" s="85">
        <v>32.418397626112764</v>
      </c>
      <c r="G97" s="85">
        <v>9.6439169139465868</v>
      </c>
      <c r="H97" s="85">
        <v>14.688427299703264</v>
      </c>
      <c r="I97" s="85">
        <v>23.071216617210684</v>
      </c>
      <c r="J97" s="85">
        <v>7.492581602373888</v>
      </c>
      <c r="K97" s="85">
        <v>7.3442136498516319</v>
      </c>
    </row>
    <row r="98" spans="2:11" ht="18" hidden="1" customHeight="1" outlineLevel="1">
      <c r="B98" s="203"/>
      <c r="C98" s="204" t="s">
        <v>216</v>
      </c>
      <c r="D98" s="192">
        <v>5435</v>
      </c>
      <c r="E98" s="85">
        <v>25.51530918551131</v>
      </c>
      <c r="F98" s="85">
        <v>21.072643586151692</v>
      </c>
      <c r="G98" s="85">
        <v>4.442665599359616</v>
      </c>
      <c r="H98" s="85">
        <v>8.905343205923554</v>
      </c>
      <c r="I98" s="85">
        <v>3.9623774264558738</v>
      </c>
      <c r="J98" s="85">
        <v>11.086651991194717</v>
      </c>
      <c r="K98" s="85">
        <v>6.5839503702221327</v>
      </c>
    </row>
    <row r="99" spans="2:11" ht="18" hidden="1" customHeight="1" outlineLevel="1">
      <c r="B99" s="203"/>
      <c r="C99" s="204" t="s">
        <v>217</v>
      </c>
      <c r="D99" s="192">
        <v>11382</v>
      </c>
      <c r="E99" s="85">
        <v>32.086239695624599</v>
      </c>
      <c r="F99" s="85">
        <v>22.561826252377934</v>
      </c>
      <c r="G99" s="85">
        <v>9.5244134432466705</v>
      </c>
      <c r="H99" s="85">
        <v>16.905516804058337</v>
      </c>
      <c r="I99" s="85">
        <v>5.212428662016487</v>
      </c>
      <c r="J99" s="85">
        <v>13.164235890932149</v>
      </c>
      <c r="K99" s="85">
        <v>8.2815472415979716</v>
      </c>
    </row>
    <row r="100" spans="2:11" ht="18" hidden="1" customHeight="1" outlineLevel="1">
      <c r="B100" s="203"/>
      <c r="C100" s="204"/>
      <c r="D100" s="192"/>
      <c r="E100" s="85"/>
      <c r="F100" s="85"/>
      <c r="G100" s="85"/>
      <c r="H100" s="85"/>
      <c r="I100" s="85"/>
      <c r="J100" s="85"/>
      <c r="K100" s="85"/>
    </row>
    <row r="101" spans="2:11" ht="18" customHeight="1" collapsed="1">
      <c r="B101" s="203">
        <v>111</v>
      </c>
      <c r="C101" s="205" t="s">
        <v>218</v>
      </c>
      <c r="D101" s="191">
        <v>9198</v>
      </c>
      <c r="E101" s="84">
        <v>14.09585179218687</v>
      </c>
      <c r="F101" s="84">
        <v>11.78873482538404</v>
      </c>
      <c r="G101" s="84">
        <v>2.3071169668028304</v>
      </c>
      <c r="H101" s="84">
        <v>4.8846441516598587</v>
      </c>
      <c r="I101" s="84">
        <v>2.5947874115413381</v>
      </c>
      <c r="J101" s="84">
        <v>5.0399861918186524</v>
      </c>
      <c r="K101" s="84">
        <v>4.1999884931822109</v>
      </c>
    </row>
    <row r="102" spans="2:11" ht="18" hidden="1" customHeight="1" outlineLevel="1">
      <c r="B102" s="203"/>
      <c r="C102" s="204" t="s">
        <v>57</v>
      </c>
      <c r="D102" s="192">
        <v>1833</v>
      </c>
      <c r="E102" s="85">
        <v>10.25278058645096</v>
      </c>
      <c r="F102" s="85">
        <v>9.2214357937310414</v>
      </c>
      <c r="G102" s="85">
        <v>1.0313447927199191</v>
      </c>
      <c r="H102" s="85">
        <v>3.2558139534883721</v>
      </c>
      <c r="I102" s="85">
        <v>0.95045500505561176</v>
      </c>
      <c r="J102" s="85">
        <v>3.8827098078867541</v>
      </c>
      <c r="K102" s="85">
        <v>3.2355915065722956</v>
      </c>
    </row>
    <row r="103" spans="2:11" ht="18" hidden="1" customHeight="1" outlineLevel="1">
      <c r="B103" s="203"/>
      <c r="C103" s="204" t="s">
        <v>56</v>
      </c>
      <c r="D103" s="192">
        <v>1632</v>
      </c>
      <c r="E103" s="85">
        <v>21.063394683026583</v>
      </c>
      <c r="F103" s="85">
        <v>16.206543967280162</v>
      </c>
      <c r="G103" s="85">
        <v>4.8568507157464209</v>
      </c>
      <c r="H103" s="85">
        <v>8.6400817995910018</v>
      </c>
      <c r="I103" s="85">
        <v>5.6748466257668708</v>
      </c>
      <c r="J103" s="85">
        <v>6.0838445807770958</v>
      </c>
      <c r="K103" s="85">
        <v>6.2372188139059306</v>
      </c>
    </row>
    <row r="104" spans="2:11" ht="18" hidden="1" customHeight="1" outlineLevel="1">
      <c r="B104" s="203"/>
      <c r="C104" s="204" t="s">
        <v>219</v>
      </c>
      <c r="D104" s="192">
        <v>1653</v>
      </c>
      <c r="E104" s="85">
        <v>16.168782673637043</v>
      </c>
      <c r="F104" s="85">
        <v>14.115011202389843</v>
      </c>
      <c r="G104" s="85">
        <v>2.0537714712471993</v>
      </c>
      <c r="H104" s="85">
        <v>4.9663928304705003</v>
      </c>
      <c r="I104" s="85">
        <v>3.3607169529499625</v>
      </c>
      <c r="J104" s="85">
        <v>5.6011949215832715</v>
      </c>
      <c r="K104" s="85">
        <v>4.630321135175504</v>
      </c>
    </row>
    <row r="105" spans="2:11" ht="18" hidden="1" customHeight="1" outlineLevel="1">
      <c r="B105" s="203"/>
      <c r="C105" s="204" t="s">
        <v>220</v>
      </c>
      <c r="D105" s="192">
        <v>1973</v>
      </c>
      <c r="E105" s="85">
        <v>9.1490077362933064</v>
      </c>
      <c r="F105" s="85">
        <v>8.3585603767238474</v>
      </c>
      <c r="G105" s="85">
        <v>0.79044735956945844</v>
      </c>
      <c r="H105" s="85">
        <v>2.6908846283215606</v>
      </c>
      <c r="I105" s="85">
        <v>0.53817692566431219</v>
      </c>
      <c r="J105" s="85">
        <v>3.9858728557013121</v>
      </c>
      <c r="K105" s="85">
        <v>2.7917928018836191</v>
      </c>
    </row>
    <row r="106" spans="2:11" ht="18" hidden="1" customHeight="1" outlineLevel="1">
      <c r="B106" s="203"/>
      <c r="C106" s="204" t="s">
        <v>221</v>
      </c>
      <c r="D106" s="192">
        <v>2107</v>
      </c>
      <c r="E106" s="85">
        <v>29.84913793103448</v>
      </c>
      <c r="F106" s="85">
        <v>21.605603448275861</v>
      </c>
      <c r="G106" s="85">
        <v>8.243534482758621</v>
      </c>
      <c r="H106" s="85">
        <v>12.176724137931034</v>
      </c>
      <c r="I106" s="85">
        <v>9.213362068965516</v>
      </c>
      <c r="J106" s="85">
        <v>9.5905172413793114</v>
      </c>
      <c r="K106" s="85">
        <v>8.512931034482758</v>
      </c>
    </row>
    <row r="107" spans="2:11" ht="18" hidden="1" customHeight="1" outlineLevel="1">
      <c r="B107" s="203"/>
      <c r="C107" s="204"/>
      <c r="D107" s="192"/>
      <c r="E107" s="85"/>
      <c r="F107" s="85"/>
      <c r="G107" s="85"/>
      <c r="H107" s="85"/>
      <c r="I107" s="85"/>
      <c r="J107" s="85"/>
      <c r="K107" s="85"/>
    </row>
    <row r="108" spans="2:11" ht="18" customHeight="1" collapsed="1">
      <c r="B108" s="203">
        <v>112</v>
      </c>
      <c r="C108" s="205" t="s">
        <v>23</v>
      </c>
      <c r="D108" s="191">
        <v>6112</v>
      </c>
      <c r="E108" s="84">
        <v>30.762754672503789</v>
      </c>
      <c r="F108" s="84">
        <v>24.532749621148341</v>
      </c>
      <c r="G108" s="84">
        <v>6.2300050513554472</v>
      </c>
      <c r="H108" s="84">
        <v>9.4628725374642197</v>
      </c>
      <c r="I108" s="84">
        <v>12.274793736319245</v>
      </c>
      <c r="J108" s="84">
        <v>6.9203569624515922</v>
      </c>
      <c r="K108" s="84">
        <v>9.2271426166021211</v>
      </c>
    </row>
    <row r="109" spans="2:11" ht="18" hidden="1" customHeight="1" outlineLevel="1">
      <c r="B109" s="203"/>
      <c r="C109" s="204" t="s">
        <v>222</v>
      </c>
      <c r="D109" s="192">
        <v>2085</v>
      </c>
      <c r="E109" s="85">
        <v>22.880371660859467</v>
      </c>
      <c r="F109" s="85">
        <v>20.480061943476578</v>
      </c>
      <c r="G109" s="85">
        <v>2.4003097173828882</v>
      </c>
      <c r="H109" s="85">
        <v>5.4587688734030202</v>
      </c>
      <c r="I109" s="85">
        <v>7.2396438250096784</v>
      </c>
      <c r="J109" s="85">
        <v>6.5040650406504072</v>
      </c>
      <c r="K109" s="85">
        <v>6.3492063492063489</v>
      </c>
    </row>
    <row r="110" spans="2:11" ht="18" hidden="1" customHeight="1" outlineLevel="1">
      <c r="B110" s="203"/>
      <c r="C110" s="204" t="s">
        <v>223</v>
      </c>
      <c r="D110" s="192">
        <v>781</v>
      </c>
      <c r="E110" s="85">
        <v>35.318559556786703</v>
      </c>
      <c r="F110" s="85">
        <v>27.146814404432135</v>
      </c>
      <c r="G110" s="85">
        <v>8.1717451523545712</v>
      </c>
      <c r="H110" s="85">
        <v>9.5567867036011087</v>
      </c>
      <c r="I110" s="85">
        <v>15.512465373961218</v>
      </c>
      <c r="J110" s="85">
        <v>6.094182825484765</v>
      </c>
      <c r="K110" s="85">
        <v>13.019390581717452</v>
      </c>
    </row>
    <row r="111" spans="2:11" ht="18" hidden="1" customHeight="1" outlineLevel="1">
      <c r="B111" s="203"/>
      <c r="C111" s="204" t="s">
        <v>224</v>
      </c>
      <c r="D111" s="192">
        <v>1423</v>
      </c>
      <c r="E111" s="85">
        <v>30.955993930197266</v>
      </c>
      <c r="F111" s="85">
        <v>24.96206373292868</v>
      </c>
      <c r="G111" s="85">
        <v>5.9939301972685888</v>
      </c>
      <c r="H111" s="85">
        <v>7.5113808801213962</v>
      </c>
      <c r="I111" s="85">
        <v>14.264036418816389</v>
      </c>
      <c r="J111" s="85">
        <v>6.3732928679817906</v>
      </c>
      <c r="K111" s="85">
        <v>9.5599393019726868</v>
      </c>
    </row>
    <row r="112" spans="2:11" ht="18" hidden="1" customHeight="1" outlineLevel="1">
      <c r="B112" s="203"/>
      <c r="C112" s="204" t="s">
        <v>225</v>
      </c>
      <c r="D112" s="192">
        <v>752</v>
      </c>
      <c r="E112" s="85">
        <v>39.658119658119659</v>
      </c>
      <c r="F112" s="85">
        <v>30.256410256410255</v>
      </c>
      <c r="G112" s="85">
        <v>9.4017094017094021</v>
      </c>
      <c r="H112" s="85">
        <v>16.410256410256409</v>
      </c>
      <c r="I112" s="85">
        <v>14.017094017094017</v>
      </c>
      <c r="J112" s="85">
        <v>8.0341880341880341</v>
      </c>
      <c r="K112" s="85">
        <v>11.965811965811966</v>
      </c>
    </row>
    <row r="113" spans="2:11" ht="18" hidden="1" customHeight="1" outlineLevel="1">
      <c r="B113" s="203"/>
      <c r="C113" s="204" t="s">
        <v>226</v>
      </c>
      <c r="D113" s="192">
        <v>1071</v>
      </c>
      <c r="E113" s="85">
        <v>46.648426812585498</v>
      </c>
      <c r="F113" s="85">
        <v>30.91655266757866</v>
      </c>
      <c r="G113" s="85">
        <v>15.731874145006842</v>
      </c>
      <c r="H113" s="85">
        <v>21.477428180574556</v>
      </c>
      <c r="I113" s="85">
        <v>21.887824897400819</v>
      </c>
      <c r="J113" s="85">
        <v>9.3023255813953494</v>
      </c>
      <c r="K113" s="85">
        <v>12.859097127222983</v>
      </c>
    </row>
    <row r="114" spans="2:11" ht="18" hidden="1" customHeight="1" outlineLevel="1">
      <c r="B114" s="203"/>
      <c r="C114" s="204"/>
      <c r="D114" s="192"/>
      <c r="E114" s="85"/>
      <c r="F114" s="85"/>
      <c r="G114" s="85"/>
      <c r="H114" s="85"/>
      <c r="I114" s="85"/>
      <c r="J114" s="85"/>
      <c r="K114" s="85"/>
    </row>
    <row r="115" spans="2:11" ht="18" customHeight="1" collapsed="1">
      <c r="B115" s="203">
        <v>113</v>
      </c>
      <c r="C115" s="205" t="s">
        <v>24</v>
      </c>
      <c r="D115" s="191">
        <v>11576</v>
      </c>
      <c r="E115" s="84">
        <v>15.074375095844195</v>
      </c>
      <c r="F115" s="84">
        <v>11.286612482748044</v>
      </c>
      <c r="G115" s="84">
        <v>3.787762613096151</v>
      </c>
      <c r="H115" s="84">
        <v>6.6094157337831625</v>
      </c>
      <c r="I115" s="84">
        <v>4.0484588253335376</v>
      </c>
      <c r="J115" s="84">
        <v>4.7692071768133717</v>
      </c>
      <c r="K115" s="84">
        <v>4.232479681030517</v>
      </c>
    </row>
    <row r="116" spans="2:11" ht="18" hidden="1" customHeight="1" outlineLevel="1">
      <c r="B116" s="203"/>
      <c r="C116" s="204" t="s">
        <v>227</v>
      </c>
      <c r="D116" s="192">
        <v>1990</v>
      </c>
      <c r="E116" s="85">
        <v>8.3636363636363633</v>
      </c>
      <c r="F116" s="85">
        <v>7.5664335664335667</v>
      </c>
      <c r="G116" s="85">
        <v>0.79720279720279719</v>
      </c>
      <c r="H116" s="85">
        <v>2.825174825174825</v>
      </c>
      <c r="I116" s="85">
        <v>0.55944055944055948</v>
      </c>
      <c r="J116" s="85">
        <v>2.8531468531468533</v>
      </c>
      <c r="K116" s="85">
        <v>3.0069930069930071</v>
      </c>
    </row>
    <row r="117" spans="2:11" ht="18" hidden="1" customHeight="1" outlineLevel="1">
      <c r="B117" s="203"/>
      <c r="C117" s="204" t="s">
        <v>228</v>
      </c>
      <c r="D117" s="192">
        <v>1648</v>
      </c>
      <c r="E117" s="85">
        <v>25.045927740355172</v>
      </c>
      <c r="F117" s="85">
        <v>20.269442743417024</v>
      </c>
      <c r="G117" s="85">
        <v>4.7764849969381507</v>
      </c>
      <c r="H117" s="85">
        <v>10.961420698101653</v>
      </c>
      <c r="I117" s="85">
        <v>6.4298836497244345</v>
      </c>
      <c r="J117" s="85">
        <v>7.1647274954072264</v>
      </c>
      <c r="K117" s="85">
        <v>5.5725658297611762</v>
      </c>
    </row>
    <row r="118" spans="2:11" ht="18" hidden="1" customHeight="1" outlineLevel="1">
      <c r="B118" s="203"/>
      <c r="C118" s="204" t="s">
        <v>229</v>
      </c>
      <c r="D118" s="192">
        <v>734</v>
      </c>
      <c r="E118" s="85">
        <v>6.7133312122176267</v>
      </c>
      <c r="F118" s="85">
        <v>6.1088132357620113</v>
      </c>
      <c r="G118" s="85">
        <v>0.60451797645561567</v>
      </c>
      <c r="H118" s="85">
        <v>2.4498886414253898</v>
      </c>
      <c r="I118" s="85">
        <v>0.82723512567610558</v>
      </c>
      <c r="J118" s="85">
        <v>1.9408208717785556</v>
      </c>
      <c r="K118" s="85">
        <v>2.1317212853961185</v>
      </c>
    </row>
    <row r="119" spans="2:11" ht="18" hidden="1" customHeight="1" outlineLevel="1">
      <c r="B119" s="203"/>
      <c r="C119" s="204" t="s">
        <v>230</v>
      </c>
      <c r="D119" s="192">
        <v>5311</v>
      </c>
      <c r="E119" s="85">
        <v>35.2974992814027</v>
      </c>
      <c r="F119" s="85">
        <v>20.580626616843919</v>
      </c>
      <c r="G119" s="85">
        <v>14.71687266455878</v>
      </c>
      <c r="H119" s="85">
        <v>19.17217591261857</v>
      </c>
      <c r="I119" s="85">
        <v>13.653348663409027</v>
      </c>
      <c r="J119" s="85">
        <v>11.353837309571716</v>
      </c>
      <c r="K119" s="85">
        <v>9.7441793618855996</v>
      </c>
    </row>
    <row r="120" spans="2:11" ht="18" hidden="1" customHeight="1" outlineLevel="1">
      <c r="B120" s="203"/>
      <c r="C120" s="204" t="s">
        <v>231</v>
      </c>
      <c r="D120" s="192">
        <v>1893</v>
      </c>
      <c r="E120" s="85">
        <v>12.097162097162096</v>
      </c>
      <c r="F120" s="85">
        <v>10.293410293410293</v>
      </c>
      <c r="G120" s="85">
        <v>1.8037518037518037</v>
      </c>
      <c r="H120" s="85">
        <v>4.0404040404040407</v>
      </c>
      <c r="I120" s="85">
        <v>3.5113035113035109</v>
      </c>
      <c r="J120" s="85">
        <v>3.7518037518037519</v>
      </c>
      <c r="K120" s="85">
        <v>2.7898027898027897</v>
      </c>
    </row>
    <row r="121" spans="2:11" ht="18" hidden="1" customHeight="1" outlineLevel="1">
      <c r="B121" s="203"/>
      <c r="C121" s="204"/>
      <c r="D121" s="192"/>
      <c r="E121" s="85"/>
      <c r="F121" s="85"/>
      <c r="G121" s="85"/>
      <c r="H121" s="85"/>
      <c r="I121" s="85"/>
      <c r="J121" s="85"/>
      <c r="K121" s="85"/>
    </row>
    <row r="122" spans="2:11" ht="18" customHeight="1" collapsed="1">
      <c r="B122" s="203">
        <v>114</v>
      </c>
      <c r="C122" s="205" t="s">
        <v>25</v>
      </c>
      <c r="D122" s="191">
        <v>7604</v>
      </c>
      <c r="E122" s="84">
        <v>11.873104735246093</v>
      </c>
      <c r="F122" s="84">
        <v>10.368556099836717</v>
      </c>
      <c r="G122" s="84">
        <v>1.5045486354093771</v>
      </c>
      <c r="H122" s="84">
        <v>4.0471191975740606</v>
      </c>
      <c r="I122" s="84">
        <v>1.3645906228131559</v>
      </c>
      <c r="J122" s="84">
        <v>4.5952880802425939</v>
      </c>
      <c r="K122" s="84">
        <v>3.5397714019127591</v>
      </c>
    </row>
    <row r="123" spans="2:11" ht="18" hidden="1" customHeight="1" outlineLevel="1">
      <c r="B123" s="203"/>
      <c r="C123" s="204" t="s">
        <v>232</v>
      </c>
      <c r="D123" s="192">
        <v>2999</v>
      </c>
      <c r="E123" s="85">
        <v>8.612781571705229</v>
      </c>
      <c r="F123" s="85">
        <v>7.7260218122515543</v>
      </c>
      <c r="G123" s="85">
        <v>0.88675975945367447</v>
      </c>
      <c r="H123" s="85">
        <v>2.7520130465803692</v>
      </c>
      <c r="I123" s="85">
        <v>0.98868616858628078</v>
      </c>
      <c r="J123" s="85">
        <v>3.3024156558964428</v>
      </c>
      <c r="K123" s="85">
        <v>2.5787381510549383</v>
      </c>
    </row>
    <row r="124" spans="2:11" ht="18" hidden="1" customHeight="1" outlineLevel="1">
      <c r="B124" s="203"/>
      <c r="C124" s="204" t="s">
        <v>233</v>
      </c>
      <c r="D124" s="192">
        <v>1557</v>
      </c>
      <c r="E124" s="85">
        <v>23.915525114155251</v>
      </c>
      <c r="F124" s="85">
        <v>19.920091324200914</v>
      </c>
      <c r="G124" s="85">
        <v>3.9954337899543377</v>
      </c>
      <c r="H124" s="85">
        <v>10.331050228310502</v>
      </c>
      <c r="I124" s="85">
        <v>3.595890410958904</v>
      </c>
      <c r="J124" s="85">
        <v>7.0205479452054798</v>
      </c>
      <c r="K124" s="85">
        <v>7.6484018264840179</v>
      </c>
    </row>
    <row r="125" spans="2:11" ht="18" hidden="1" customHeight="1" outlineLevel="1">
      <c r="B125" s="203"/>
      <c r="C125" s="204" t="s">
        <v>234</v>
      </c>
      <c r="D125" s="192">
        <v>3048</v>
      </c>
      <c r="E125" s="85">
        <v>13.822739480752015</v>
      </c>
      <c r="F125" s="85">
        <v>12.014324082363474</v>
      </c>
      <c r="G125" s="85">
        <v>1.8084153983885405</v>
      </c>
      <c r="H125" s="85">
        <v>4.3509400179051028</v>
      </c>
      <c r="I125" s="85">
        <v>1.3249776186213071</v>
      </c>
      <c r="J125" s="85">
        <v>6.1056401074306175</v>
      </c>
      <c r="K125" s="85">
        <v>3.9391226499552374</v>
      </c>
    </row>
    <row r="126" spans="2:11" ht="18" hidden="1" customHeight="1" outlineLevel="1">
      <c r="B126" s="203"/>
      <c r="C126" s="204"/>
      <c r="D126" s="192"/>
      <c r="E126" s="85"/>
      <c r="F126" s="85"/>
      <c r="G126" s="85"/>
      <c r="H126" s="85"/>
      <c r="I126" s="85"/>
      <c r="J126" s="85"/>
      <c r="K126" s="85"/>
    </row>
    <row r="127" spans="2:11" ht="18" customHeight="1" collapsed="1">
      <c r="B127" s="203">
        <v>115</v>
      </c>
      <c r="C127" s="205" t="s">
        <v>26</v>
      </c>
      <c r="D127" s="191">
        <v>5199</v>
      </c>
      <c r="E127" s="84">
        <v>8.55829648592041</v>
      </c>
      <c r="F127" s="84">
        <v>7.4237840353735169</v>
      </c>
      <c r="G127" s="84">
        <v>1.1345124505468933</v>
      </c>
      <c r="H127" s="84">
        <v>2.7577379567139864</v>
      </c>
      <c r="I127" s="84">
        <v>1.4545031417267862</v>
      </c>
      <c r="J127" s="84">
        <v>3.0428205724924369</v>
      </c>
      <c r="K127" s="84">
        <v>2.612287642541308</v>
      </c>
    </row>
    <row r="128" spans="2:11" ht="18" hidden="1" customHeight="1" outlineLevel="1">
      <c r="B128" s="203"/>
      <c r="C128" s="204" t="s">
        <v>235</v>
      </c>
      <c r="D128" s="192">
        <v>1991</v>
      </c>
      <c r="E128" s="85">
        <v>6.8217576983591819</v>
      </c>
      <c r="F128" s="85">
        <v>6.2935491121600364</v>
      </c>
      <c r="G128" s="85">
        <v>0.5282085861991459</v>
      </c>
      <c r="H128" s="85">
        <v>2.157788267026298</v>
      </c>
      <c r="I128" s="85">
        <v>0.75297819734771865</v>
      </c>
      <c r="J128" s="85">
        <v>2.4050348392897281</v>
      </c>
      <c r="K128" s="85">
        <v>2.0903573836817264</v>
      </c>
    </row>
    <row r="129" spans="2:11" ht="18" hidden="1" customHeight="1" outlineLevel="1">
      <c r="B129" s="203"/>
      <c r="C129" s="204" t="s">
        <v>236</v>
      </c>
      <c r="D129" s="192">
        <v>758</v>
      </c>
      <c r="E129" s="85">
        <v>5.9705637322965837</v>
      </c>
      <c r="F129" s="85">
        <v>5.5540127742293803</v>
      </c>
      <c r="G129" s="85">
        <v>0.41655095806720349</v>
      </c>
      <c r="H129" s="85">
        <v>1.721743960011108</v>
      </c>
      <c r="I129" s="85">
        <v>0.24993057484032211</v>
      </c>
      <c r="J129" s="85">
        <v>2.3882254929186337</v>
      </c>
      <c r="K129" s="85">
        <v>2.0549847264648711</v>
      </c>
    </row>
    <row r="130" spans="2:11" ht="18" hidden="1" customHeight="1" outlineLevel="1">
      <c r="B130" s="203"/>
      <c r="C130" s="204" t="s">
        <v>237</v>
      </c>
      <c r="D130" s="192">
        <v>444</v>
      </c>
      <c r="E130" s="85">
        <v>6.4602242391884683</v>
      </c>
      <c r="F130" s="85">
        <v>5.6059797116924726</v>
      </c>
      <c r="G130" s="85">
        <v>0.85424452749599566</v>
      </c>
      <c r="H130" s="85">
        <v>2.6161238654564869</v>
      </c>
      <c r="I130" s="85">
        <v>1.0144153764014949</v>
      </c>
      <c r="J130" s="85">
        <v>2.189001601708489</v>
      </c>
      <c r="K130" s="85">
        <v>1.5483182060864922</v>
      </c>
    </row>
    <row r="131" spans="2:11" ht="18" hidden="1" customHeight="1" outlineLevel="1">
      <c r="B131" s="203"/>
      <c r="C131" s="204" t="s">
        <v>56</v>
      </c>
      <c r="D131" s="192">
        <v>2006</v>
      </c>
      <c r="E131" s="85">
        <v>18.75</v>
      </c>
      <c r="F131" s="85">
        <v>14.595170454545455</v>
      </c>
      <c r="G131" s="85">
        <v>4.1548295454545459</v>
      </c>
      <c r="H131" s="85">
        <v>6.0724431818181817</v>
      </c>
      <c r="I131" s="85">
        <v>5.5042613636363642</v>
      </c>
      <c r="J131" s="85">
        <v>6.4630681818181825</v>
      </c>
      <c r="K131" s="85">
        <v>5.6818181818181817</v>
      </c>
    </row>
    <row r="132" spans="2:11" ht="18" hidden="1" customHeight="1" outlineLevel="1">
      <c r="B132" s="203"/>
      <c r="C132" s="204"/>
      <c r="D132" s="192"/>
      <c r="E132" s="85"/>
      <c r="F132" s="85"/>
      <c r="G132" s="85"/>
      <c r="H132" s="85"/>
      <c r="I132" s="85"/>
      <c r="J132" s="85"/>
      <c r="K132" s="85"/>
    </row>
    <row r="133" spans="2:11" ht="18" customHeight="1" collapsed="1">
      <c r="B133" s="203">
        <v>116</v>
      </c>
      <c r="C133" s="205" t="s">
        <v>27</v>
      </c>
      <c r="D133" s="191">
        <v>1939</v>
      </c>
      <c r="E133" s="84">
        <v>33.196480938416421</v>
      </c>
      <c r="F133" s="84">
        <v>24.39882697947214</v>
      </c>
      <c r="G133" s="84">
        <v>8.7976539589442826</v>
      </c>
      <c r="H133" s="84">
        <v>12.903225806451612</v>
      </c>
      <c r="I133" s="84">
        <v>13.372434017595308</v>
      </c>
      <c r="J133" s="84">
        <v>7.8005865102639298</v>
      </c>
      <c r="K133" s="84">
        <v>9.8533724340175954</v>
      </c>
    </row>
    <row r="134" spans="2:11" ht="18" hidden="1" customHeight="1" outlineLevel="1">
      <c r="B134" s="203"/>
      <c r="C134" s="204" t="s">
        <v>60</v>
      </c>
      <c r="D134" s="192">
        <v>326</v>
      </c>
      <c r="E134" s="85">
        <v>22.897196261682243</v>
      </c>
      <c r="F134" s="85">
        <v>18.925233644859812</v>
      </c>
      <c r="G134" s="85">
        <v>3.9719626168224296</v>
      </c>
      <c r="H134" s="85">
        <v>7.7102803738317753</v>
      </c>
      <c r="I134" s="85">
        <v>7.2429906542056068</v>
      </c>
      <c r="J134" s="85">
        <v>4.9065420560747661</v>
      </c>
      <c r="K134" s="85">
        <v>7.4766355140186906</v>
      </c>
    </row>
    <row r="135" spans="2:11" ht="18" hidden="1" customHeight="1" outlineLevel="1">
      <c r="B135" s="203"/>
      <c r="C135" s="204" t="s">
        <v>235</v>
      </c>
      <c r="D135" s="192">
        <v>260</v>
      </c>
      <c r="E135" s="85">
        <v>35.57692307692308</v>
      </c>
      <c r="F135" s="85">
        <v>29.326923076923077</v>
      </c>
      <c r="G135" s="85">
        <v>6.25</v>
      </c>
      <c r="H135" s="85">
        <v>8.1730769230769234</v>
      </c>
      <c r="I135" s="85">
        <v>12.980769230769232</v>
      </c>
      <c r="J135" s="85">
        <v>10.096153846153847</v>
      </c>
      <c r="K135" s="85">
        <v>11.057692307692307</v>
      </c>
    </row>
    <row r="136" spans="2:11" ht="18" hidden="1" customHeight="1" outlineLevel="1">
      <c r="B136" s="203"/>
      <c r="C136" s="204" t="s">
        <v>238</v>
      </c>
      <c r="D136" s="192">
        <v>403</v>
      </c>
      <c r="E136" s="85">
        <v>32.011331444759207</v>
      </c>
      <c r="F136" s="85">
        <v>23.79603399433428</v>
      </c>
      <c r="G136" s="85">
        <v>8.2152974504249308</v>
      </c>
      <c r="H136" s="85">
        <v>14.447592067988669</v>
      </c>
      <c r="I136" s="85">
        <v>11.3314447592068</v>
      </c>
      <c r="J136" s="85">
        <v>8.4985835694050991</v>
      </c>
      <c r="K136" s="85">
        <v>7.9320113314447589</v>
      </c>
    </row>
    <row r="137" spans="2:11" ht="18" hidden="1" customHeight="1" outlineLevel="1">
      <c r="B137" s="203"/>
      <c r="C137" s="204" t="s">
        <v>239</v>
      </c>
      <c r="D137" s="192">
        <v>235</v>
      </c>
      <c r="E137" s="85">
        <v>48.466257668711656</v>
      </c>
      <c r="F137" s="85">
        <v>36.809815950920246</v>
      </c>
      <c r="G137" s="85">
        <v>11.656441717791409</v>
      </c>
      <c r="H137" s="85">
        <v>12.883435582822086</v>
      </c>
      <c r="I137" s="85">
        <v>33.742331288343557</v>
      </c>
      <c r="J137" s="85">
        <v>6.1349693251533743</v>
      </c>
      <c r="K137" s="85">
        <v>11.656441717791409</v>
      </c>
    </row>
    <row r="138" spans="2:11" ht="18" hidden="1" customHeight="1" outlineLevel="1">
      <c r="B138" s="203"/>
      <c r="C138" s="204" t="s">
        <v>240</v>
      </c>
      <c r="D138" s="192">
        <v>715</v>
      </c>
      <c r="E138" s="85">
        <v>36.52802893309223</v>
      </c>
      <c r="F138" s="85">
        <v>23.508137432188065</v>
      </c>
      <c r="G138" s="85">
        <v>13.01989150090416</v>
      </c>
      <c r="H138" s="85">
        <v>17.721518987341771</v>
      </c>
      <c r="I138" s="85">
        <v>13.562386980108499</v>
      </c>
      <c r="J138" s="85">
        <v>9.2224231464737798</v>
      </c>
      <c r="K138" s="85">
        <v>11.934900542495479</v>
      </c>
    </row>
    <row r="139" spans="2:11" ht="18" hidden="1" customHeight="1" outlineLevel="1">
      <c r="B139" s="203"/>
      <c r="C139" s="204"/>
      <c r="D139" s="192"/>
      <c r="E139" s="85"/>
      <c r="F139" s="85"/>
      <c r="G139" s="85"/>
      <c r="H139" s="85"/>
      <c r="I139" s="85"/>
      <c r="J139" s="85"/>
      <c r="K139" s="85"/>
    </row>
    <row r="140" spans="2:11" ht="18" customHeight="1" collapsed="1">
      <c r="B140" s="203">
        <v>117</v>
      </c>
      <c r="C140" s="205" t="s">
        <v>28</v>
      </c>
      <c r="D140" s="191">
        <v>2792</v>
      </c>
      <c r="E140" s="84">
        <v>38.933601609657948</v>
      </c>
      <c r="F140" s="84">
        <v>30.684104627766601</v>
      </c>
      <c r="G140" s="84">
        <v>8.2494969818913475</v>
      </c>
      <c r="H140" s="84">
        <v>7.2434607645875255</v>
      </c>
      <c r="I140" s="84">
        <v>22.484909456740443</v>
      </c>
      <c r="J140" s="84">
        <v>9.3058350100603615</v>
      </c>
      <c r="K140" s="84">
        <v>9.9597585513078464</v>
      </c>
    </row>
    <row r="141" spans="2:11" ht="18" hidden="1" customHeight="1" outlineLevel="1">
      <c r="B141" s="203"/>
      <c r="C141" s="204" t="s">
        <v>241</v>
      </c>
      <c r="D141" s="192">
        <v>1411</v>
      </c>
      <c r="E141" s="85">
        <v>29.213483146067414</v>
      </c>
      <c r="F141" s="85">
        <v>23.970037453183522</v>
      </c>
      <c r="G141" s="85">
        <v>5.2434456928838955</v>
      </c>
      <c r="H141" s="85">
        <v>7.0411985018726586</v>
      </c>
      <c r="I141" s="85">
        <v>9.8127340823970037</v>
      </c>
      <c r="J141" s="85">
        <v>8.0898876404494384</v>
      </c>
      <c r="K141" s="85">
        <v>10.861423220973784</v>
      </c>
    </row>
    <row r="142" spans="2:11" ht="18" hidden="1" customHeight="1" outlineLevel="1">
      <c r="B142" s="203"/>
      <c r="C142" s="204" t="s">
        <v>242</v>
      </c>
      <c r="D142" s="192">
        <v>271</v>
      </c>
      <c r="E142" s="85">
        <v>50.335570469798661</v>
      </c>
      <c r="F142" s="85">
        <v>34.899328859060404</v>
      </c>
      <c r="G142" s="85">
        <v>15.436241610738255</v>
      </c>
      <c r="H142" s="85">
        <v>8.0536912751677843</v>
      </c>
      <c r="I142" s="85">
        <v>39.597315436241608</v>
      </c>
      <c r="J142" s="85">
        <v>15.436241610738255</v>
      </c>
      <c r="K142" s="85">
        <v>6.7114093959731544</v>
      </c>
    </row>
    <row r="143" spans="2:11" ht="18" hidden="1" customHeight="1" outlineLevel="1">
      <c r="B143" s="203"/>
      <c r="C143" s="204" t="s">
        <v>243</v>
      </c>
      <c r="D143" s="192">
        <v>1110</v>
      </c>
      <c r="E143" s="85">
        <v>61.30952380952381</v>
      </c>
      <c r="F143" s="85">
        <v>47.222222222222221</v>
      </c>
      <c r="G143" s="85">
        <v>14.087301587301587</v>
      </c>
      <c r="H143" s="85">
        <v>7.5396825396825395</v>
      </c>
      <c r="I143" s="85">
        <v>50.992063492063487</v>
      </c>
      <c r="J143" s="85">
        <v>10.714285714285714</v>
      </c>
      <c r="K143" s="85">
        <v>8.5317460317460316</v>
      </c>
    </row>
    <row r="144" spans="2:11" ht="18" hidden="1" customHeight="1" outlineLevel="1">
      <c r="B144" s="203"/>
      <c r="C144" s="204"/>
      <c r="D144" s="192"/>
      <c r="E144" s="85"/>
      <c r="F144" s="85"/>
      <c r="G144" s="85"/>
      <c r="H144" s="85"/>
      <c r="I144" s="85"/>
      <c r="J144" s="85"/>
      <c r="K144" s="85"/>
    </row>
    <row r="145" spans="2:11" ht="18" customHeight="1" collapsed="1">
      <c r="B145" s="203">
        <v>118</v>
      </c>
      <c r="C145" s="205" t="s">
        <v>244</v>
      </c>
      <c r="D145" s="191">
        <v>12813</v>
      </c>
      <c r="E145" s="84">
        <v>16.560738083034341</v>
      </c>
      <c r="F145" s="84">
        <v>13.223987698616094</v>
      </c>
      <c r="G145" s="84">
        <v>3.3367503844182473</v>
      </c>
      <c r="H145" s="84">
        <v>7.216811891337775</v>
      </c>
      <c r="I145" s="84">
        <v>3.0753459764223479</v>
      </c>
      <c r="J145" s="84">
        <v>5.7765248590466429</v>
      </c>
      <c r="K145" s="84">
        <v>4.3772424397744745</v>
      </c>
    </row>
    <row r="146" spans="2:11" ht="18" hidden="1" customHeight="1" outlineLevel="1">
      <c r="B146" s="203"/>
      <c r="C146" s="204" t="s">
        <v>244</v>
      </c>
      <c r="D146" s="192">
        <v>3942</v>
      </c>
      <c r="E146" s="85">
        <v>11.452424274858181</v>
      </c>
      <c r="F146" s="85">
        <v>9.3867066252809597</v>
      </c>
      <c r="G146" s="85">
        <v>2.0657176495772234</v>
      </c>
      <c r="H146" s="85">
        <v>3.917371294016911</v>
      </c>
      <c r="I146" s="85">
        <v>3.4999464839987158</v>
      </c>
      <c r="J146" s="85">
        <v>3.917371294016911</v>
      </c>
      <c r="K146" s="85">
        <v>2.6008776624210639</v>
      </c>
    </row>
    <row r="147" spans="2:11" ht="18" hidden="1" customHeight="1" outlineLevel="1">
      <c r="B147" s="203"/>
      <c r="C147" s="204" t="s">
        <v>245</v>
      </c>
      <c r="D147" s="192">
        <v>2379</v>
      </c>
      <c r="E147" s="85">
        <v>13.895486935866982</v>
      </c>
      <c r="F147" s="85">
        <v>11.82897862232779</v>
      </c>
      <c r="G147" s="85">
        <v>2.0665083135391926</v>
      </c>
      <c r="H147" s="85">
        <v>5.1781472684085514</v>
      </c>
      <c r="I147" s="85">
        <v>1.7102137767220902</v>
      </c>
      <c r="J147" s="85">
        <v>5.486935866983373</v>
      </c>
      <c r="K147" s="85">
        <v>3.847980997624703</v>
      </c>
    </row>
    <row r="148" spans="2:11" ht="18" hidden="1" customHeight="1" outlineLevel="1">
      <c r="B148" s="203"/>
      <c r="C148" s="204" t="s">
        <v>246</v>
      </c>
      <c r="D148" s="192">
        <v>473</v>
      </c>
      <c r="E148" s="85">
        <v>7.3566084788029924</v>
      </c>
      <c r="F148" s="85">
        <v>6.8578553615960107</v>
      </c>
      <c r="G148" s="85">
        <v>0.49875311720698251</v>
      </c>
      <c r="H148" s="85">
        <v>0.62344139650872821</v>
      </c>
      <c r="I148" s="85">
        <v>1.6832917705735659</v>
      </c>
      <c r="J148" s="85">
        <v>4.9251870324189522</v>
      </c>
      <c r="K148" s="85">
        <v>0.62344139650872821</v>
      </c>
    </row>
    <row r="149" spans="2:11" ht="18" hidden="1" customHeight="1" outlineLevel="1">
      <c r="B149" s="203"/>
      <c r="C149" s="204" t="s">
        <v>247</v>
      </c>
      <c r="D149" s="192">
        <v>6019</v>
      </c>
      <c r="E149" s="85">
        <v>33.494141971054447</v>
      </c>
      <c r="F149" s="85">
        <v>25.155065472088218</v>
      </c>
      <c r="G149" s="85">
        <v>8.3390764989662305</v>
      </c>
      <c r="H149" s="85">
        <v>18.699747300712151</v>
      </c>
      <c r="I149" s="85">
        <v>3.997243280496209</v>
      </c>
      <c r="J149" s="85">
        <v>10.360670801745922</v>
      </c>
      <c r="K149" s="85">
        <v>10.084998851366873</v>
      </c>
    </row>
    <row r="150" spans="2:11" ht="18" hidden="1" customHeight="1" outlineLevel="1">
      <c r="B150" s="203"/>
      <c r="C150" s="204"/>
      <c r="D150" s="192"/>
      <c r="E150" s="85"/>
      <c r="F150" s="85"/>
      <c r="G150" s="85"/>
      <c r="H150" s="85"/>
      <c r="I150" s="85"/>
      <c r="J150" s="85"/>
      <c r="K150" s="85"/>
    </row>
    <row r="151" spans="2:11" ht="18" customHeight="1" collapsed="1">
      <c r="B151" s="203">
        <v>119</v>
      </c>
      <c r="C151" s="205" t="s">
        <v>29</v>
      </c>
      <c r="D151" s="191">
        <v>44780</v>
      </c>
      <c r="E151" s="84">
        <v>31.115454849412309</v>
      </c>
      <c r="F151" s="84">
        <v>24.479823049818677</v>
      </c>
      <c r="G151" s="84">
        <v>6.6356317995936314</v>
      </c>
      <c r="H151" s="84">
        <v>7.6644119235616373</v>
      </c>
      <c r="I151" s="84">
        <v>10.876777860651732</v>
      </c>
      <c r="J151" s="84">
        <v>9.2050101592037255</v>
      </c>
      <c r="K151" s="84">
        <v>10.935932717779892</v>
      </c>
    </row>
    <row r="152" spans="2:11" ht="18" hidden="1" customHeight="1" outlineLevel="1">
      <c r="B152" s="203"/>
      <c r="C152" s="204" t="s">
        <v>248</v>
      </c>
      <c r="D152" s="192">
        <v>10790</v>
      </c>
      <c r="E152" s="85">
        <v>22.091743119266056</v>
      </c>
      <c r="F152" s="85">
        <v>18.605504587155963</v>
      </c>
      <c r="G152" s="85">
        <v>3.4862385321100922</v>
      </c>
      <c r="H152" s="85">
        <v>6.0990825688073391</v>
      </c>
      <c r="I152" s="85">
        <v>4.5431192660550455</v>
      </c>
      <c r="J152" s="85">
        <v>7.1486238532110082</v>
      </c>
      <c r="K152" s="85">
        <v>8.2055045871559642</v>
      </c>
    </row>
    <row r="153" spans="2:11" ht="18" hidden="1" customHeight="1" outlineLevel="1">
      <c r="B153" s="203"/>
      <c r="C153" s="204" t="s">
        <v>249</v>
      </c>
      <c r="D153" s="192">
        <v>1688</v>
      </c>
      <c r="E153" s="85">
        <v>24.250681198910083</v>
      </c>
      <c r="F153" s="85">
        <v>20.708446866485016</v>
      </c>
      <c r="G153" s="85">
        <v>3.5422343324250685</v>
      </c>
      <c r="H153" s="85">
        <v>5.2316076294277929</v>
      </c>
      <c r="I153" s="85">
        <v>2.9427792915531334</v>
      </c>
      <c r="J153" s="85">
        <v>9.4822888283378752</v>
      </c>
      <c r="K153" s="85">
        <v>10.899182561307901</v>
      </c>
    </row>
    <row r="154" spans="2:11" ht="18" hidden="1" customHeight="1" outlineLevel="1">
      <c r="B154" s="203"/>
      <c r="C154" s="204" t="s">
        <v>250</v>
      </c>
      <c r="D154" s="192">
        <v>8924</v>
      </c>
      <c r="E154" s="85">
        <v>24.935467217346414</v>
      </c>
      <c r="F154" s="85">
        <v>20.165203923593186</v>
      </c>
      <c r="G154" s="85">
        <v>4.770263293753227</v>
      </c>
      <c r="H154" s="85">
        <v>7.9297883324728966</v>
      </c>
      <c r="I154" s="85">
        <v>3.3453794527620033</v>
      </c>
      <c r="J154" s="85">
        <v>8.3324728962312857</v>
      </c>
      <c r="K154" s="85">
        <v>10.862157976251936</v>
      </c>
    </row>
    <row r="155" spans="2:11" ht="18" hidden="1" customHeight="1" outlineLevel="1">
      <c r="B155" s="203"/>
      <c r="C155" s="204" t="s">
        <v>251</v>
      </c>
      <c r="D155" s="192">
        <v>3024</v>
      </c>
      <c r="E155" s="85">
        <v>45.736013036393267</v>
      </c>
      <c r="F155" s="85">
        <v>36.882129277566541</v>
      </c>
      <c r="G155" s="85">
        <v>8.8538837588267256</v>
      </c>
      <c r="H155" s="85">
        <v>5.9750135795763173</v>
      </c>
      <c r="I155" s="85">
        <v>29.549158066268333</v>
      </c>
      <c r="J155" s="85">
        <v>8.6909288430200977</v>
      </c>
      <c r="K155" s="85">
        <v>11.352525801195004</v>
      </c>
    </row>
    <row r="156" spans="2:11" ht="18" hidden="1" customHeight="1" outlineLevel="1">
      <c r="B156" s="203"/>
      <c r="C156" s="204" t="s">
        <v>235</v>
      </c>
      <c r="D156" s="192">
        <v>4233</v>
      </c>
      <c r="E156" s="85">
        <v>43.604879968516329</v>
      </c>
      <c r="F156" s="85">
        <v>32.624950806768986</v>
      </c>
      <c r="G156" s="85">
        <v>10.979929161747345</v>
      </c>
      <c r="H156" s="85">
        <v>10.979929161747345</v>
      </c>
      <c r="I156" s="85">
        <v>17.355371900826448</v>
      </c>
      <c r="J156" s="85">
        <v>11.84573002754821</v>
      </c>
      <c r="K156" s="85">
        <v>16.135379771743409</v>
      </c>
    </row>
    <row r="157" spans="2:11" ht="18" hidden="1" customHeight="1" outlineLevel="1">
      <c r="B157" s="203"/>
      <c r="C157" s="204" t="s">
        <v>252</v>
      </c>
      <c r="D157" s="192">
        <v>3473</v>
      </c>
      <c r="E157" s="85">
        <v>45.715725806451616</v>
      </c>
      <c r="F157" s="85">
        <v>33.618951612903224</v>
      </c>
      <c r="G157" s="85">
        <v>12.096774193548388</v>
      </c>
      <c r="H157" s="85">
        <v>8.0141129032258061</v>
      </c>
      <c r="I157" s="85">
        <v>27.16733870967742</v>
      </c>
      <c r="J157" s="85">
        <v>11.743951612903226</v>
      </c>
      <c r="K157" s="85">
        <v>12.298387096774194</v>
      </c>
    </row>
    <row r="158" spans="2:11" ht="18" hidden="1" customHeight="1" outlineLevel="1">
      <c r="B158" s="203"/>
      <c r="C158" s="204" t="s">
        <v>253</v>
      </c>
      <c r="D158" s="192">
        <v>4039</v>
      </c>
      <c r="E158" s="85">
        <v>48.704200178731014</v>
      </c>
      <c r="F158" s="85">
        <v>33.646112600536192</v>
      </c>
      <c r="G158" s="85">
        <v>15.058087578194817</v>
      </c>
      <c r="H158" s="85">
        <v>12.734584450402146</v>
      </c>
      <c r="I158" s="85">
        <v>25.826630920464698</v>
      </c>
      <c r="J158" s="85">
        <v>12.153708668453977</v>
      </c>
      <c r="K158" s="85">
        <v>15.326184092940126</v>
      </c>
    </row>
    <row r="159" spans="2:11" ht="18" hidden="1" customHeight="1" outlineLevel="1">
      <c r="B159" s="203"/>
      <c r="C159" s="204" t="s">
        <v>254</v>
      </c>
      <c r="D159" s="192">
        <v>3087</v>
      </c>
      <c r="E159" s="85">
        <v>33.724832214765101</v>
      </c>
      <c r="F159" s="85">
        <v>26.719798657718119</v>
      </c>
      <c r="G159" s="85">
        <v>7.0050335570469802</v>
      </c>
      <c r="H159" s="85">
        <v>9.3120805369127524</v>
      </c>
      <c r="I159" s="85">
        <v>5.1174496644295306</v>
      </c>
      <c r="J159" s="85">
        <v>12.709731543624162</v>
      </c>
      <c r="K159" s="85">
        <v>14.932885906040269</v>
      </c>
    </row>
    <row r="160" spans="2:11" ht="18" hidden="1" customHeight="1" outlineLevel="1">
      <c r="B160" s="203"/>
      <c r="C160" s="204" t="s">
        <v>255</v>
      </c>
      <c r="D160" s="192">
        <v>1070</v>
      </c>
      <c r="E160" s="85">
        <v>43.902439024390247</v>
      </c>
      <c r="F160" s="85">
        <v>32.520325203252028</v>
      </c>
      <c r="G160" s="85">
        <v>11.38211382113821</v>
      </c>
      <c r="H160" s="85">
        <v>8.536585365853659</v>
      </c>
      <c r="I160" s="85">
        <v>24.390243902439025</v>
      </c>
      <c r="J160" s="85">
        <v>10.840108401084011</v>
      </c>
      <c r="K160" s="85">
        <v>12.737127371273713</v>
      </c>
    </row>
    <row r="161" spans="2:11" ht="18" hidden="1" customHeight="1" outlineLevel="1">
      <c r="B161" s="203"/>
      <c r="C161" s="204" t="s">
        <v>256</v>
      </c>
      <c r="D161" s="192">
        <v>2046</v>
      </c>
      <c r="E161" s="85">
        <v>63.875000000000007</v>
      </c>
      <c r="F161" s="85">
        <v>44.875</v>
      </c>
      <c r="G161" s="85">
        <v>19</v>
      </c>
      <c r="H161" s="85">
        <v>9.625</v>
      </c>
      <c r="I161" s="85">
        <v>47.75</v>
      </c>
      <c r="J161" s="85">
        <v>15.625</v>
      </c>
      <c r="K161" s="85">
        <v>12.375</v>
      </c>
    </row>
    <row r="162" spans="2:11" ht="18" hidden="1" customHeight="1" outlineLevel="1">
      <c r="B162" s="203"/>
      <c r="C162" s="204" t="s">
        <v>257</v>
      </c>
      <c r="D162" s="192">
        <v>2406</v>
      </c>
      <c r="E162" s="85">
        <v>53.057851239669418</v>
      </c>
      <c r="F162" s="85">
        <v>40.165289256198342</v>
      </c>
      <c r="G162" s="85">
        <v>12.892561983471074</v>
      </c>
      <c r="H162" s="85">
        <v>7.4380165289256199</v>
      </c>
      <c r="I162" s="85">
        <v>36.859504132231407</v>
      </c>
      <c r="J162" s="85">
        <v>12.396694214876034</v>
      </c>
      <c r="K162" s="85">
        <v>10.495867768595041</v>
      </c>
    </row>
    <row r="163" spans="2:11" ht="18" hidden="1" customHeight="1" outlineLevel="1">
      <c r="B163" s="203"/>
      <c r="C163" s="204"/>
      <c r="D163" s="192"/>
      <c r="E163" s="85"/>
      <c r="F163" s="85"/>
      <c r="G163" s="85"/>
      <c r="H163" s="85"/>
      <c r="I163" s="85"/>
      <c r="J163" s="85"/>
      <c r="K163" s="85"/>
    </row>
    <row r="164" spans="2:11" ht="18" customHeight="1" collapsed="1">
      <c r="B164" s="203">
        <v>120</v>
      </c>
      <c r="C164" s="205" t="s">
        <v>258</v>
      </c>
      <c r="D164" s="191">
        <v>5029</v>
      </c>
      <c r="E164" s="84">
        <v>40.425531914893611</v>
      </c>
      <c r="F164" s="84">
        <v>30.661614689594867</v>
      </c>
      <c r="G164" s="84">
        <v>9.7639172252987461</v>
      </c>
      <c r="H164" s="84">
        <v>8.8895365782570686</v>
      </c>
      <c r="I164" s="84">
        <v>20.139900903526669</v>
      </c>
      <c r="J164" s="84">
        <v>10.988050131157097</v>
      </c>
      <c r="K164" s="84">
        <v>11.949868842902944</v>
      </c>
    </row>
    <row r="165" spans="2:11" ht="18" hidden="1" customHeight="1" outlineLevel="1">
      <c r="B165" s="203"/>
      <c r="C165" s="204" t="s">
        <v>60</v>
      </c>
      <c r="D165" s="192">
        <v>1458</v>
      </c>
      <c r="E165" s="85">
        <v>34.049586776859506</v>
      </c>
      <c r="F165" s="85">
        <v>25.619834710743799</v>
      </c>
      <c r="G165" s="85">
        <v>8.4297520661157019</v>
      </c>
      <c r="H165" s="85">
        <v>9.2561983471074374</v>
      </c>
      <c r="I165" s="85">
        <v>13.140495867768594</v>
      </c>
      <c r="J165" s="85">
        <v>8.3471074380165291</v>
      </c>
      <c r="K165" s="85">
        <v>14.132231404958679</v>
      </c>
    </row>
    <row r="166" spans="2:11" ht="18" hidden="1" customHeight="1" outlineLevel="1">
      <c r="B166" s="203"/>
      <c r="C166" s="204" t="s">
        <v>259</v>
      </c>
      <c r="D166" s="192">
        <v>612</v>
      </c>
      <c r="E166" s="85">
        <v>38.222222222222221</v>
      </c>
      <c r="F166" s="85">
        <v>29.333333333333332</v>
      </c>
      <c r="G166" s="85">
        <v>8.8888888888888893</v>
      </c>
      <c r="H166" s="85">
        <v>5.3333333333333339</v>
      </c>
      <c r="I166" s="85">
        <v>18.444444444444443</v>
      </c>
      <c r="J166" s="85">
        <v>12.222222222222221</v>
      </c>
      <c r="K166" s="85">
        <v>12</v>
      </c>
    </row>
    <row r="167" spans="2:11" ht="18" hidden="1" customHeight="1" outlineLevel="1">
      <c r="B167" s="203"/>
      <c r="C167" s="204" t="s">
        <v>260</v>
      </c>
      <c r="D167" s="192">
        <v>934</v>
      </c>
      <c r="E167" s="85">
        <v>43.029259896729776</v>
      </c>
      <c r="F167" s="85">
        <v>31.497418244406195</v>
      </c>
      <c r="G167" s="85">
        <v>11.53184165232358</v>
      </c>
      <c r="H167" s="85">
        <v>13.080895008605854</v>
      </c>
      <c r="I167" s="85">
        <v>14.113597246127366</v>
      </c>
      <c r="J167" s="85">
        <v>17.728055077452666</v>
      </c>
      <c r="K167" s="85">
        <v>12.220309810671257</v>
      </c>
    </row>
    <row r="168" spans="2:11" ht="18" hidden="1" customHeight="1" outlineLevel="1">
      <c r="B168" s="203"/>
      <c r="C168" s="204" t="s">
        <v>57</v>
      </c>
      <c r="D168" s="192">
        <v>526</v>
      </c>
      <c r="E168" s="85">
        <v>33.819951338199509</v>
      </c>
      <c r="F168" s="85">
        <v>25.547445255474454</v>
      </c>
      <c r="G168" s="85">
        <v>8.2725060827250605</v>
      </c>
      <c r="H168" s="85">
        <v>9.9756690997566917</v>
      </c>
      <c r="I168" s="85">
        <v>13.381995133819952</v>
      </c>
      <c r="J168" s="85">
        <v>9.2457420924574212</v>
      </c>
      <c r="K168" s="85">
        <v>10.70559610705596</v>
      </c>
    </row>
    <row r="169" spans="2:11" ht="18" hidden="1" customHeight="1" outlineLevel="1">
      <c r="B169" s="203"/>
      <c r="C169" s="204" t="s">
        <v>64</v>
      </c>
      <c r="D169" s="192">
        <v>1200</v>
      </c>
      <c r="E169" s="85">
        <v>69.574468085106375</v>
      </c>
      <c r="F169" s="85">
        <v>54.255319148936167</v>
      </c>
      <c r="G169" s="85">
        <v>15.319148936170212</v>
      </c>
      <c r="H169" s="85">
        <v>7.6595744680851059</v>
      </c>
      <c r="I169" s="85">
        <v>58.297872340425528</v>
      </c>
      <c r="J169" s="85">
        <v>11.48936170212766</v>
      </c>
      <c r="K169" s="85">
        <v>8.2978723404255312</v>
      </c>
    </row>
    <row r="170" spans="2:11" ht="18" hidden="1" customHeight="1" outlineLevel="1">
      <c r="B170" s="203"/>
      <c r="C170" s="204" t="s">
        <v>172</v>
      </c>
      <c r="D170" s="192">
        <v>299</v>
      </c>
      <c r="E170" s="85">
        <v>28.155339805825243</v>
      </c>
      <c r="F170" s="85">
        <v>21.68284789644013</v>
      </c>
      <c r="G170" s="85">
        <v>6.4724919093851128</v>
      </c>
      <c r="H170" s="85">
        <v>5.1779935275080913</v>
      </c>
      <c r="I170" s="85">
        <v>12.297734627831716</v>
      </c>
      <c r="J170" s="85">
        <v>8.4142394822006477</v>
      </c>
      <c r="K170" s="85">
        <v>10.032362459546926</v>
      </c>
    </row>
    <row r="171" spans="2:11" ht="18" hidden="1" customHeight="1" outlineLevel="1">
      <c r="B171" s="203"/>
      <c r="C171" s="204"/>
      <c r="D171" s="192"/>
      <c r="E171" s="85"/>
      <c r="F171" s="85"/>
      <c r="G171" s="85"/>
      <c r="H171" s="85"/>
      <c r="I171" s="85"/>
      <c r="J171" s="85"/>
      <c r="K171" s="85"/>
    </row>
    <row r="172" spans="2:11" ht="18" hidden="1" customHeight="1" outlineLevel="1">
      <c r="B172" s="206"/>
      <c r="C172" s="205" t="s">
        <v>31</v>
      </c>
      <c r="D172" s="192"/>
      <c r="E172" s="85"/>
      <c r="F172" s="85"/>
      <c r="G172" s="85"/>
      <c r="H172" s="85"/>
      <c r="I172" s="85"/>
      <c r="J172" s="85"/>
      <c r="K172" s="85"/>
    </row>
    <row r="173" spans="2:11" ht="18" hidden="1" customHeight="1" outlineLevel="1">
      <c r="B173" s="206"/>
      <c r="C173" s="204"/>
      <c r="D173" s="192"/>
      <c r="E173" s="85"/>
      <c r="F173" s="85"/>
      <c r="G173" s="85"/>
      <c r="H173" s="85"/>
      <c r="I173" s="85"/>
      <c r="J173" s="85"/>
      <c r="K173" s="85"/>
    </row>
    <row r="174" spans="2:11" ht="18" customHeight="1" collapsed="1">
      <c r="B174" s="203">
        <v>201</v>
      </c>
      <c r="C174" s="205" t="s">
        <v>31</v>
      </c>
      <c r="D174" s="191">
        <v>55969</v>
      </c>
      <c r="E174" s="84">
        <v>19.832897175880493</v>
      </c>
      <c r="F174" s="84">
        <v>16.646221786064768</v>
      </c>
      <c r="G174" s="84">
        <v>3.1866753898157234</v>
      </c>
      <c r="H174" s="84">
        <v>6.1811689019736127</v>
      </c>
      <c r="I174" s="84">
        <v>3.8613564496783339</v>
      </c>
      <c r="J174" s="84">
        <v>7.3124522952785957</v>
      </c>
      <c r="K174" s="84">
        <v>6.1321011885290595</v>
      </c>
    </row>
    <row r="175" spans="2:11" ht="18" hidden="1" customHeight="1" outlineLevel="1">
      <c r="B175" s="203"/>
      <c r="C175" s="204" t="s">
        <v>31</v>
      </c>
      <c r="D175" s="192">
        <v>6689</v>
      </c>
      <c r="E175" s="85">
        <v>14.165675193337298</v>
      </c>
      <c r="F175" s="85">
        <v>12.559488399762047</v>
      </c>
      <c r="G175" s="85">
        <v>1.6061867935752527</v>
      </c>
      <c r="H175" s="85">
        <v>4.4690660321237354</v>
      </c>
      <c r="I175" s="85">
        <v>2.4315883402736467</v>
      </c>
      <c r="J175" s="85">
        <v>4.5434265318262934</v>
      </c>
      <c r="K175" s="85">
        <v>4.5434265318262934</v>
      </c>
    </row>
    <row r="176" spans="2:11" ht="18" hidden="1" customHeight="1" outlineLevel="1">
      <c r="B176" s="203"/>
      <c r="C176" s="204" t="s">
        <v>13</v>
      </c>
      <c r="D176" s="192">
        <v>7500</v>
      </c>
      <c r="E176" s="85">
        <v>15.90946099983716</v>
      </c>
      <c r="F176" s="85">
        <v>13.515714053085818</v>
      </c>
      <c r="G176" s="85">
        <v>2.3937469467513433</v>
      </c>
      <c r="H176" s="85">
        <v>4.0058622374206152</v>
      </c>
      <c r="I176" s="85">
        <v>2.9555446995603321</v>
      </c>
      <c r="J176" s="85">
        <v>6.1309233023937466</v>
      </c>
      <c r="K176" s="85">
        <v>5.6668295065950165</v>
      </c>
    </row>
    <row r="177" spans="2:11" ht="18" hidden="1" customHeight="1" outlineLevel="1">
      <c r="B177" s="203"/>
      <c r="C177" s="204" t="s">
        <v>261</v>
      </c>
      <c r="D177" s="192">
        <v>1837</v>
      </c>
      <c r="E177" s="85">
        <v>23.53887399463807</v>
      </c>
      <c r="F177" s="85">
        <v>19.785522788203753</v>
      </c>
      <c r="G177" s="85">
        <v>3.7533512064343162</v>
      </c>
      <c r="H177" s="85">
        <v>7.935656836461126</v>
      </c>
      <c r="I177" s="85">
        <v>1.447721179624665</v>
      </c>
      <c r="J177" s="85">
        <v>10.187667560321715</v>
      </c>
      <c r="K177" s="85">
        <v>8.2037533512064353</v>
      </c>
    </row>
    <row r="178" spans="2:11" ht="18" hidden="1" customHeight="1" outlineLevel="1">
      <c r="B178" s="203"/>
      <c r="C178" s="204" t="s">
        <v>172</v>
      </c>
      <c r="D178" s="192">
        <v>5172</v>
      </c>
      <c r="E178" s="85">
        <v>18.861454046639231</v>
      </c>
      <c r="F178" s="85">
        <v>16.666666666666664</v>
      </c>
      <c r="G178" s="85">
        <v>2.1947873799725648</v>
      </c>
      <c r="H178" s="85">
        <v>5.0617283950617287</v>
      </c>
      <c r="I178" s="85">
        <v>2.4005486968449929</v>
      </c>
      <c r="J178" s="85">
        <v>7.6817558299039783</v>
      </c>
      <c r="K178" s="85">
        <v>6.07681755829904</v>
      </c>
    </row>
    <row r="179" spans="2:11" ht="18" hidden="1" customHeight="1" outlineLevel="1">
      <c r="B179" s="203"/>
      <c r="C179" s="204" t="s">
        <v>262</v>
      </c>
      <c r="D179" s="192">
        <v>5252</v>
      </c>
      <c r="E179" s="85">
        <v>24.273747995009803</v>
      </c>
      <c r="F179" s="85">
        <v>19.76474781678845</v>
      </c>
      <c r="G179" s="85">
        <v>4.5090001782213509</v>
      </c>
      <c r="H179" s="85">
        <v>7.9664943860274464</v>
      </c>
      <c r="I179" s="85">
        <v>5.0793085011584385</v>
      </c>
      <c r="J179" s="85">
        <v>8.732846194974158</v>
      </c>
      <c r="K179" s="85">
        <v>7.7169844947424693</v>
      </c>
    </row>
    <row r="180" spans="2:11" ht="18" hidden="1" customHeight="1" outlineLevel="1">
      <c r="B180" s="203"/>
      <c r="C180" s="204" t="s">
        <v>57</v>
      </c>
      <c r="D180" s="192">
        <v>4651</v>
      </c>
      <c r="E180" s="85">
        <v>24.388237713345671</v>
      </c>
      <c r="F180" s="85">
        <v>19.946535060662143</v>
      </c>
      <c r="G180" s="85">
        <v>4.4417026526835288</v>
      </c>
      <c r="H180" s="85">
        <v>9.1712934402632111</v>
      </c>
      <c r="I180" s="85">
        <v>3.084515731030228</v>
      </c>
      <c r="J180" s="85">
        <v>9.4180546987456299</v>
      </c>
      <c r="K180" s="85">
        <v>7.9374871478511206</v>
      </c>
    </row>
    <row r="181" spans="2:11" ht="18" hidden="1" customHeight="1" outlineLevel="1">
      <c r="B181" s="203"/>
      <c r="C181" s="204" t="s">
        <v>236</v>
      </c>
      <c r="D181" s="192">
        <v>3090</v>
      </c>
      <c r="E181" s="85">
        <v>29.41656466748266</v>
      </c>
      <c r="F181" s="85">
        <v>23.255813953488371</v>
      </c>
      <c r="G181" s="85">
        <v>6.1607507139942879</v>
      </c>
      <c r="H181" s="85">
        <v>11.42390860873113</v>
      </c>
      <c r="I181" s="85">
        <v>1.7951856385148919</v>
      </c>
      <c r="J181" s="85">
        <v>14.52468380252958</v>
      </c>
      <c r="K181" s="85">
        <v>8.5679314565483473</v>
      </c>
    </row>
    <row r="182" spans="2:11" ht="18" hidden="1" customHeight="1" outlineLevel="1">
      <c r="B182" s="203"/>
      <c r="C182" s="204" t="s">
        <v>56</v>
      </c>
      <c r="D182" s="192">
        <v>5979</v>
      </c>
      <c r="E182" s="85">
        <v>22.178871548619448</v>
      </c>
      <c r="F182" s="85">
        <v>18.172268907563023</v>
      </c>
      <c r="G182" s="85">
        <v>4.0066026410564231</v>
      </c>
      <c r="H182" s="85">
        <v>6.6476590636254498</v>
      </c>
      <c r="I182" s="85">
        <v>6.752701080432173</v>
      </c>
      <c r="J182" s="85">
        <v>8.1032412965186076</v>
      </c>
      <c r="K182" s="85">
        <v>5.0420168067226889</v>
      </c>
    </row>
    <row r="183" spans="2:11" ht="18" hidden="1" customHeight="1" outlineLevel="1">
      <c r="B183" s="203"/>
      <c r="C183" s="204" t="s">
        <v>263</v>
      </c>
      <c r="D183" s="192">
        <v>2982</v>
      </c>
      <c r="E183" s="85">
        <v>25.582117354858742</v>
      </c>
      <c r="F183" s="85">
        <v>20.614715926730828</v>
      </c>
      <c r="G183" s="85">
        <v>4.9674014281279106</v>
      </c>
      <c r="H183" s="85">
        <v>7.9167960260788579</v>
      </c>
      <c r="I183" s="85">
        <v>10.648866811549208</v>
      </c>
      <c r="J183" s="85">
        <v>6.6438994101210804</v>
      </c>
      <c r="K183" s="85">
        <v>5.8987891959018945</v>
      </c>
    </row>
    <row r="184" spans="2:11" ht="18" hidden="1" customHeight="1" outlineLevel="1">
      <c r="B184" s="203"/>
      <c r="C184" s="204" t="s">
        <v>15</v>
      </c>
      <c r="D184" s="192">
        <v>5972</v>
      </c>
      <c r="E184" s="85">
        <v>20.394824596505266</v>
      </c>
      <c r="F184" s="85">
        <v>16.886754701880751</v>
      </c>
      <c r="G184" s="85">
        <v>3.5080698946245166</v>
      </c>
      <c r="H184" s="85">
        <v>5.3087901827397621</v>
      </c>
      <c r="I184" s="85">
        <v>6.2825130052020812</v>
      </c>
      <c r="J184" s="85">
        <v>7.4029611844737904</v>
      </c>
      <c r="K184" s="85">
        <v>5.5355475523542754</v>
      </c>
    </row>
    <row r="185" spans="2:11" ht="18" hidden="1" customHeight="1" outlineLevel="1">
      <c r="B185" s="203"/>
      <c r="C185" s="204" t="s">
        <v>264</v>
      </c>
      <c r="D185" s="192">
        <v>1770</v>
      </c>
      <c r="E185" s="85">
        <v>21.488764044943821</v>
      </c>
      <c r="F185" s="85">
        <v>18.58614232209738</v>
      </c>
      <c r="G185" s="85">
        <v>2.9026217228464422</v>
      </c>
      <c r="H185" s="85">
        <v>7.2097378277153554</v>
      </c>
      <c r="I185" s="85">
        <v>1.8726591760299627</v>
      </c>
      <c r="J185" s="85">
        <v>8.1460674157303377</v>
      </c>
      <c r="K185" s="85">
        <v>7.5842696629213489</v>
      </c>
    </row>
    <row r="186" spans="2:11" ht="18" hidden="1" customHeight="1" outlineLevel="1">
      <c r="B186" s="203"/>
      <c r="C186" s="204" t="s">
        <v>265</v>
      </c>
      <c r="D186" s="192">
        <v>2864</v>
      </c>
      <c r="E186" s="85">
        <v>23.851706036745409</v>
      </c>
      <c r="F186" s="85">
        <v>19.783464566929133</v>
      </c>
      <c r="G186" s="85">
        <v>4.0682414698162725</v>
      </c>
      <c r="H186" s="85">
        <v>10.039370078740157</v>
      </c>
      <c r="I186" s="85">
        <v>1.246719160104987</v>
      </c>
      <c r="J186" s="85">
        <v>8.956692913385826</v>
      </c>
      <c r="K186" s="85">
        <v>8.3005249343832013</v>
      </c>
    </row>
    <row r="187" spans="2:11" ht="18" hidden="1" customHeight="1" outlineLevel="1">
      <c r="B187" s="203"/>
      <c r="C187" s="204" t="s">
        <v>266</v>
      </c>
      <c r="D187" s="192">
        <v>1354</v>
      </c>
      <c r="E187" s="85">
        <v>16.509877704609597</v>
      </c>
      <c r="F187" s="85">
        <v>13.358419567262464</v>
      </c>
      <c r="G187" s="85">
        <v>3.1514581373471309</v>
      </c>
      <c r="H187" s="85">
        <v>5.4562558795860774</v>
      </c>
      <c r="I187" s="85">
        <v>3.8099717779868301</v>
      </c>
      <c r="J187" s="85">
        <v>5.5032925682031983</v>
      </c>
      <c r="K187" s="85">
        <v>5.644402634054563</v>
      </c>
    </row>
    <row r="188" spans="2:11" ht="18" hidden="1" customHeight="1" outlineLevel="1">
      <c r="B188" s="203"/>
      <c r="C188" s="204" t="s">
        <v>61</v>
      </c>
      <c r="D188" s="192">
        <v>857</v>
      </c>
      <c r="E188" s="85">
        <v>27.829099307159353</v>
      </c>
      <c r="F188" s="85">
        <v>23.787528868360276</v>
      </c>
      <c r="G188" s="85">
        <v>4.0415704387990763</v>
      </c>
      <c r="H188" s="85">
        <v>9.2378752886836022</v>
      </c>
      <c r="I188" s="85">
        <v>4.503464203233257</v>
      </c>
      <c r="J188" s="85">
        <v>8.5450346420323324</v>
      </c>
      <c r="K188" s="85">
        <v>10.508083140877599</v>
      </c>
    </row>
    <row r="189" spans="2:11" ht="18" hidden="1" customHeight="1" outlineLevel="1">
      <c r="B189" s="203"/>
      <c r="C189" s="204"/>
      <c r="D189" s="192"/>
      <c r="E189" s="85"/>
      <c r="F189" s="85"/>
      <c r="G189" s="85"/>
      <c r="H189" s="85"/>
      <c r="I189" s="85"/>
      <c r="J189" s="85"/>
      <c r="K189" s="85"/>
    </row>
    <row r="190" spans="2:11" ht="18" customHeight="1" collapsed="1">
      <c r="B190" s="203">
        <v>202</v>
      </c>
      <c r="C190" s="205" t="s">
        <v>32</v>
      </c>
      <c r="D190" s="191">
        <v>19577</v>
      </c>
      <c r="E190" s="84">
        <v>22.352297132269339</v>
      </c>
      <c r="F190" s="84">
        <v>18.423379795342569</v>
      </c>
      <c r="G190" s="84">
        <v>3.9289173369267698</v>
      </c>
      <c r="H190" s="84">
        <v>6.0260243399166216</v>
      </c>
      <c r="I190" s="84">
        <v>5.1711795174127255</v>
      </c>
      <c r="J190" s="84">
        <v>7.4240956752431888</v>
      </c>
      <c r="K190" s="84">
        <v>8.2957847307028256</v>
      </c>
    </row>
    <row r="191" spans="2:11" ht="18" hidden="1" customHeight="1" outlineLevel="1">
      <c r="B191" s="203"/>
      <c r="C191" s="204" t="s">
        <v>32</v>
      </c>
      <c r="D191" s="192">
        <v>1121</v>
      </c>
      <c r="E191" s="85">
        <v>12.238705327039783</v>
      </c>
      <c r="F191" s="85">
        <v>11.395819285232637</v>
      </c>
      <c r="G191" s="85">
        <v>0.84288604180714766</v>
      </c>
      <c r="H191" s="85">
        <v>2.7646662171274445</v>
      </c>
      <c r="I191" s="85">
        <v>1.5509103169251517</v>
      </c>
      <c r="J191" s="85">
        <v>3.4389750505731627</v>
      </c>
      <c r="K191" s="85">
        <v>5.3270397842211734</v>
      </c>
    </row>
    <row r="192" spans="2:11" ht="18" hidden="1" customHeight="1" outlineLevel="1">
      <c r="B192" s="203"/>
      <c r="C192" s="204" t="s">
        <v>184</v>
      </c>
      <c r="D192" s="192">
        <v>1418</v>
      </c>
      <c r="E192" s="85">
        <v>28.962188254223655</v>
      </c>
      <c r="F192" s="85">
        <v>22.687047465808526</v>
      </c>
      <c r="G192" s="85">
        <v>6.2751407884151247</v>
      </c>
      <c r="H192" s="85">
        <v>6.838294448913917</v>
      </c>
      <c r="I192" s="85">
        <v>14.641995172968624</v>
      </c>
      <c r="J192" s="85">
        <v>7.6427996781979077</v>
      </c>
      <c r="K192" s="85">
        <v>7.7232502011263069</v>
      </c>
    </row>
    <row r="193" spans="2:11" ht="18" hidden="1" customHeight="1" outlineLevel="1">
      <c r="B193" s="203"/>
      <c r="C193" s="204" t="s">
        <v>227</v>
      </c>
      <c r="D193" s="192">
        <v>2213</v>
      </c>
      <c r="E193" s="85">
        <v>17.015781922525107</v>
      </c>
      <c r="F193" s="85">
        <v>14.43328550932568</v>
      </c>
      <c r="G193" s="85">
        <v>2.5824964131994261</v>
      </c>
      <c r="H193" s="85">
        <v>4.2467718794835001</v>
      </c>
      <c r="I193" s="85">
        <v>0.80344332855093248</v>
      </c>
      <c r="J193" s="85">
        <v>6.6857962697274038</v>
      </c>
      <c r="K193" s="85">
        <v>8.1779053084648492</v>
      </c>
    </row>
    <row r="194" spans="2:11" ht="18" hidden="1" customHeight="1" outlineLevel="1">
      <c r="B194" s="203"/>
      <c r="C194" s="204" t="s">
        <v>267</v>
      </c>
      <c r="D194" s="192">
        <v>1851</v>
      </c>
      <c r="E194" s="85">
        <v>21.096693177061532</v>
      </c>
      <c r="F194" s="85">
        <v>18.082879866052743</v>
      </c>
      <c r="G194" s="85">
        <v>3.0138133110087901</v>
      </c>
      <c r="H194" s="85">
        <v>4.7300125575554626</v>
      </c>
      <c r="I194" s="85">
        <v>4.4370029300962743</v>
      </c>
      <c r="J194" s="85">
        <v>7.7856843867727079</v>
      </c>
      <c r="K194" s="85">
        <v>7.4089577228966101</v>
      </c>
    </row>
    <row r="195" spans="2:11" ht="18" hidden="1" customHeight="1" outlineLevel="1">
      <c r="B195" s="203"/>
      <c r="C195" s="204" t="s">
        <v>268</v>
      </c>
      <c r="D195" s="192">
        <v>1235</v>
      </c>
      <c r="E195" s="85">
        <v>33.970856102003644</v>
      </c>
      <c r="F195" s="85">
        <v>27.231329690346083</v>
      </c>
      <c r="G195" s="85">
        <v>6.7395264116575593</v>
      </c>
      <c r="H195" s="85">
        <v>8.0145719489981779</v>
      </c>
      <c r="I195" s="85">
        <v>18.579234972677597</v>
      </c>
      <c r="J195" s="85">
        <v>5.5555555555555554</v>
      </c>
      <c r="K195" s="85">
        <v>9.4717668488160296</v>
      </c>
    </row>
    <row r="196" spans="2:11" ht="18" hidden="1" customHeight="1" outlineLevel="1">
      <c r="B196" s="203"/>
      <c r="C196" s="204" t="s">
        <v>56</v>
      </c>
      <c r="D196" s="192">
        <v>2113</v>
      </c>
      <c r="E196" s="85">
        <v>21.728034998177179</v>
      </c>
      <c r="F196" s="85">
        <v>18.811520233321179</v>
      </c>
      <c r="G196" s="85">
        <v>2.916514764855997</v>
      </c>
      <c r="H196" s="85">
        <v>4.9216186656944956</v>
      </c>
      <c r="I196" s="85">
        <v>8.5672621217644913</v>
      </c>
      <c r="J196" s="85">
        <v>5.1768137076193943</v>
      </c>
      <c r="K196" s="85">
        <v>6.379876048122493</v>
      </c>
    </row>
    <row r="197" spans="2:11" ht="18" hidden="1" customHeight="1" outlineLevel="1">
      <c r="B197" s="203"/>
      <c r="C197" s="204" t="s">
        <v>57</v>
      </c>
      <c r="D197" s="192">
        <v>1041</v>
      </c>
      <c r="E197" s="85">
        <v>21.09004739336493</v>
      </c>
      <c r="F197" s="85">
        <v>18.404423380726698</v>
      </c>
      <c r="G197" s="85">
        <v>2.6856240126382307</v>
      </c>
      <c r="H197" s="85">
        <v>6.8720379146919433</v>
      </c>
      <c r="I197" s="85">
        <v>1.6587677725118484</v>
      </c>
      <c r="J197" s="85">
        <v>7.2669826224328586</v>
      </c>
      <c r="K197" s="85">
        <v>8.4518167456556075</v>
      </c>
    </row>
    <row r="198" spans="2:11" ht="18" hidden="1" customHeight="1" outlineLevel="1">
      <c r="B198" s="203"/>
      <c r="C198" s="204" t="s">
        <v>269</v>
      </c>
      <c r="D198" s="192">
        <v>2643</v>
      </c>
      <c r="E198" s="85">
        <v>29.280397022332505</v>
      </c>
      <c r="F198" s="85">
        <v>22.084367245657567</v>
      </c>
      <c r="G198" s="85">
        <v>7.1960297766749379</v>
      </c>
      <c r="H198" s="85">
        <v>8.726220016542598</v>
      </c>
      <c r="I198" s="85">
        <v>7.9404466501240698</v>
      </c>
      <c r="J198" s="85">
        <v>10.33912324234905</v>
      </c>
      <c r="K198" s="85">
        <v>10.75268817204301</v>
      </c>
    </row>
    <row r="199" spans="2:11" ht="18" hidden="1" customHeight="1" outlineLevel="1">
      <c r="B199" s="203"/>
      <c r="C199" s="204" t="s">
        <v>270</v>
      </c>
      <c r="D199" s="192">
        <v>1240</v>
      </c>
      <c r="E199" s="85">
        <v>16.163996229971726</v>
      </c>
      <c r="F199" s="85">
        <v>13.430725730442978</v>
      </c>
      <c r="G199" s="85">
        <v>2.7332704995287465</v>
      </c>
      <c r="H199" s="85">
        <v>4.0999057492931197</v>
      </c>
      <c r="I199" s="85">
        <v>3.2045240339302548</v>
      </c>
      <c r="J199" s="85">
        <v>5.3722902921771913</v>
      </c>
      <c r="K199" s="85">
        <v>6.4090480678605095</v>
      </c>
    </row>
    <row r="200" spans="2:11" ht="18" hidden="1" customHeight="1" outlineLevel="1">
      <c r="B200" s="203"/>
      <c r="C200" s="204" t="s">
        <v>271</v>
      </c>
      <c r="D200" s="192">
        <v>556</v>
      </c>
      <c r="E200" s="85">
        <v>21.739130434782609</v>
      </c>
      <c r="F200" s="85">
        <v>18.944099378881987</v>
      </c>
      <c r="G200" s="85">
        <v>2.7950310559006213</v>
      </c>
      <c r="H200" s="85">
        <v>9.4720496894409933</v>
      </c>
      <c r="I200" s="85">
        <v>0.93167701863354035</v>
      </c>
      <c r="J200" s="85">
        <v>9.4720496894409933</v>
      </c>
      <c r="K200" s="85">
        <v>4.9689440993788816</v>
      </c>
    </row>
    <row r="201" spans="2:11" ht="18" hidden="1" customHeight="1" outlineLevel="1">
      <c r="B201" s="203"/>
      <c r="C201" s="204" t="s">
        <v>216</v>
      </c>
      <c r="D201" s="192">
        <v>585</v>
      </c>
      <c r="E201" s="85">
        <v>25.223880597014926</v>
      </c>
      <c r="F201" s="85">
        <v>19.402985074626866</v>
      </c>
      <c r="G201" s="85">
        <v>5.8208955223880592</v>
      </c>
      <c r="H201" s="85">
        <v>7.3134328358208958</v>
      </c>
      <c r="I201" s="85">
        <v>4.0298507462686564</v>
      </c>
      <c r="J201" s="85">
        <v>7.4626865671641784</v>
      </c>
      <c r="K201" s="85">
        <v>14.029850746268657</v>
      </c>
    </row>
    <row r="202" spans="2:11" ht="18" hidden="1" customHeight="1" outlineLevel="1">
      <c r="B202" s="203"/>
      <c r="C202" s="204" t="s">
        <v>272</v>
      </c>
      <c r="D202" s="192">
        <v>204</v>
      </c>
      <c r="E202" s="85">
        <v>52.800000000000004</v>
      </c>
      <c r="F202" s="85">
        <v>42.4</v>
      </c>
      <c r="G202" s="85">
        <v>10.4</v>
      </c>
      <c r="H202" s="85">
        <v>4</v>
      </c>
      <c r="I202" s="85">
        <v>47.199999999999996</v>
      </c>
      <c r="J202" s="85">
        <v>6.4</v>
      </c>
      <c r="K202" s="85">
        <v>6.4</v>
      </c>
    </row>
    <row r="203" spans="2:11" ht="18" hidden="1" customHeight="1" outlineLevel="1">
      <c r="B203" s="203"/>
      <c r="C203" s="204" t="s">
        <v>273</v>
      </c>
      <c r="D203" s="192">
        <v>3357</v>
      </c>
      <c r="E203" s="85">
        <v>32.040341349883633</v>
      </c>
      <c r="F203" s="85">
        <v>25.135764158262219</v>
      </c>
      <c r="G203" s="85">
        <v>6.9045771916214127</v>
      </c>
      <c r="H203" s="85">
        <v>10.861132660977502</v>
      </c>
      <c r="I203" s="85">
        <v>2.094647013188518</v>
      </c>
      <c r="J203" s="85">
        <v>14.313421256788208</v>
      </c>
      <c r="K203" s="85">
        <v>13.110938712179983</v>
      </c>
    </row>
    <row r="204" spans="2:11" ht="18" hidden="1" customHeight="1" outlineLevel="1">
      <c r="B204" s="203"/>
      <c r="C204" s="204"/>
      <c r="D204" s="192"/>
      <c r="E204" s="85"/>
      <c r="F204" s="85"/>
      <c r="G204" s="85"/>
      <c r="H204" s="85"/>
      <c r="I204" s="85"/>
      <c r="J204" s="85"/>
      <c r="K204" s="85"/>
    </row>
    <row r="205" spans="2:11" ht="18" customHeight="1" collapsed="1">
      <c r="B205" s="203">
        <v>203</v>
      </c>
      <c r="C205" s="205" t="s">
        <v>33</v>
      </c>
      <c r="D205" s="191">
        <v>17252</v>
      </c>
      <c r="E205" s="84">
        <v>20.408622474236083</v>
      </c>
      <c r="F205" s="84">
        <v>16.821925205886323</v>
      </c>
      <c r="G205" s="84">
        <v>3.5866972683497598</v>
      </c>
      <c r="H205" s="84">
        <v>6.0888348859187253</v>
      </c>
      <c r="I205" s="84">
        <v>2.0296116286395751</v>
      </c>
      <c r="J205" s="84">
        <v>7.7404257234147869</v>
      </c>
      <c r="K205" s="84">
        <v>8.6989784438144095</v>
      </c>
    </row>
    <row r="206" spans="2:11" ht="18" hidden="1" customHeight="1" outlineLevel="1">
      <c r="B206" s="203"/>
      <c r="C206" s="204" t="s">
        <v>33</v>
      </c>
      <c r="D206" s="192">
        <v>2156</v>
      </c>
      <c r="E206" s="85">
        <v>13.793103448275861</v>
      </c>
      <c r="F206" s="85">
        <v>12.164163317114449</v>
      </c>
      <c r="G206" s="85">
        <v>1.6289401311614133</v>
      </c>
      <c r="H206" s="85">
        <v>3.2578802623228267</v>
      </c>
      <c r="I206" s="85">
        <v>1.5231647979691136</v>
      </c>
      <c r="J206" s="85">
        <v>5.4368521260841973</v>
      </c>
      <c r="K206" s="85">
        <v>5.3733869261688172</v>
      </c>
    </row>
    <row r="207" spans="2:11" ht="18" hidden="1" customHeight="1" outlineLevel="1">
      <c r="B207" s="203"/>
      <c r="C207" s="204" t="s">
        <v>57</v>
      </c>
      <c r="D207" s="192">
        <v>1128</v>
      </c>
      <c r="E207" s="85">
        <v>17.789291882556132</v>
      </c>
      <c r="F207" s="85">
        <v>15.428900402993667</v>
      </c>
      <c r="G207" s="85">
        <v>2.3603914795624639</v>
      </c>
      <c r="H207" s="85">
        <v>4.4905008635578589</v>
      </c>
      <c r="I207" s="85">
        <v>2.2452504317789295</v>
      </c>
      <c r="J207" s="85">
        <v>5.7570523891767413</v>
      </c>
      <c r="K207" s="85">
        <v>8.0598733448474373</v>
      </c>
    </row>
    <row r="208" spans="2:11" ht="18" hidden="1" customHeight="1" outlineLevel="1">
      <c r="B208" s="203"/>
      <c r="C208" s="204" t="s">
        <v>13</v>
      </c>
      <c r="D208" s="192">
        <v>1436</v>
      </c>
      <c r="E208" s="85">
        <v>17.816593886462879</v>
      </c>
      <c r="F208" s="85">
        <v>15.152838427947598</v>
      </c>
      <c r="G208" s="85">
        <v>2.6637554585152836</v>
      </c>
      <c r="H208" s="85">
        <v>4.6288209606986905</v>
      </c>
      <c r="I208" s="85">
        <v>1.1790393013100438</v>
      </c>
      <c r="J208" s="85">
        <v>7.0305676855895198</v>
      </c>
      <c r="K208" s="85">
        <v>7.9039301310043664</v>
      </c>
    </row>
    <row r="209" spans="2:11" ht="18" hidden="1" customHeight="1" outlineLevel="1">
      <c r="B209" s="203"/>
      <c r="C209" s="204" t="s">
        <v>274</v>
      </c>
      <c r="D209" s="192">
        <v>1811</v>
      </c>
      <c r="E209" s="85">
        <v>15.980179622174049</v>
      </c>
      <c r="F209" s="85">
        <v>14.18395788169712</v>
      </c>
      <c r="G209" s="85">
        <v>1.7962217404769281</v>
      </c>
      <c r="H209" s="85">
        <v>3.8092288634252092</v>
      </c>
      <c r="I209" s="85">
        <v>1.1768349334159183</v>
      </c>
      <c r="J209" s="85">
        <v>5.3576958810777331</v>
      </c>
      <c r="K209" s="85">
        <v>7.6184577268504183</v>
      </c>
    </row>
    <row r="210" spans="2:11" ht="18" hidden="1" customHeight="1" outlineLevel="1">
      <c r="B210" s="203"/>
      <c r="C210" s="204" t="s">
        <v>275</v>
      </c>
      <c r="D210" s="192">
        <v>1875</v>
      </c>
      <c r="E210" s="85">
        <v>21.36404697380307</v>
      </c>
      <c r="F210" s="85">
        <v>17.253839205058718</v>
      </c>
      <c r="G210" s="85">
        <v>4.1102077687443543</v>
      </c>
      <c r="H210" s="85">
        <v>6.5943992773261062</v>
      </c>
      <c r="I210" s="85">
        <v>1.2195121951219512</v>
      </c>
      <c r="J210" s="85">
        <v>9.6205962059620589</v>
      </c>
      <c r="K210" s="85">
        <v>8.8527551942186093</v>
      </c>
    </row>
    <row r="211" spans="2:11" ht="18" hidden="1" customHeight="1" outlineLevel="1">
      <c r="B211" s="203"/>
      <c r="C211" s="204" t="s">
        <v>276</v>
      </c>
      <c r="D211" s="192">
        <v>4910</v>
      </c>
      <c r="E211" s="85">
        <v>38.330494037478708</v>
      </c>
      <c r="F211" s="85">
        <v>27.836456558773428</v>
      </c>
      <c r="G211" s="85">
        <v>10.494037478705282</v>
      </c>
      <c r="H211" s="85">
        <v>16.5587734241908</v>
      </c>
      <c r="I211" s="85">
        <v>4.5996592844974451</v>
      </c>
      <c r="J211" s="85">
        <v>15.195911413969334</v>
      </c>
      <c r="K211" s="85">
        <v>14.344122657580922</v>
      </c>
    </row>
    <row r="212" spans="2:11" ht="18" hidden="1" customHeight="1" outlineLevel="1">
      <c r="B212" s="203"/>
      <c r="C212" s="204" t="s">
        <v>277</v>
      </c>
      <c r="D212" s="192">
        <v>2367</v>
      </c>
      <c r="E212" s="85">
        <v>20.900537634408604</v>
      </c>
      <c r="F212" s="85">
        <v>17.372311827956992</v>
      </c>
      <c r="G212" s="85">
        <v>3.5282258064516134</v>
      </c>
      <c r="H212" s="85">
        <v>5.1411290322580649</v>
      </c>
      <c r="I212" s="85">
        <v>2.889784946236559</v>
      </c>
      <c r="J212" s="85">
        <v>6.922043010752688</v>
      </c>
      <c r="K212" s="85">
        <v>9.9462365591397841</v>
      </c>
    </row>
    <row r="213" spans="2:11" ht="18" hidden="1" customHeight="1" outlineLevel="1">
      <c r="B213" s="203"/>
      <c r="C213" s="204" t="s">
        <v>278</v>
      </c>
      <c r="D213" s="192">
        <v>1569</v>
      </c>
      <c r="E213" s="85">
        <v>20.350212967345009</v>
      </c>
      <c r="F213" s="85">
        <v>17.699952673923331</v>
      </c>
      <c r="G213" s="85">
        <v>2.6502602934216752</v>
      </c>
      <c r="H213" s="85">
        <v>5.0638902035021296</v>
      </c>
      <c r="I213" s="85">
        <v>1.2778040700425934</v>
      </c>
      <c r="J213" s="85">
        <v>7.7614765735920495</v>
      </c>
      <c r="K213" s="85">
        <v>9.4178892569805974</v>
      </c>
    </row>
    <row r="214" spans="2:11" ht="18" hidden="1" customHeight="1" outlineLevel="1">
      <c r="B214" s="203"/>
      <c r="C214" s="204"/>
      <c r="D214" s="192"/>
      <c r="E214" s="85"/>
      <c r="F214" s="85"/>
      <c r="G214" s="85"/>
      <c r="H214" s="85"/>
      <c r="I214" s="85"/>
      <c r="J214" s="85"/>
      <c r="K214" s="85"/>
    </row>
    <row r="215" spans="2:11" ht="18" customHeight="1" collapsed="1">
      <c r="B215" s="203">
        <v>204</v>
      </c>
      <c r="C215" s="205" t="s">
        <v>34</v>
      </c>
      <c r="D215" s="191">
        <v>1814</v>
      </c>
      <c r="E215" s="84">
        <v>29.348411416262788</v>
      </c>
      <c r="F215" s="84">
        <v>23.47872913301023</v>
      </c>
      <c r="G215" s="84">
        <v>5.8696822832525575</v>
      </c>
      <c r="H215" s="84">
        <v>9.4238018309100688</v>
      </c>
      <c r="I215" s="84">
        <v>5.8158319870759287</v>
      </c>
      <c r="J215" s="84">
        <v>8.6160473882606343</v>
      </c>
      <c r="K215" s="84">
        <v>12.116316639741518</v>
      </c>
    </row>
    <row r="216" spans="2:11" ht="18" hidden="1" customHeight="1" outlineLevel="1">
      <c r="B216" s="203"/>
      <c r="C216" s="204" t="s">
        <v>34</v>
      </c>
      <c r="D216" s="192">
        <v>784</v>
      </c>
      <c r="E216" s="85">
        <v>29.196217494089833</v>
      </c>
      <c r="F216" s="85">
        <v>22.813238770685579</v>
      </c>
      <c r="G216" s="85">
        <v>6.3829787234042552</v>
      </c>
      <c r="H216" s="85">
        <v>9.5744680851063837</v>
      </c>
      <c r="I216" s="85">
        <v>8.3924349881796694</v>
      </c>
      <c r="J216" s="85">
        <v>8.0378250591016549</v>
      </c>
      <c r="K216" s="85">
        <v>10.520094562647754</v>
      </c>
    </row>
    <row r="217" spans="2:11" ht="18" hidden="1" customHeight="1" outlineLevel="1">
      <c r="B217" s="203"/>
      <c r="C217" s="204" t="s">
        <v>279</v>
      </c>
      <c r="D217" s="192">
        <v>295</v>
      </c>
      <c r="E217" s="85">
        <v>30.344827586206897</v>
      </c>
      <c r="F217" s="85">
        <v>26.896551724137929</v>
      </c>
      <c r="G217" s="85">
        <v>3.4482758620689653</v>
      </c>
      <c r="H217" s="85">
        <v>7.5862068965517242</v>
      </c>
      <c r="I217" s="85">
        <v>0.34482758620689657</v>
      </c>
      <c r="J217" s="85">
        <v>9.3103448275862082</v>
      </c>
      <c r="K217" s="85">
        <v>16.896551724137932</v>
      </c>
    </row>
    <row r="218" spans="2:11" ht="18" hidden="1" customHeight="1" outlineLevel="1">
      <c r="B218" s="203"/>
      <c r="C218" s="204" t="s">
        <v>280</v>
      </c>
      <c r="D218" s="192">
        <v>735</v>
      </c>
      <c r="E218" s="85">
        <v>29.126213592233007</v>
      </c>
      <c r="F218" s="85">
        <v>22.884882108183081</v>
      </c>
      <c r="G218" s="85">
        <v>6.2413314840499305</v>
      </c>
      <c r="H218" s="85">
        <v>9.9861303744798882</v>
      </c>
      <c r="I218" s="85">
        <v>4.9930651872399441</v>
      </c>
      <c r="J218" s="85">
        <v>9.0152565880721216</v>
      </c>
      <c r="K218" s="85">
        <v>12.066574202496533</v>
      </c>
    </row>
    <row r="219" spans="2:11" ht="18" hidden="1" customHeight="1" outlineLevel="1">
      <c r="B219" s="203"/>
      <c r="C219" s="204"/>
      <c r="D219" s="192"/>
      <c r="E219" s="85"/>
      <c r="F219" s="85"/>
      <c r="G219" s="85"/>
      <c r="H219" s="85"/>
      <c r="I219" s="85"/>
      <c r="J219" s="85"/>
      <c r="K219" s="85"/>
    </row>
    <row r="220" spans="2:11" ht="18" customHeight="1" collapsed="1">
      <c r="B220" s="203">
        <v>205</v>
      </c>
      <c r="C220" s="205" t="s">
        <v>35</v>
      </c>
      <c r="D220" s="191">
        <v>5145</v>
      </c>
      <c r="E220" s="84">
        <v>19.669768051369413</v>
      </c>
      <c r="F220" s="84">
        <v>16.7736862796488</v>
      </c>
      <c r="G220" s="84">
        <v>2.8960817717206133</v>
      </c>
      <c r="H220" s="84">
        <v>4.7307037085572015</v>
      </c>
      <c r="I220" s="84">
        <v>4.0885860306643949</v>
      </c>
      <c r="J220" s="84">
        <v>6.2246101428384222</v>
      </c>
      <c r="K220" s="84">
        <v>7.8495610011794001</v>
      </c>
    </row>
    <row r="221" spans="2:11" ht="18" hidden="1" customHeight="1" outlineLevel="1">
      <c r="B221" s="203"/>
      <c r="C221" s="204" t="s">
        <v>35</v>
      </c>
      <c r="D221" s="192">
        <v>924</v>
      </c>
      <c r="E221" s="85">
        <v>12.24944320712695</v>
      </c>
      <c r="F221" s="85">
        <v>11.180400890868597</v>
      </c>
      <c r="G221" s="85">
        <v>1.0690423162583518</v>
      </c>
      <c r="H221" s="85">
        <v>2.0489977728285078</v>
      </c>
      <c r="I221" s="85">
        <v>1.2917594654788418</v>
      </c>
      <c r="J221" s="85">
        <v>4.231625835189309</v>
      </c>
      <c r="K221" s="85">
        <v>5.7906458797327396</v>
      </c>
    </row>
    <row r="222" spans="2:11" ht="18" hidden="1" customHeight="1" outlineLevel="1">
      <c r="B222" s="203"/>
      <c r="C222" s="204" t="s">
        <v>281</v>
      </c>
      <c r="D222" s="192">
        <v>675</v>
      </c>
      <c r="E222" s="85">
        <v>17.216117216117215</v>
      </c>
      <c r="F222" s="85">
        <v>15.75091575091575</v>
      </c>
      <c r="G222" s="85">
        <v>1.4652014652014651</v>
      </c>
      <c r="H222" s="85">
        <v>4.1208791208791204</v>
      </c>
      <c r="I222" s="85">
        <v>1.6483516483516485</v>
      </c>
      <c r="J222" s="85">
        <v>6.135531135531135</v>
      </c>
      <c r="K222" s="85">
        <v>6.9597069597069599</v>
      </c>
    </row>
    <row r="223" spans="2:11" ht="18" hidden="1" customHeight="1" outlineLevel="1">
      <c r="B223" s="203"/>
      <c r="C223" s="204" t="s">
        <v>237</v>
      </c>
      <c r="D223" s="192">
        <v>568</v>
      </c>
      <c r="E223" s="85">
        <v>16.94560669456067</v>
      </c>
      <c r="F223" s="85">
        <v>15.062761506276152</v>
      </c>
      <c r="G223" s="85">
        <v>1.882845188284519</v>
      </c>
      <c r="H223" s="85">
        <v>3.8702928870292883</v>
      </c>
      <c r="I223" s="85">
        <v>2.0920502092050208</v>
      </c>
      <c r="J223" s="85">
        <v>6.1715481171548117</v>
      </c>
      <c r="K223" s="85">
        <v>6.7991631799163175</v>
      </c>
    </row>
    <row r="224" spans="2:11" ht="18" hidden="1" customHeight="1" outlineLevel="1">
      <c r="B224" s="203"/>
      <c r="C224" s="204" t="s">
        <v>57</v>
      </c>
      <c r="D224" s="192">
        <v>1060</v>
      </c>
      <c r="E224" s="85">
        <v>37.641154328732746</v>
      </c>
      <c r="F224" s="85">
        <v>30.363864491844417</v>
      </c>
      <c r="G224" s="85">
        <v>7.2772898368883316</v>
      </c>
      <c r="H224" s="85">
        <v>7.0263488080301126</v>
      </c>
      <c r="I224" s="85">
        <v>16.813048933500628</v>
      </c>
      <c r="J224" s="85">
        <v>10.53952321204517</v>
      </c>
      <c r="K224" s="85">
        <v>11.166875784190715</v>
      </c>
    </row>
    <row r="225" spans="2:11" ht="18" hidden="1" customHeight="1" outlineLevel="1">
      <c r="B225" s="203"/>
      <c r="C225" s="204" t="s">
        <v>216</v>
      </c>
      <c r="D225" s="192">
        <v>698</v>
      </c>
      <c r="E225" s="85">
        <v>20.507996237064908</v>
      </c>
      <c r="F225" s="85">
        <v>17.403574788334904</v>
      </c>
      <c r="G225" s="85">
        <v>3.1044214487300095</v>
      </c>
      <c r="H225" s="85">
        <v>6.9614299153339605</v>
      </c>
      <c r="I225" s="85">
        <v>4.8918156161806214</v>
      </c>
      <c r="J225" s="85">
        <v>5.5503292568203193</v>
      </c>
      <c r="K225" s="85">
        <v>6.5851364063969893</v>
      </c>
    </row>
    <row r="226" spans="2:11" ht="18" hidden="1" customHeight="1" outlineLevel="1">
      <c r="B226" s="203"/>
      <c r="C226" s="204" t="s">
        <v>13</v>
      </c>
      <c r="D226" s="192">
        <v>535</v>
      </c>
      <c r="E226" s="85">
        <v>26.36986301369863</v>
      </c>
      <c r="F226" s="85">
        <v>19.863013698630137</v>
      </c>
      <c r="G226" s="85">
        <v>6.506849315068493</v>
      </c>
      <c r="H226" s="85">
        <v>6.506849315068493</v>
      </c>
      <c r="I226" s="85">
        <v>7.3630136986301373</v>
      </c>
      <c r="J226" s="85">
        <v>10.273972602739725</v>
      </c>
      <c r="K226" s="85">
        <v>10.787671232876713</v>
      </c>
    </row>
    <row r="227" spans="2:11" ht="18" hidden="1" customHeight="1" outlineLevel="1">
      <c r="B227" s="203"/>
      <c r="C227" s="204" t="s">
        <v>282</v>
      </c>
      <c r="D227" s="192">
        <v>466</v>
      </c>
      <c r="E227" s="85">
        <v>21.955128205128204</v>
      </c>
      <c r="F227" s="85">
        <v>18.589743589743591</v>
      </c>
      <c r="G227" s="85">
        <v>3.3653846153846154</v>
      </c>
      <c r="H227" s="85">
        <v>7.3717948717948723</v>
      </c>
      <c r="I227" s="85">
        <v>2.083333333333333</v>
      </c>
      <c r="J227" s="85">
        <v>4.9679487179487181</v>
      </c>
      <c r="K227" s="85">
        <v>10.897435897435898</v>
      </c>
    </row>
    <row r="228" spans="2:11" ht="18" hidden="1" customHeight="1" outlineLevel="1">
      <c r="B228" s="203"/>
      <c r="C228" s="204" t="s">
        <v>283</v>
      </c>
      <c r="D228" s="192">
        <v>219</v>
      </c>
      <c r="E228" s="85">
        <v>24.814814814814813</v>
      </c>
      <c r="F228" s="85">
        <v>20</v>
      </c>
      <c r="G228" s="85">
        <v>4.8148148148148149</v>
      </c>
      <c r="H228" s="85">
        <v>7.0370370370370372</v>
      </c>
      <c r="I228" s="85">
        <v>1.1111111111111112</v>
      </c>
      <c r="J228" s="85">
        <v>7.4074074074074066</v>
      </c>
      <c r="K228" s="85">
        <v>14.074074074074074</v>
      </c>
    </row>
    <row r="229" spans="2:11" ht="18" hidden="1" customHeight="1" outlineLevel="1">
      <c r="B229" s="203"/>
      <c r="C229" s="204"/>
      <c r="D229" s="192"/>
      <c r="E229" s="85"/>
      <c r="F229" s="85"/>
      <c r="G229" s="85"/>
      <c r="H229" s="85"/>
      <c r="I229" s="85"/>
      <c r="J229" s="85"/>
      <c r="K229" s="85"/>
    </row>
    <row r="230" spans="2:11" ht="18" customHeight="1" collapsed="1">
      <c r="B230" s="203">
        <v>206</v>
      </c>
      <c r="C230" s="205" t="s">
        <v>36</v>
      </c>
      <c r="D230" s="191">
        <v>9752</v>
      </c>
      <c r="E230" s="84">
        <v>21.634052517143335</v>
      </c>
      <c r="F230" s="84">
        <v>18.054858672018732</v>
      </c>
      <c r="G230" s="84">
        <v>3.5791938451246028</v>
      </c>
      <c r="H230" s="84">
        <v>6.5562803144338515</v>
      </c>
      <c r="I230" s="84">
        <v>2.5924067569827729</v>
      </c>
      <c r="J230" s="84">
        <v>7.3925405586218433</v>
      </c>
      <c r="K230" s="84">
        <v>9.441378156882422</v>
      </c>
    </row>
    <row r="231" spans="2:11" ht="18" hidden="1" customHeight="1" outlineLevel="1">
      <c r="B231" s="203"/>
      <c r="C231" s="204" t="s">
        <v>36</v>
      </c>
      <c r="D231" s="192">
        <v>3306</v>
      </c>
      <c r="E231" s="85">
        <v>19.450549450549453</v>
      </c>
      <c r="F231" s="85">
        <v>16.021978021978022</v>
      </c>
      <c r="G231" s="85">
        <v>3.4285714285714288</v>
      </c>
      <c r="H231" s="85">
        <v>6.1758241758241761</v>
      </c>
      <c r="I231" s="85">
        <v>2.3296703296703294</v>
      </c>
      <c r="J231" s="85">
        <v>6.6373626373626369</v>
      </c>
      <c r="K231" s="85">
        <v>8.5274725274725274</v>
      </c>
    </row>
    <row r="232" spans="2:11" ht="18" hidden="1" customHeight="1" outlineLevel="1">
      <c r="B232" s="203"/>
      <c r="C232" s="204" t="s">
        <v>173</v>
      </c>
      <c r="D232" s="192">
        <v>1226</v>
      </c>
      <c r="E232" s="85">
        <v>24.380495603517186</v>
      </c>
      <c r="F232" s="85">
        <v>20.14388489208633</v>
      </c>
      <c r="G232" s="85">
        <v>4.2366107114308553</v>
      </c>
      <c r="H232" s="85">
        <v>6.5547561950439643</v>
      </c>
      <c r="I232" s="85">
        <v>2.5579536370903275</v>
      </c>
      <c r="J232" s="85">
        <v>10.471622701838529</v>
      </c>
      <c r="K232" s="85">
        <v>9.6722621902478014</v>
      </c>
    </row>
    <row r="233" spans="2:11" ht="18" hidden="1" customHeight="1" outlineLevel="1">
      <c r="B233" s="203"/>
      <c r="C233" s="204" t="s">
        <v>13</v>
      </c>
      <c r="D233" s="192">
        <v>667</v>
      </c>
      <c r="E233" s="85">
        <v>21.260683760683762</v>
      </c>
      <c r="F233" s="85">
        <v>17.841880341880341</v>
      </c>
      <c r="G233" s="85">
        <v>3.4188034188034191</v>
      </c>
      <c r="H233" s="85">
        <v>5.1282051282051277</v>
      </c>
      <c r="I233" s="85">
        <v>4.5940170940170946</v>
      </c>
      <c r="J233" s="85">
        <v>4.700854700854701</v>
      </c>
      <c r="K233" s="85">
        <v>10.576923076923077</v>
      </c>
    </row>
    <row r="234" spans="2:11" ht="18" hidden="1" customHeight="1" outlineLevel="1">
      <c r="B234" s="203"/>
      <c r="C234" s="204" t="s">
        <v>284</v>
      </c>
      <c r="D234" s="192">
        <v>1008</v>
      </c>
      <c r="E234" s="85">
        <v>21.887084300077341</v>
      </c>
      <c r="F234" s="85">
        <v>18.174787316318639</v>
      </c>
      <c r="G234" s="85">
        <v>3.7122969837587005</v>
      </c>
      <c r="H234" s="85">
        <v>6.8832173240525911</v>
      </c>
      <c r="I234" s="85">
        <v>2.3201856148491879</v>
      </c>
      <c r="J234" s="85">
        <v>6.8832173240525911</v>
      </c>
      <c r="K234" s="85">
        <v>10.2861562258314</v>
      </c>
    </row>
    <row r="235" spans="2:11" ht="18" hidden="1" customHeight="1" outlineLevel="1">
      <c r="B235" s="203"/>
      <c r="C235" s="204" t="s">
        <v>233</v>
      </c>
      <c r="D235" s="192">
        <v>905</v>
      </c>
      <c r="E235" s="85">
        <v>26.220204313280366</v>
      </c>
      <c r="F235" s="85">
        <v>20.885357548240634</v>
      </c>
      <c r="G235" s="85">
        <v>5.3348467650397273</v>
      </c>
      <c r="H235" s="85">
        <v>7.8320090805902378</v>
      </c>
      <c r="I235" s="85">
        <v>3.9727582292849033</v>
      </c>
      <c r="J235" s="85">
        <v>8.9670828603859256</v>
      </c>
      <c r="K235" s="85">
        <v>12.599318955732123</v>
      </c>
    </row>
    <row r="236" spans="2:11" ht="18" hidden="1" customHeight="1" outlineLevel="1">
      <c r="B236" s="203"/>
      <c r="C236" s="204" t="s">
        <v>227</v>
      </c>
      <c r="D236" s="192">
        <v>723</v>
      </c>
      <c r="E236" s="85">
        <v>21.981776765375855</v>
      </c>
      <c r="F236" s="85">
        <v>19.248291571753988</v>
      </c>
      <c r="G236" s="85">
        <v>2.7334851936218678</v>
      </c>
      <c r="H236" s="85">
        <v>6.4920273348519366</v>
      </c>
      <c r="I236" s="85">
        <v>2.619589977220957</v>
      </c>
      <c r="J236" s="85">
        <v>7.1753986332574033</v>
      </c>
      <c r="K236" s="85">
        <v>9.1116173120728927</v>
      </c>
    </row>
    <row r="237" spans="2:11" ht="18" hidden="1" customHeight="1" outlineLevel="1">
      <c r="B237" s="203"/>
      <c r="C237" s="204" t="s">
        <v>285</v>
      </c>
      <c r="D237" s="192">
        <v>1033</v>
      </c>
      <c r="E237" s="85">
        <v>24.428274428274431</v>
      </c>
      <c r="F237" s="85">
        <v>20.374220374220375</v>
      </c>
      <c r="G237" s="85">
        <v>4.0540540540540544</v>
      </c>
      <c r="H237" s="85">
        <v>6.6528066528066532</v>
      </c>
      <c r="I237" s="85">
        <v>3.7422037422037424</v>
      </c>
      <c r="J237" s="85">
        <v>10.083160083160084</v>
      </c>
      <c r="K237" s="85">
        <v>8.8357588357588366</v>
      </c>
    </row>
    <row r="238" spans="2:11" ht="18" hidden="1" customHeight="1" outlineLevel="1">
      <c r="B238" s="203"/>
      <c r="C238" s="204" t="s">
        <v>286</v>
      </c>
      <c r="D238" s="192">
        <v>884</v>
      </c>
      <c r="E238" s="85">
        <v>21.209610604805302</v>
      </c>
      <c r="F238" s="85">
        <v>18.806959403479702</v>
      </c>
      <c r="G238" s="85">
        <v>2.4026512013256007</v>
      </c>
      <c r="H238" s="85">
        <v>7.7879038939519472</v>
      </c>
      <c r="I238" s="85">
        <v>0.41425020712510358</v>
      </c>
      <c r="J238" s="85">
        <v>6.5451532725766359</v>
      </c>
      <c r="K238" s="85">
        <v>9.2792046396023196</v>
      </c>
    </row>
    <row r="239" spans="2:11" ht="18" hidden="1" customHeight="1" outlineLevel="1">
      <c r="B239" s="203"/>
      <c r="C239" s="204"/>
      <c r="D239" s="192"/>
      <c r="E239" s="85"/>
      <c r="F239" s="85"/>
      <c r="G239" s="85"/>
      <c r="H239" s="85"/>
      <c r="I239" s="85"/>
      <c r="J239" s="85"/>
      <c r="K239" s="85"/>
    </row>
    <row r="240" spans="2:11" ht="18" customHeight="1" collapsed="1">
      <c r="B240" s="203">
        <v>207</v>
      </c>
      <c r="C240" s="205" t="s">
        <v>37</v>
      </c>
      <c r="D240" s="191">
        <v>7149</v>
      </c>
      <c r="E240" s="84">
        <v>19.73469387755102</v>
      </c>
      <c r="F240" s="84">
        <v>16.80612244897959</v>
      </c>
      <c r="G240" s="84">
        <v>2.9285714285714288</v>
      </c>
      <c r="H240" s="84">
        <v>4.8979591836734695</v>
      </c>
      <c r="I240" s="84">
        <v>4.3367346938775508</v>
      </c>
      <c r="J240" s="84">
        <v>6.2755102040816331</v>
      </c>
      <c r="K240" s="84">
        <v>7.5612244897959187</v>
      </c>
    </row>
    <row r="241" spans="2:11" ht="18" hidden="1" customHeight="1" outlineLevel="1">
      <c r="B241" s="203"/>
      <c r="C241" s="204" t="s">
        <v>37</v>
      </c>
      <c r="D241" s="192">
        <v>532</v>
      </c>
      <c r="E241" s="85">
        <v>16.281138790035588</v>
      </c>
      <c r="F241" s="85">
        <v>14.590747330960854</v>
      </c>
      <c r="G241" s="85">
        <v>1.6903914590747333</v>
      </c>
      <c r="H241" s="85">
        <v>4.9822064056939501</v>
      </c>
      <c r="I241" s="85">
        <v>2.0462633451957295</v>
      </c>
      <c r="J241" s="85">
        <v>2.9359430604982206</v>
      </c>
      <c r="K241" s="85">
        <v>8.2740213523131665</v>
      </c>
    </row>
    <row r="242" spans="2:11" ht="18" hidden="1" customHeight="1" outlineLevel="1">
      <c r="B242" s="203"/>
      <c r="C242" s="204" t="s">
        <v>287</v>
      </c>
      <c r="D242" s="192">
        <v>1668</v>
      </c>
      <c r="E242" s="85">
        <v>19.756309834638817</v>
      </c>
      <c r="F242" s="85">
        <v>16.318537859007833</v>
      </c>
      <c r="G242" s="85">
        <v>3.4377719756309837</v>
      </c>
      <c r="H242" s="85">
        <v>4.2645778938207135</v>
      </c>
      <c r="I242" s="85">
        <v>5.6570931244560487</v>
      </c>
      <c r="J242" s="85">
        <v>5.4830287206266322</v>
      </c>
      <c r="K242" s="85">
        <v>8.2680591818973035</v>
      </c>
    </row>
    <row r="243" spans="2:11" ht="18" hidden="1" customHeight="1" outlineLevel="1">
      <c r="B243" s="203"/>
      <c r="C243" s="204" t="s">
        <v>75</v>
      </c>
      <c r="D243" s="192">
        <v>1165</v>
      </c>
      <c r="E243" s="85">
        <v>15.19925857275255</v>
      </c>
      <c r="F243" s="85">
        <v>13.34569045412419</v>
      </c>
      <c r="G243" s="85">
        <v>1.8535681186283595</v>
      </c>
      <c r="H243" s="85">
        <v>3.4291010194624651</v>
      </c>
      <c r="I243" s="85">
        <v>2.5949953660797034</v>
      </c>
      <c r="J243" s="85">
        <v>5.3753475440222429</v>
      </c>
      <c r="K243" s="85">
        <v>5.8850787766450416</v>
      </c>
    </row>
    <row r="244" spans="2:11" ht="18" hidden="1" customHeight="1" outlineLevel="1">
      <c r="B244" s="203"/>
      <c r="C244" s="204" t="s">
        <v>184</v>
      </c>
      <c r="D244" s="192">
        <v>1023</v>
      </c>
      <c r="E244" s="85">
        <v>36.388140161725069</v>
      </c>
      <c r="F244" s="85">
        <v>27.628032345013477</v>
      </c>
      <c r="G244" s="85">
        <v>8.7601078167115904</v>
      </c>
      <c r="H244" s="85">
        <v>8.0862533692722369</v>
      </c>
      <c r="I244" s="85">
        <v>18.059299191374663</v>
      </c>
      <c r="J244" s="85">
        <v>9.8382749326145547</v>
      </c>
      <c r="K244" s="85">
        <v>10.781671159029651</v>
      </c>
    </row>
    <row r="245" spans="2:11" ht="18" hidden="1" customHeight="1" outlineLevel="1">
      <c r="B245" s="203"/>
      <c r="C245" s="204" t="s">
        <v>288</v>
      </c>
      <c r="D245" s="192">
        <v>528</v>
      </c>
      <c r="E245" s="85">
        <v>24.377224199288257</v>
      </c>
      <c r="F245" s="85">
        <v>21.17437722419929</v>
      </c>
      <c r="G245" s="85">
        <v>3.2028469750889679</v>
      </c>
      <c r="H245" s="85">
        <v>5.8718861209964412</v>
      </c>
      <c r="I245" s="85">
        <v>4.4483985765124556</v>
      </c>
      <c r="J245" s="85">
        <v>9.9644128113879002</v>
      </c>
      <c r="K245" s="85">
        <v>7.6512455516014235</v>
      </c>
    </row>
    <row r="246" spans="2:11" ht="18" hidden="1" customHeight="1" outlineLevel="1">
      <c r="B246" s="203"/>
      <c r="C246" s="204" t="s">
        <v>289</v>
      </c>
      <c r="D246" s="192">
        <v>1563</v>
      </c>
      <c r="E246" s="85">
        <v>21.658206429780034</v>
      </c>
      <c r="F246" s="85">
        <v>18.950930626057531</v>
      </c>
      <c r="G246" s="85">
        <v>2.7072758037225042</v>
      </c>
      <c r="H246" s="85">
        <v>6.091370558375635</v>
      </c>
      <c r="I246" s="85">
        <v>1.4664410603496898</v>
      </c>
      <c r="J246" s="85">
        <v>8.9678510998307956</v>
      </c>
      <c r="K246" s="85">
        <v>8.0654258319232941</v>
      </c>
    </row>
    <row r="247" spans="2:11" ht="18" hidden="1" customHeight="1" outlineLevel="1">
      <c r="B247" s="203"/>
      <c r="C247" s="204" t="s">
        <v>290</v>
      </c>
      <c r="D247" s="192">
        <v>670</v>
      </c>
      <c r="E247" s="85">
        <v>15.57305336832896</v>
      </c>
      <c r="F247" s="85">
        <v>13.99825021872266</v>
      </c>
      <c r="G247" s="85">
        <v>1.5748031496062991</v>
      </c>
      <c r="H247" s="85">
        <v>4.4619422572178475</v>
      </c>
      <c r="I247" s="85">
        <v>2.712160979877515</v>
      </c>
      <c r="J247" s="85">
        <v>4.5494313210848647</v>
      </c>
      <c r="K247" s="85">
        <v>5.6867891513560798</v>
      </c>
    </row>
    <row r="248" spans="2:11" ht="18" hidden="1" customHeight="1" outlineLevel="1">
      <c r="B248" s="203"/>
      <c r="C248" s="204"/>
      <c r="D248" s="192"/>
      <c r="E248" s="85"/>
      <c r="F248" s="85"/>
      <c r="G248" s="85"/>
      <c r="H248" s="85"/>
      <c r="I248" s="85"/>
      <c r="J248" s="85"/>
      <c r="K248" s="85"/>
    </row>
    <row r="249" spans="2:11" ht="18" customHeight="1" collapsed="1">
      <c r="B249" s="203">
        <v>208</v>
      </c>
      <c r="C249" s="205" t="s">
        <v>38</v>
      </c>
      <c r="D249" s="191">
        <v>7231</v>
      </c>
      <c r="E249" s="84">
        <v>22.876949740034664</v>
      </c>
      <c r="F249" s="84">
        <v>19.385986630354051</v>
      </c>
      <c r="G249" s="84">
        <v>3.4909631096806142</v>
      </c>
      <c r="H249" s="84">
        <v>7.2790294627383014</v>
      </c>
      <c r="I249" s="84">
        <v>1.3245852933894529</v>
      </c>
      <c r="J249" s="84">
        <v>9.1359247338450107</v>
      </c>
      <c r="K249" s="84">
        <v>9.0740282248081208</v>
      </c>
    </row>
    <row r="250" spans="2:11" ht="18" hidden="1" customHeight="1" outlineLevel="1">
      <c r="B250" s="203"/>
      <c r="C250" s="204" t="s">
        <v>235</v>
      </c>
      <c r="D250" s="192">
        <v>1490</v>
      </c>
      <c r="E250" s="85">
        <v>18.843878015475649</v>
      </c>
      <c r="F250" s="85">
        <v>16.294947655894401</v>
      </c>
      <c r="G250" s="85">
        <v>2.5489303595812469</v>
      </c>
      <c r="H250" s="85">
        <v>4.8702776513427404</v>
      </c>
      <c r="I250" s="85">
        <v>2.867546654528903</v>
      </c>
      <c r="J250" s="85">
        <v>5.9171597633136095</v>
      </c>
      <c r="K250" s="85">
        <v>8.1474738279472003</v>
      </c>
    </row>
    <row r="251" spans="2:11" ht="18" hidden="1" customHeight="1" outlineLevel="1">
      <c r="B251" s="203"/>
      <c r="C251" s="204" t="s">
        <v>227</v>
      </c>
      <c r="D251" s="192">
        <v>1106</v>
      </c>
      <c r="E251" s="85">
        <v>21.735731039874903</v>
      </c>
      <c r="F251" s="85">
        <v>18.451915559030493</v>
      </c>
      <c r="G251" s="85">
        <v>3.2838154808444098</v>
      </c>
      <c r="H251" s="85">
        <v>5.2384675527756057</v>
      </c>
      <c r="I251" s="85">
        <v>0.46911649726348714</v>
      </c>
      <c r="J251" s="85">
        <v>10.007818608287725</v>
      </c>
      <c r="K251" s="85">
        <v>9.8514464425332289</v>
      </c>
    </row>
    <row r="252" spans="2:11" ht="18" hidden="1" customHeight="1" outlineLevel="1">
      <c r="B252" s="203"/>
      <c r="C252" s="204" t="s">
        <v>56</v>
      </c>
      <c r="D252" s="192">
        <v>1306</v>
      </c>
      <c r="E252" s="85">
        <v>22.681787858572381</v>
      </c>
      <c r="F252" s="85">
        <v>19.212808539026017</v>
      </c>
      <c r="G252" s="85">
        <v>3.4689793195463641</v>
      </c>
      <c r="H252" s="85">
        <v>7.938625750500333</v>
      </c>
      <c r="I252" s="85">
        <v>0.53368912608405594</v>
      </c>
      <c r="J252" s="85">
        <v>8.6724482988659108</v>
      </c>
      <c r="K252" s="85">
        <v>9.6731154102735157</v>
      </c>
    </row>
    <row r="253" spans="2:11" ht="18" hidden="1" customHeight="1" outlineLevel="1">
      <c r="B253" s="203"/>
      <c r="C253" s="204" t="s">
        <v>291</v>
      </c>
      <c r="D253" s="192">
        <v>2379</v>
      </c>
      <c r="E253" s="85">
        <v>23.325163398692812</v>
      </c>
      <c r="F253" s="85">
        <v>19.975490196078432</v>
      </c>
      <c r="G253" s="85">
        <v>3.3496732026143792</v>
      </c>
      <c r="H253" s="85">
        <v>6.8218954248366011</v>
      </c>
      <c r="I253" s="85">
        <v>0.81699346405228768</v>
      </c>
      <c r="J253" s="85">
        <v>10.334967320261438</v>
      </c>
      <c r="K253" s="85">
        <v>8.9869281045751634</v>
      </c>
    </row>
    <row r="254" spans="2:11" ht="18" hidden="1" customHeight="1" outlineLevel="1">
      <c r="B254" s="203"/>
      <c r="C254" s="204" t="s">
        <v>292</v>
      </c>
      <c r="D254" s="192">
        <v>950</v>
      </c>
      <c r="E254" s="85">
        <v>37.404580152671755</v>
      </c>
      <c r="F254" s="85">
        <v>29.770992366412212</v>
      </c>
      <c r="G254" s="85">
        <v>7.6335877862595423</v>
      </c>
      <c r="H254" s="85">
        <v>19.541984732824428</v>
      </c>
      <c r="I254" s="85">
        <v>1.5267175572519083</v>
      </c>
      <c r="J254" s="85">
        <v>14.809160305343511</v>
      </c>
      <c r="K254" s="85">
        <v>9.6183206106870234</v>
      </c>
    </row>
    <row r="255" spans="2:11" ht="18" hidden="1" customHeight="1" outlineLevel="1">
      <c r="B255" s="203"/>
      <c r="C255" s="204"/>
      <c r="D255" s="192"/>
      <c r="E255" s="85"/>
      <c r="F255" s="85"/>
      <c r="G255" s="85"/>
      <c r="H255" s="85"/>
      <c r="I255" s="85"/>
      <c r="J255" s="85"/>
      <c r="K255" s="85"/>
    </row>
    <row r="256" spans="2:11" ht="18" customHeight="1" collapsed="1">
      <c r="B256" s="203">
        <v>209</v>
      </c>
      <c r="C256" s="205" t="s">
        <v>39</v>
      </c>
      <c r="D256" s="191">
        <v>5638</v>
      </c>
      <c r="E256" s="84">
        <v>25.208299297500407</v>
      </c>
      <c r="F256" s="84">
        <v>19.915046561019441</v>
      </c>
      <c r="G256" s="84">
        <v>5.2932527364809667</v>
      </c>
      <c r="H256" s="84">
        <v>11.043947067472635</v>
      </c>
      <c r="I256" s="84">
        <v>2.4342427707890866</v>
      </c>
      <c r="J256" s="84">
        <v>8.3973206992321519</v>
      </c>
      <c r="K256" s="84">
        <v>9.4755758862930897</v>
      </c>
    </row>
    <row r="257" spans="2:11" ht="18" hidden="1" customHeight="1" outlineLevel="1">
      <c r="B257" s="203"/>
      <c r="C257" s="204" t="s">
        <v>39</v>
      </c>
      <c r="D257" s="192">
        <v>1957</v>
      </c>
      <c r="E257" s="85">
        <v>18.689075630252098</v>
      </c>
      <c r="F257" s="85">
        <v>16.033613445378151</v>
      </c>
      <c r="G257" s="85">
        <v>2.6554621848739495</v>
      </c>
      <c r="H257" s="85">
        <v>5.9495798319327733</v>
      </c>
      <c r="I257" s="85">
        <v>1.0084033613445378</v>
      </c>
      <c r="J257" s="85">
        <v>6.9243697478991599</v>
      </c>
      <c r="K257" s="85">
        <v>7.764705882352942</v>
      </c>
    </row>
    <row r="258" spans="2:11" ht="18" hidden="1" customHeight="1" outlineLevel="1">
      <c r="B258" s="203"/>
      <c r="C258" s="204" t="s">
        <v>293</v>
      </c>
      <c r="D258" s="192">
        <v>292</v>
      </c>
      <c r="E258" s="85">
        <v>15.129151291512915</v>
      </c>
      <c r="F258" s="85">
        <v>14.022140221402212</v>
      </c>
      <c r="G258" s="85">
        <v>1.107011070110701</v>
      </c>
      <c r="H258" s="85">
        <v>2.9520295202952029</v>
      </c>
      <c r="I258" s="85">
        <v>0.55350553505535049</v>
      </c>
      <c r="J258" s="85">
        <v>4.9815498154981546</v>
      </c>
      <c r="K258" s="85">
        <v>7.7490774907749085</v>
      </c>
    </row>
    <row r="259" spans="2:11" ht="18" hidden="1" customHeight="1" outlineLevel="1">
      <c r="B259" s="203"/>
      <c r="C259" s="204" t="s">
        <v>294</v>
      </c>
      <c r="D259" s="192">
        <v>214</v>
      </c>
      <c r="E259" s="85">
        <v>20.634920634920633</v>
      </c>
      <c r="F259" s="85">
        <v>18.412698412698415</v>
      </c>
      <c r="G259" s="85">
        <v>2.2222222222222223</v>
      </c>
      <c r="H259" s="85">
        <v>6.0317460317460316</v>
      </c>
      <c r="I259" s="85">
        <v>2.2222222222222223</v>
      </c>
      <c r="J259" s="85">
        <v>6.666666666666667</v>
      </c>
      <c r="K259" s="85">
        <v>7.9365079365079358</v>
      </c>
    </row>
    <row r="260" spans="2:11" ht="18" hidden="1" customHeight="1" outlineLevel="1">
      <c r="B260" s="203"/>
      <c r="C260" s="204" t="s">
        <v>295</v>
      </c>
      <c r="D260" s="192">
        <v>2451</v>
      </c>
      <c r="E260" s="85">
        <v>37.696335078534034</v>
      </c>
      <c r="F260" s="85">
        <v>26.527050610820247</v>
      </c>
      <c r="G260" s="85">
        <v>11.169284467713787</v>
      </c>
      <c r="H260" s="85">
        <v>22.047702152414196</v>
      </c>
      <c r="I260" s="85">
        <v>5.5264688772542172</v>
      </c>
      <c r="J260" s="85">
        <v>11.40197789412449</v>
      </c>
      <c r="K260" s="85">
        <v>11.98371146015125</v>
      </c>
    </row>
    <row r="261" spans="2:11" ht="18" hidden="1" customHeight="1" outlineLevel="1">
      <c r="B261" s="203"/>
      <c r="C261" s="204" t="s">
        <v>296</v>
      </c>
      <c r="D261" s="192">
        <v>724</v>
      </c>
      <c r="E261" s="85">
        <v>33.684210526315788</v>
      </c>
      <c r="F261" s="85">
        <v>26.666666666666668</v>
      </c>
      <c r="G261" s="85">
        <v>7.0175438596491224</v>
      </c>
      <c r="H261" s="85">
        <v>14.912280701754385</v>
      </c>
      <c r="I261" s="85">
        <v>2.4561403508771931</v>
      </c>
      <c r="J261" s="85">
        <v>11.228070175438596</v>
      </c>
      <c r="K261" s="85">
        <v>13.333333333333334</v>
      </c>
    </row>
    <row r="262" spans="2:11" ht="18" hidden="1" customHeight="1" outlineLevel="1">
      <c r="B262" s="203"/>
      <c r="C262" s="204"/>
      <c r="D262" s="192"/>
      <c r="E262" s="85"/>
      <c r="F262" s="85"/>
      <c r="G262" s="85"/>
      <c r="H262" s="85"/>
      <c r="I262" s="85"/>
      <c r="J262" s="85"/>
      <c r="K262" s="85"/>
    </row>
    <row r="263" spans="2:11" ht="18" customHeight="1" collapsed="1">
      <c r="B263" s="203">
        <v>210</v>
      </c>
      <c r="C263" s="205" t="s">
        <v>40</v>
      </c>
      <c r="D263" s="191">
        <v>53417</v>
      </c>
      <c r="E263" s="84">
        <v>28.913355672570606</v>
      </c>
      <c r="F263" s="84">
        <v>21.728534749118761</v>
      </c>
      <c r="G263" s="84">
        <v>7.1848209234518468</v>
      </c>
      <c r="H263" s="84">
        <v>10.57922450933461</v>
      </c>
      <c r="I263" s="84">
        <v>5.6377562121937421</v>
      </c>
      <c r="J263" s="84">
        <v>10.422559728447713</v>
      </c>
      <c r="K263" s="84">
        <v>11.190652334740415</v>
      </c>
    </row>
    <row r="264" spans="2:11" ht="18" hidden="1" customHeight="1" outlineLevel="1">
      <c r="B264" s="203"/>
      <c r="C264" s="204" t="s">
        <v>297</v>
      </c>
      <c r="D264" s="192">
        <v>9201</v>
      </c>
      <c r="E264" s="85">
        <v>20.172053384788551</v>
      </c>
      <c r="F264" s="85">
        <v>16.658626788872809</v>
      </c>
      <c r="G264" s="85">
        <v>3.5134265959157416</v>
      </c>
      <c r="H264" s="85">
        <v>5.8851905451037139</v>
      </c>
      <c r="I264" s="85">
        <v>4.7515677761698027</v>
      </c>
      <c r="J264" s="85">
        <v>6.713297957871041</v>
      </c>
      <c r="K264" s="85">
        <v>6.9544942916867667</v>
      </c>
    </row>
    <row r="265" spans="2:11" ht="18" hidden="1" customHeight="1" outlineLevel="1">
      <c r="B265" s="203"/>
      <c r="C265" s="204" t="s">
        <v>298</v>
      </c>
      <c r="D265" s="192">
        <v>4513</v>
      </c>
      <c r="E265" s="85">
        <v>27.112836911831888</v>
      </c>
      <c r="F265" s="85">
        <v>21.539515760621288</v>
      </c>
      <c r="G265" s="85">
        <v>5.5733211512105987</v>
      </c>
      <c r="H265" s="85">
        <v>8.9081772498857923</v>
      </c>
      <c r="I265" s="85">
        <v>2.9693924166285974</v>
      </c>
      <c r="J265" s="85">
        <v>9.8675194152581085</v>
      </c>
      <c r="K265" s="85">
        <v>12.014618547281863</v>
      </c>
    </row>
    <row r="266" spans="2:11" ht="18" hidden="1" customHeight="1" outlineLevel="1">
      <c r="B266" s="203"/>
      <c r="C266" s="204" t="s">
        <v>299</v>
      </c>
      <c r="D266" s="192">
        <v>124</v>
      </c>
      <c r="E266" s="85">
        <v>32.608695652173914</v>
      </c>
      <c r="F266" s="85">
        <v>25</v>
      </c>
      <c r="G266" s="85">
        <v>7.608695652173914</v>
      </c>
      <c r="H266" s="85">
        <v>6.5217391304347823</v>
      </c>
      <c r="I266" s="85">
        <v>11.956521739130435</v>
      </c>
      <c r="J266" s="85">
        <v>14.130434782608695</v>
      </c>
      <c r="K266" s="85">
        <v>11.956521739130435</v>
      </c>
    </row>
    <row r="267" spans="2:11" ht="18" hidden="1" customHeight="1" outlineLevel="1">
      <c r="B267" s="203"/>
      <c r="C267" s="204" t="s">
        <v>300</v>
      </c>
      <c r="D267" s="192">
        <v>6053</v>
      </c>
      <c r="E267" s="85">
        <v>26.353531731803514</v>
      </c>
      <c r="F267" s="85">
        <v>21.046970240229474</v>
      </c>
      <c r="G267" s="85">
        <v>5.3065614915740413</v>
      </c>
      <c r="H267" s="85">
        <v>9.4836859089279315</v>
      </c>
      <c r="I267" s="85">
        <v>1.3266403728935103</v>
      </c>
      <c r="J267" s="85">
        <v>10.702760846181427</v>
      </c>
      <c r="K267" s="85">
        <v>10.917891717461456</v>
      </c>
    </row>
    <row r="268" spans="2:11" ht="18" hidden="1" customHeight="1" outlineLevel="1">
      <c r="B268" s="203"/>
      <c r="C268" s="204" t="s">
        <v>301</v>
      </c>
      <c r="D268" s="192">
        <v>2731</v>
      </c>
      <c r="E268" s="85">
        <v>25.573523881158327</v>
      </c>
      <c r="F268" s="85">
        <v>20.684467845054535</v>
      </c>
      <c r="G268" s="85">
        <v>4.8890560361037982</v>
      </c>
      <c r="H268" s="85">
        <v>8.2361790146671687</v>
      </c>
      <c r="I268" s="85">
        <v>3.1590823617901469</v>
      </c>
      <c r="J268" s="85">
        <v>8.3866115080857462</v>
      </c>
      <c r="K268" s="85">
        <v>11.545693869875894</v>
      </c>
    </row>
    <row r="269" spans="2:11" ht="18" hidden="1" customHeight="1" outlineLevel="1">
      <c r="B269" s="203"/>
      <c r="C269" s="204" t="s">
        <v>302</v>
      </c>
      <c r="D269" s="192">
        <v>7564</v>
      </c>
      <c r="E269" s="85">
        <v>38.988476312419976</v>
      </c>
      <c r="F269" s="85">
        <v>25.970977379428085</v>
      </c>
      <c r="G269" s="85">
        <v>13.017498932991892</v>
      </c>
      <c r="H269" s="85">
        <v>17.008109261630388</v>
      </c>
      <c r="I269" s="85">
        <v>8.4080239009816466</v>
      </c>
      <c r="J269" s="85">
        <v>14.618011096884336</v>
      </c>
      <c r="K269" s="85">
        <v>15.322236448997012</v>
      </c>
    </row>
    <row r="270" spans="2:11" ht="18" hidden="1" customHeight="1" outlineLevel="1">
      <c r="B270" s="203"/>
      <c r="C270" s="204" t="s">
        <v>303</v>
      </c>
      <c r="D270" s="192">
        <v>4815</v>
      </c>
      <c r="E270" s="85">
        <v>26.132559696496315</v>
      </c>
      <c r="F270" s="85">
        <v>21.178308413300602</v>
      </c>
      <c r="G270" s="85">
        <v>4.9542512831957151</v>
      </c>
      <c r="H270" s="85">
        <v>9.0827940191921446</v>
      </c>
      <c r="I270" s="85">
        <v>3.8607453693372014</v>
      </c>
      <c r="J270" s="85">
        <v>9.8861861191698281</v>
      </c>
      <c r="K270" s="85">
        <v>9.2390091497433602</v>
      </c>
    </row>
    <row r="271" spans="2:11" ht="18" hidden="1" customHeight="1" outlineLevel="1">
      <c r="B271" s="203"/>
      <c r="C271" s="204" t="s">
        <v>304</v>
      </c>
      <c r="D271" s="192">
        <v>2176</v>
      </c>
      <c r="E271" s="85">
        <v>30.635188308038224</v>
      </c>
      <c r="F271" s="85">
        <v>25.070264193367059</v>
      </c>
      <c r="G271" s="85">
        <v>5.5649241146711637</v>
      </c>
      <c r="H271" s="85">
        <v>9.4435075885328832</v>
      </c>
      <c r="I271" s="85">
        <v>3.3164699269252389</v>
      </c>
      <c r="J271" s="85">
        <v>10.848791455874087</v>
      </c>
      <c r="K271" s="85">
        <v>13.265879707700956</v>
      </c>
    </row>
    <row r="272" spans="2:11" ht="18" hidden="1" customHeight="1" outlineLevel="1">
      <c r="B272" s="203"/>
      <c r="C272" s="204" t="s">
        <v>305</v>
      </c>
      <c r="D272" s="192">
        <v>1526</v>
      </c>
      <c r="E272" s="85">
        <v>24.261470773098679</v>
      </c>
      <c r="F272" s="85">
        <v>21.3073538654934</v>
      </c>
      <c r="G272" s="85">
        <v>2.9541169076052798</v>
      </c>
      <c r="H272" s="85">
        <v>7.0395977372721559</v>
      </c>
      <c r="I272" s="85">
        <v>1.508485229415462</v>
      </c>
      <c r="J272" s="85">
        <v>9.6794468887492151</v>
      </c>
      <c r="K272" s="85">
        <v>9.4908862350722814</v>
      </c>
    </row>
    <row r="273" spans="2:11" ht="18" hidden="1" customHeight="1" outlineLevel="1">
      <c r="B273" s="203"/>
      <c r="C273" s="204" t="s">
        <v>306</v>
      </c>
      <c r="D273" s="192">
        <v>866</v>
      </c>
      <c r="E273" s="85">
        <v>45.769230769230766</v>
      </c>
      <c r="F273" s="85">
        <v>30.57692307692308</v>
      </c>
      <c r="G273" s="85">
        <v>15.192307692307692</v>
      </c>
      <c r="H273" s="85">
        <v>12.5</v>
      </c>
      <c r="I273" s="85">
        <v>26.923076923076923</v>
      </c>
      <c r="J273" s="85">
        <v>12.307692307692308</v>
      </c>
      <c r="K273" s="85">
        <v>12.115384615384615</v>
      </c>
    </row>
    <row r="274" spans="2:11" ht="18" hidden="1" customHeight="1" outlineLevel="1">
      <c r="B274" s="203"/>
      <c r="C274" s="204" t="s">
        <v>307</v>
      </c>
      <c r="D274" s="192">
        <v>5304</v>
      </c>
      <c r="E274" s="85">
        <v>45.500725689404938</v>
      </c>
      <c r="F274" s="85">
        <v>26.814223512336721</v>
      </c>
      <c r="G274" s="85">
        <v>18.686502177068213</v>
      </c>
      <c r="H274" s="85">
        <v>21.008708272859216</v>
      </c>
      <c r="I274" s="85">
        <v>16.76342525399129</v>
      </c>
      <c r="J274" s="85">
        <v>16.291727140783742</v>
      </c>
      <c r="K274" s="85">
        <v>16.654571843251091</v>
      </c>
    </row>
    <row r="275" spans="2:11" ht="18" hidden="1" customHeight="1" outlineLevel="1">
      <c r="B275" s="203"/>
      <c r="C275" s="204" t="s">
        <v>197</v>
      </c>
      <c r="D275" s="192">
        <v>1255</v>
      </c>
      <c r="E275" s="85">
        <v>31.932773109243694</v>
      </c>
      <c r="F275" s="85">
        <v>25.420168067226889</v>
      </c>
      <c r="G275" s="85">
        <v>6.5126050420168076</v>
      </c>
      <c r="H275" s="85">
        <v>11.029411764705882</v>
      </c>
      <c r="I275" s="85">
        <v>5.9873949579831933</v>
      </c>
      <c r="J275" s="85">
        <v>11.344537815126051</v>
      </c>
      <c r="K275" s="85">
        <v>11.659663865546218</v>
      </c>
    </row>
    <row r="276" spans="2:11" ht="18" hidden="1" customHeight="1" outlineLevel="1">
      <c r="B276" s="203"/>
      <c r="C276" s="204" t="s">
        <v>308</v>
      </c>
      <c r="D276" s="192">
        <v>7289</v>
      </c>
      <c r="E276" s="85">
        <v>41.67490118577075</v>
      </c>
      <c r="F276" s="85">
        <v>27.989130434782609</v>
      </c>
      <c r="G276" s="85">
        <v>13.685770750988141</v>
      </c>
      <c r="H276" s="85">
        <v>18.601778656126484</v>
      </c>
      <c r="I276" s="85">
        <v>9.6837944664031621</v>
      </c>
      <c r="J276" s="85">
        <v>14.673913043478262</v>
      </c>
      <c r="K276" s="85">
        <v>16.625494071146246</v>
      </c>
    </row>
    <row r="277" spans="2:11" ht="18" hidden="1" customHeight="1" outlineLevel="1">
      <c r="B277" s="203"/>
      <c r="C277" s="204"/>
      <c r="D277" s="192"/>
      <c r="E277" s="85"/>
      <c r="F277" s="85"/>
      <c r="G277" s="85"/>
      <c r="H277" s="85"/>
      <c r="I277" s="85"/>
      <c r="J277" s="85"/>
      <c r="K277" s="85"/>
    </row>
    <row r="278" spans="2:11" ht="18" customHeight="1" collapsed="1">
      <c r="B278" s="203">
        <v>211</v>
      </c>
      <c r="C278" s="205" t="s">
        <v>309</v>
      </c>
      <c r="D278" s="191">
        <v>2564</v>
      </c>
      <c r="E278" s="84">
        <v>20.134621012584137</v>
      </c>
      <c r="F278" s="84">
        <v>17.032484635645304</v>
      </c>
      <c r="G278" s="84">
        <v>3.102136376938835</v>
      </c>
      <c r="H278" s="84">
        <v>5.6482294410301437</v>
      </c>
      <c r="I278" s="84">
        <v>1.4632718759145449</v>
      </c>
      <c r="J278" s="84">
        <v>7.930933567456834</v>
      </c>
      <c r="K278" s="84">
        <v>9.0137547556335953</v>
      </c>
    </row>
    <row r="279" spans="2:11" ht="18" hidden="1" customHeight="1" outlineLevel="1">
      <c r="B279" s="203"/>
      <c r="C279" s="204" t="s">
        <v>309</v>
      </c>
      <c r="D279" s="192">
        <v>558</v>
      </c>
      <c r="E279" s="85">
        <v>15.235690235690235</v>
      </c>
      <c r="F279" s="85">
        <v>14.14141414141414</v>
      </c>
      <c r="G279" s="85">
        <v>1.0942760942760943</v>
      </c>
      <c r="H279" s="85">
        <v>2.9461279461279464</v>
      </c>
      <c r="I279" s="85">
        <v>0.25252525252525254</v>
      </c>
      <c r="J279" s="85">
        <v>4.1245791245791246</v>
      </c>
      <c r="K279" s="85">
        <v>9.0909090909090917</v>
      </c>
    </row>
    <row r="280" spans="2:11" ht="18" hidden="1" customHeight="1" outlineLevel="1">
      <c r="B280" s="203"/>
      <c r="C280" s="204" t="s">
        <v>310</v>
      </c>
      <c r="D280" s="192">
        <v>397</v>
      </c>
      <c r="E280" s="85">
        <v>23.305084745762709</v>
      </c>
      <c r="F280" s="85">
        <v>18.85593220338983</v>
      </c>
      <c r="G280" s="85">
        <v>4.4491525423728815</v>
      </c>
      <c r="H280" s="85">
        <v>7.2033898305084749</v>
      </c>
      <c r="I280" s="85">
        <v>4.6610169491525424</v>
      </c>
      <c r="J280" s="85">
        <v>10.381355932203389</v>
      </c>
      <c r="K280" s="85">
        <v>7.2033898305084749</v>
      </c>
    </row>
    <row r="281" spans="2:11" ht="18" hidden="1" customHeight="1" outlineLevel="1">
      <c r="B281" s="203"/>
      <c r="C281" s="204" t="s">
        <v>311</v>
      </c>
      <c r="D281" s="192">
        <v>236</v>
      </c>
      <c r="E281" s="85">
        <v>19.130434782608695</v>
      </c>
      <c r="F281" s="85">
        <v>16.231884057971012</v>
      </c>
      <c r="G281" s="85">
        <v>2.8985507246376812</v>
      </c>
      <c r="H281" s="85">
        <v>7.5362318840579716</v>
      </c>
      <c r="I281" s="85">
        <v>0.28985507246376813</v>
      </c>
      <c r="J281" s="85">
        <v>7.5362318840579716</v>
      </c>
      <c r="K281" s="85">
        <v>7.8260869565217401</v>
      </c>
    </row>
    <row r="282" spans="2:11" ht="18" hidden="1" customHeight="1" outlineLevel="1">
      <c r="B282" s="203"/>
      <c r="C282" s="204" t="s">
        <v>204</v>
      </c>
      <c r="D282" s="192">
        <v>328</v>
      </c>
      <c r="E282" s="85">
        <v>24.271844660194176</v>
      </c>
      <c r="F282" s="85">
        <v>18.770226537216828</v>
      </c>
      <c r="G282" s="85">
        <v>5.5016181229773462</v>
      </c>
      <c r="H282" s="85">
        <v>6.4724919093851128</v>
      </c>
      <c r="I282" s="85">
        <v>0.64724919093851141</v>
      </c>
      <c r="J282" s="85">
        <v>10.679611650485436</v>
      </c>
      <c r="K282" s="85">
        <v>12.297734627831716</v>
      </c>
    </row>
    <row r="283" spans="2:11" ht="18" hidden="1" customHeight="1" outlineLevel="1">
      <c r="B283" s="203"/>
      <c r="C283" s="204" t="s">
        <v>312</v>
      </c>
      <c r="D283" s="192">
        <v>373</v>
      </c>
      <c r="E283" s="85">
        <v>24.383561643835616</v>
      </c>
      <c r="F283" s="85">
        <v>20</v>
      </c>
      <c r="G283" s="85">
        <v>4.3835616438356162</v>
      </c>
      <c r="H283" s="85">
        <v>6.8493150684931505</v>
      </c>
      <c r="I283" s="85">
        <v>2.7397260273972601</v>
      </c>
      <c r="J283" s="85">
        <v>12.876712328767123</v>
      </c>
      <c r="K283" s="85">
        <v>7.397260273972603</v>
      </c>
    </row>
    <row r="284" spans="2:11" ht="18" hidden="1" customHeight="1" outlineLevel="1">
      <c r="B284" s="203"/>
      <c r="C284" s="204" t="s">
        <v>165</v>
      </c>
      <c r="D284" s="192">
        <v>183</v>
      </c>
      <c r="E284" s="85">
        <v>23.152709359605911</v>
      </c>
      <c r="F284" s="85">
        <v>19.21182266009852</v>
      </c>
      <c r="G284" s="85">
        <v>3.9408866995073892</v>
      </c>
      <c r="H284" s="85">
        <v>9.3596059113300498</v>
      </c>
      <c r="I284" s="85">
        <v>0</v>
      </c>
      <c r="J284" s="85">
        <v>7.389162561576355</v>
      </c>
      <c r="K284" s="85">
        <v>10.344827586206897</v>
      </c>
    </row>
    <row r="285" spans="2:11" ht="18" hidden="1" customHeight="1" outlineLevel="1">
      <c r="B285" s="203"/>
      <c r="C285" s="204" t="s">
        <v>313</v>
      </c>
      <c r="D285" s="192">
        <v>489</v>
      </c>
      <c r="E285" s="85">
        <v>22.429906542056074</v>
      </c>
      <c r="F285" s="85">
        <v>18.504672897196262</v>
      </c>
      <c r="G285" s="85">
        <v>3.9252336448598131</v>
      </c>
      <c r="H285" s="85">
        <v>6.3551401869158877</v>
      </c>
      <c r="I285" s="85">
        <v>2.2429906542056073</v>
      </c>
      <c r="J285" s="85">
        <v>9.7196261682242984</v>
      </c>
      <c r="K285" s="85">
        <v>9.9065420560747661</v>
      </c>
    </row>
    <row r="286" spans="2:11" ht="18" hidden="1" customHeight="1" outlineLevel="1">
      <c r="B286" s="203"/>
      <c r="C286" s="204"/>
      <c r="D286" s="192"/>
      <c r="E286" s="85"/>
      <c r="F286" s="85"/>
      <c r="G286" s="85"/>
      <c r="H286" s="85"/>
      <c r="I286" s="85"/>
      <c r="J286" s="85"/>
      <c r="K286" s="85"/>
    </row>
    <row r="287" spans="2:11" ht="18" customHeight="1" collapsed="1">
      <c r="B287" s="203">
        <v>212</v>
      </c>
      <c r="C287" s="205" t="s">
        <v>41</v>
      </c>
      <c r="D287" s="191">
        <v>4250</v>
      </c>
      <c r="E287" s="84">
        <v>22.207057906024566</v>
      </c>
      <c r="F287" s="84">
        <v>18.892571651394032</v>
      </c>
      <c r="G287" s="84">
        <v>3.3144862546305323</v>
      </c>
      <c r="H287" s="84">
        <v>5.8100994345876389</v>
      </c>
      <c r="I287" s="84">
        <v>1.5987521934100215</v>
      </c>
      <c r="J287" s="84">
        <v>8.2472216806395</v>
      </c>
      <c r="K287" s="84">
        <v>10.31390134529148</v>
      </c>
    </row>
    <row r="288" spans="2:11" ht="18" hidden="1" customHeight="1" outlineLevel="1">
      <c r="B288" s="203"/>
      <c r="C288" s="204" t="s">
        <v>314</v>
      </c>
      <c r="D288" s="192">
        <v>1654</v>
      </c>
      <c r="E288" s="85">
        <v>21.846302561623972</v>
      </c>
      <c r="F288" s="85">
        <v>19.236346060898985</v>
      </c>
      <c r="G288" s="85">
        <v>2.6099565007249881</v>
      </c>
      <c r="H288" s="85">
        <v>5.5582406959883999</v>
      </c>
      <c r="I288" s="85">
        <v>1.304978250362494</v>
      </c>
      <c r="J288" s="85">
        <v>7.9748670855485742</v>
      </c>
      <c r="K288" s="85">
        <v>10.053165780570323</v>
      </c>
    </row>
    <row r="289" spans="2:11" ht="18" hidden="1" customHeight="1" outlineLevel="1">
      <c r="B289" s="203"/>
      <c r="C289" s="204" t="s">
        <v>315</v>
      </c>
      <c r="D289" s="192">
        <v>1194</v>
      </c>
      <c r="E289" s="85">
        <v>22.321428571428573</v>
      </c>
      <c r="F289" s="85">
        <v>18.337912087912088</v>
      </c>
      <c r="G289" s="85">
        <v>3.9835164835164831</v>
      </c>
      <c r="H289" s="85">
        <v>5.4258241758241761</v>
      </c>
      <c r="I289" s="85">
        <v>2.8846153846153846</v>
      </c>
      <c r="J289" s="85">
        <v>8.0357142857142865</v>
      </c>
      <c r="K289" s="85">
        <v>10.508241758241759</v>
      </c>
    </row>
    <row r="290" spans="2:11" ht="18" hidden="1" customHeight="1" outlineLevel="1">
      <c r="B290" s="203"/>
      <c r="C290" s="204" t="s">
        <v>316</v>
      </c>
      <c r="D290" s="192">
        <v>94</v>
      </c>
      <c r="E290" s="85">
        <v>32.222222222222221</v>
      </c>
      <c r="F290" s="85">
        <v>24.444444444444443</v>
      </c>
      <c r="G290" s="85">
        <v>7.7777777777777777</v>
      </c>
      <c r="H290" s="85">
        <v>10</v>
      </c>
      <c r="I290" s="85">
        <v>5.5555555555555554</v>
      </c>
      <c r="J290" s="85">
        <v>15.555555555555555</v>
      </c>
      <c r="K290" s="85">
        <v>8.8888888888888893</v>
      </c>
    </row>
    <row r="291" spans="2:11" ht="18" hidden="1" customHeight="1" outlineLevel="1">
      <c r="B291" s="203"/>
      <c r="C291" s="204" t="s">
        <v>235</v>
      </c>
      <c r="D291" s="192">
        <v>790</v>
      </c>
      <c r="E291" s="85">
        <v>21.498371335504888</v>
      </c>
      <c r="F291" s="85">
        <v>18.783930510314875</v>
      </c>
      <c r="G291" s="85">
        <v>2.7144408251900112</v>
      </c>
      <c r="H291" s="85">
        <v>4.451682953311618</v>
      </c>
      <c r="I291" s="85">
        <v>0.43431053203040176</v>
      </c>
      <c r="J291" s="85">
        <v>10.314875135722042</v>
      </c>
      <c r="K291" s="85">
        <v>9.4462540716612384</v>
      </c>
    </row>
    <row r="292" spans="2:11" ht="18" hidden="1" customHeight="1" outlineLevel="1">
      <c r="B292" s="203"/>
      <c r="C292" s="204" t="s">
        <v>317</v>
      </c>
      <c r="D292" s="192">
        <v>518</v>
      </c>
      <c r="E292" s="85">
        <v>22.765598650927487</v>
      </c>
      <c r="F292" s="85">
        <v>18.381112984822934</v>
      </c>
      <c r="G292" s="85">
        <v>4.3844856661045535</v>
      </c>
      <c r="H292" s="85">
        <v>9.1062394603709951</v>
      </c>
      <c r="I292" s="85">
        <v>0.67453625632377734</v>
      </c>
      <c r="J292" s="85">
        <v>5.3962900505902187</v>
      </c>
      <c r="K292" s="85">
        <v>12.310286677908937</v>
      </c>
    </row>
    <row r="293" spans="2:11" ht="18" hidden="1" customHeight="1" outlineLevel="1">
      <c r="B293" s="203"/>
      <c r="C293" s="204"/>
      <c r="D293" s="192"/>
      <c r="E293" s="85"/>
      <c r="F293" s="85"/>
      <c r="G293" s="85"/>
      <c r="H293" s="85"/>
      <c r="I293" s="85"/>
      <c r="J293" s="85"/>
      <c r="K293" s="85"/>
    </row>
    <row r="294" spans="2:11" ht="18" customHeight="1" collapsed="1">
      <c r="B294" s="203">
        <v>213</v>
      </c>
      <c r="C294" s="205" t="s">
        <v>42</v>
      </c>
      <c r="D294" s="191">
        <v>19994</v>
      </c>
      <c r="E294" s="84">
        <v>40.908313376667813</v>
      </c>
      <c r="F294" s="84">
        <v>26.984262743756414</v>
      </c>
      <c r="G294" s="84">
        <v>13.924050632911392</v>
      </c>
      <c r="H294" s="84">
        <v>21.382141635306194</v>
      </c>
      <c r="I294" s="84">
        <v>9.9127608621279499</v>
      </c>
      <c r="J294" s="84">
        <v>13.188504960656861</v>
      </c>
      <c r="K294" s="84">
        <v>13.556277796784125</v>
      </c>
    </row>
    <row r="295" spans="2:11" ht="18" hidden="1" customHeight="1" outlineLevel="1">
      <c r="B295" s="203"/>
      <c r="C295" s="204" t="s">
        <v>42</v>
      </c>
      <c r="D295" s="192">
        <v>5904</v>
      </c>
      <c r="E295" s="85">
        <v>32.57796724253982</v>
      </c>
      <c r="F295" s="85">
        <v>23.872560017949294</v>
      </c>
      <c r="G295" s="85">
        <v>8.7054072245905321</v>
      </c>
      <c r="H295" s="85">
        <v>15.167152793358763</v>
      </c>
      <c r="I295" s="85">
        <v>5.1155485752748486</v>
      </c>
      <c r="J295" s="85">
        <v>11.240744895669733</v>
      </c>
      <c r="K295" s="85">
        <v>11.330491361902626</v>
      </c>
    </row>
    <row r="296" spans="2:11" ht="18" hidden="1" customHeight="1" outlineLevel="1">
      <c r="B296" s="203"/>
      <c r="C296" s="204" t="s">
        <v>318</v>
      </c>
      <c r="D296" s="192">
        <v>2074</v>
      </c>
      <c r="E296" s="85">
        <v>39.716312056737593</v>
      </c>
      <c r="F296" s="85">
        <v>28.652482269503547</v>
      </c>
      <c r="G296" s="85">
        <v>11.063829787234042</v>
      </c>
      <c r="H296" s="85">
        <v>16.595744680851062</v>
      </c>
      <c r="I296" s="85">
        <v>9.7163120567375891</v>
      </c>
      <c r="J296" s="85">
        <v>11.914893617021278</v>
      </c>
      <c r="K296" s="85">
        <v>15.106382978723405</v>
      </c>
    </row>
    <row r="297" spans="2:11" ht="18" hidden="1" customHeight="1" outlineLevel="1">
      <c r="B297" s="203"/>
      <c r="C297" s="204" t="s">
        <v>319</v>
      </c>
      <c r="D297" s="192">
        <v>4159</v>
      </c>
      <c r="E297" s="85">
        <v>51.627137341423058</v>
      </c>
      <c r="F297" s="85">
        <v>29.564258135686707</v>
      </c>
      <c r="G297" s="85">
        <v>22.062879205736348</v>
      </c>
      <c r="H297" s="85">
        <v>32.9288472145615</v>
      </c>
      <c r="I297" s="85">
        <v>13.568670711527856</v>
      </c>
      <c r="J297" s="85">
        <v>18.587975730832873</v>
      </c>
      <c r="K297" s="85">
        <v>14.009928295642581</v>
      </c>
    </row>
    <row r="298" spans="2:11" ht="18" hidden="1" customHeight="1" outlineLevel="1">
      <c r="B298" s="203"/>
      <c r="C298" s="204" t="s">
        <v>320</v>
      </c>
      <c r="D298" s="192">
        <v>1513</v>
      </c>
      <c r="E298" s="85">
        <v>31.683899556868539</v>
      </c>
      <c r="F298" s="85">
        <v>23.707533234859675</v>
      </c>
      <c r="G298" s="85">
        <v>7.9763663220088628</v>
      </c>
      <c r="H298" s="85">
        <v>14.10635155096012</v>
      </c>
      <c r="I298" s="85">
        <v>4.9483013293943872</v>
      </c>
      <c r="J298" s="85">
        <v>9.0103397341211231</v>
      </c>
      <c r="K298" s="85">
        <v>12.55539143279173</v>
      </c>
    </row>
    <row r="299" spans="2:11" ht="18" hidden="1" customHeight="1" outlineLevel="1">
      <c r="B299" s="203"/>
      <c r="C299" s="204" t="s">
        <v>321</v>
      </c>
      <c r="D299" s="192">
        <v>2717</v>
      </c>
      <c r="E299" s="85">
        <v>55.524079320113316</v>
      </c>
      <c r="F299" s="85">
        <v>31.161473087818699</v>
      </c>
      <c r="G299" s="85">
        <v>24.362606232294617</v>
      </c>
      <c r="H299" s="85">
        <v>29.933899905571295</v>
      </c>
      <c r="I299" s="85">
        <v>25.590179414542018</v>
      </c>
      <c r="J299" s="85">
        <v>15.958451369216242</v>
      </c>
      <c r="K299" s="85">
        <v>15.3918791312559</v>
      </c>
    </row>
    <row r="300" spans="2:11" ht="18" hidden="1" customHeight="1" outlineLevel="1">
      <c r="B300" s="203"/>
      <c r="C300" s="204" t="s">
        <v>322</v>
      </c>
      <c r="D300" s="192">
        <v>1814</v>
      </c>
      <c r="E300" s="85">
        <v>53.030303030303031</v>
      </c>
      <c r="F300" s="85">
        <v>32.702020202020208</v>
      </c>
      <c r="G300" s="85">
        <v>20.328282828282831</v>
      </c>
      <c r="H300" s="85">
        <v>34.974747474747474</v>
      </c>
      <c r="I300" s="85">
        <v>9.0909090909090917</v>
      </c>
      <c r="J300" s="85">
        <v>14.520202020202019</v>
      </c>
      <c r="K300" s="85">
        <v>18.055555555555554</v>
      </c>
    </row>
    <row r="301" spans="2:11" ht="18" hidden="1" customHeight="1" outlineLevel="1">
      <c r="B301" s="203"/>
      <c r="C301" s="204" t="s">
        <v>323</v>
      </c>
      <c r="D301" s="192">
        <v>1813</v>
      </c>
      <c r="E301" s="85">
        <v>49.3184634448575</v>
      </c>
      <c r="F301" s="85">
        <v>29.863692688971501</v>
      </c>
      <c r="G301" s="85">
        <v>19.454770755885995</v>
      </c>
      <c r="H301" s="85">
        <v>25.774473358116477</v>
      </c>
      <c r="I301" s="85">
        <v>17.100371747211895</v>
      </c>
      <c r="J301" s="85">
        <v>16.109045848822802</v>
      </c>
      <c r="K301" s="85">
        <v>16.97645600991326</v>
      </c>
    </row>
    <row r="302" spans="2:11" ht="18" hidden="1" customHeight="1" outlineLevel="1">
      <c r="B302" s="203"/>
      <c r="C302" s="204"/>
      <c r="D302" s="192"/>
      <c r="E302" s="85"/>
      <c r="F302" s="85"/>
      <c r="G302" s="85"/>
      <c r="H302" s="85"/>
      <c r="I302" s="85"/>
      <c r="J302" s="85"/>
      <c r="K302" s="85"/>
    </row>
    <row r="303" spans="2:11" ht="18" customHeight="1" collapsed="1">
      <c r="B303" s="203">
        <v>214</v>
      </c>
      <c r="C303" s="205" t="s">
        <v>43</v>
      </c>
      <c r="D303" s="191">
        <v>13294</v>
      </c>
      <c r="E303" s="84">
        <v>50.008076239702795</v>
      </c>
      <c r="F303" s="84">
        <v>28.105314165724437</v>
      </c>
      <c r="G303" s="84">
        <v>21.902762073978355</v>
      </c>
      <c r="H303" s="84">
        <v>26.473913745759976</v>
      </c>
      <c r="I303" s="84">
        <v>17.331610402196738</v>
      </c>
      <c r="J303" s="84">
        <v>18.979163301566789</v>
      </c>
      <c r="K303" s="84">
        <v>17.105475690518496</v>
      </c>
    </row>
    <row r="304" spans="2:11" ht="18" hidden="1" customHeight="1" outlineLevel="1">
      <c r="B304" s="203"/>
      <c r="C304" s="204" t="s">
        <v>43</v>
      </c>
      <c r="D304" s="192">
        <v>7866</v>
      </c>
      <c r="E304" s="85">
        <v>52.692650996727167</v>
      </c>
      <c r="F304" s="85">
        <v>26.509967271645348</v>
      </c>
      <c r="G304" s="85">
        <v>26.182683725081823</v>
      </c>
      <c r="H304" s="85">
        <v>29.782802737280573</v>
      </c>
      <c r="I304" s="85">
        <v>21.689973222255283</v>
      </c>
      <c r="J304" s="85">
        <v>20.737875632252305</v>
      </c>
      <c r="K304" s="85">
        <v>17.70306456411782</v>
      </c>
    </row>
    <row r="305" spans="2:11" ht="18" hidden="1" customHeight="1" outlineLevel="1">
      <c r="B305" s="203"/>
      <c r="C305" s="204" t="s">
        <v>324</v>
      </c>
      <c r="D305" s="192">
        <v>855</v>
      </c>
      <c r="E305" s="85">
        <v>45.105566218809976</v>
      </c>
      <c r="F305" s="85">
        <v>30.326295585412666</v>
      </c>
      <c r="G305" s="85">
        <v>14.779270633397312</v>
      </c>
      <c r="H305" s="85">
        <v>26.487523992322458</v>
      </c>
      <c r="I305" s="85">
        <v>11.900191938579654</v>
      </c>
      <c r="J305" s="85">
        <v>10.940499040307101</v>
      </c>
      <c r="K305" s="85">
        <v>15.163147792706333</v>
      </c>
    </row>
    <row r="306" spans="2:11" ht="18" hidden="1" customHeight="1" outlineLevel="1">
      <c r="B306" s="203"/>
      <c r="C306" s="204" t="s">
        <v>325</v>
      </c>
      <c r="D306" s="192">
        <v>3231</v>
      </c>
      <c r="E306" s="85">
        <v>48.546144121365359</v>
      </c>
      <c r="F306" s="85">
        <v>29.709228824273069</v>
      </c>
      <c r="G306" s="85">
        <v>18.83691529709229</v>
      </c>
      <c r="H306" s="85">
        <v>24.083438685208598</v>
      </c>
      <c r="I306" s="85">
        <v>12.642225031605561</v>
      </c>
      <c r="J306" s="85">
        <v>18.520859671302148</v>
      </c>
      <c r="K306" s="85">
        <v>16.687737041719341</v>
      </c>
    </row>
    <row r="307" spans="2:11" ht="18" hidden="1" customHeight="1" outlineLevel="1">
      <c r="B307" s="203"/>
      <c r="C307" s="204" t="s">
        <v>326</v>
      </c>
      <c r="D307" s="192">
        <v>1342</v>
      </c>
      <c r="E307" s="85">
        <v>44.291609353507567</v>
      </c>
      <c r="F307" s="85">
        <v>30.398899587345259</v>
      </c>
      <c r="G307" s="85">
        <v>13.892709766162312</v>
      </c>
      <c r="H307" s="85">
        <v>16.368638239339752</v>
      </c>
      <c r="I307" s="85">
        <v>11.279229711141678</v>
      </c>
      <c r="J307" s="85">
        <v>17.606602475928472</v>
      </c>
      <c r="K307" s="85">
        <v>16.643741403026134</v>
      </c>
    </row>
    <row r="308" spans="2:11" ht="18" hidden="1" customHeight="1" outlineLevel="1">
      <c r="B308" s="203"/>
      <c r="C308" s="204"/>
      <c r="D308" s="192"/>
      <c r="E308" s="85"/>
      <c r="F308" s="85"/>
      <c r="G308" s="85"/>
      <c r="H308" s="85"/>
      <c r="I308" s="85"/>
      <c r="J308" s="85"/>
      <c r="K308" s="85"/>
    </row>
    <row r="309" spans="2:11" ht="18" customHeight="1" collapsed="1">
      <c r="B309" s="203">
        <v>215</v>
      </c>
      <c r="C309" s="205" t="s">
        <v>44</v>
      </c>
      <c r="D309" s="191">
        <v>6302</v>
      </c>
      <c r="E309" s="84">
        <v>37.513898154325105</v>
      </c>
      <c r="F309" s="84">
        <v>28.708027573938182</v>
      </c>
      <c r="G309" s="84">
        <v>8.8058705803869248</v>
      </c>
      <c r="H309" s="84">
        <v>16.210807204803203</v>
      </c>
      <c r="I309" s="84">
        <v>3.7135868356682233</v>
      </c>
      <c r="J309" s="84">
        <v>13.831443184345119</v>
      </c>
      <c r="K309" s="84">
        <v>13.964865465866133</v>
      </c>
    </row>
    <row r="310" spans="2:11" ht="18" hidden="1" customHeight="1" outlineLevel="1">
      <c r="B310" s="203"/>
      <c r="C310" s="204" t="s">
        <v>56</v>
      </c>
      <c r="D310" s="192">
        <v>3040</v>
      </c>
      <c r="E310" s="85">
        <v>34.788418708240535</v>
      </c>
      <c r="F310" s="85">
        <v>27.216035634743875</v>
      </c>
      <c r="G310" s="85">
        <v>7.5723830734966597</v>
      </c>
      <c r="H310" s="85">
        <v>14.342984409799556</v>
      </c>
      <c r="I310" s="85">
        <v>2.1826280623608021</v>
      </c>
      <c r="J310" s="85">
        <v>14.877505567928731</v>
      </c>
      <c r="K310" s="85">
        <v>12.115812917594655</v>
      </c>
    </row>
    <row r="311" spans="2:11" ht="18" hidden="1" customHeight="1" outlineLevel="1">
      <c r="B311" s="203"/>
      <c r="C311" s="204" t="s">
        <v>299</v>
      </c>
      <c r="D311" s="192">
        <v>730</v>
      </c>
      <c r="E311" s="85">
        <v>42.047930283224403</v>
      </c>
      <c r="F311" s="85">
        <v>33.551198257080614</v>
      </c>
      <c r="G311" s="85">
        <v>8.4967320261437909</v>
      </c>
      <c r="H311" s="85">
        <v>18.082788671023962</v>
      </c>
      <c r="I311" s="85">
        <v>3.4858387799564272</v>
      </c>
      <c r="J311" s="85">
        <v>13.071895424836603</v>
      </c>
      <c r="K311" s="85">
        <v>17.21132897603486</v>
      </c>
    </row>
    <row r="312" spans="2:11" ht="18" hidden="1" customHeight="1" outlineLevel="1">
      <c r="B312" s="203"/>
      <c r="C312" s="204" t="s">
        <v>327</v>
      </c>
      <c r="D312" s="192">
        <v>419</v>
      </c>
      <c r="E312" s="85">
        <v>47.482014388489205</v>
      </c>
      <c r="F312" s="85">
        <v>34.532374100719423</v>
      </c>
      <c r="G312" s="85">
        <v>12.949640287769784</v>
      </c>
      <c r="H312" s="85">
        <v>14.748201438848922</v>
      </c>
      <c r="I312" s="85">
        <v>12.949640287769784</v>
      </c>
      <c r="J312" s="85">
        <v>15.107913669064748</v>
      </c>
      <c r="K312" s="85">
        <v>19.424460431654676</v>
      </c>
    </row>
    <row r="313" spans="2:11" ht="18" hidden="1" customHeight="1" outlineLevel="1">
      <c r="B313" s="203"/>
      <c r="C313" s="204" t="s">
        <v>328</v>
      </c>
      <c r="D313" s="192">
        <v>2113</v>
      </c>
      <c r="E313" s="85">
        <v>38.349834983498347</v>
      </c>
      <c r="F313" s="85">
        <v>28.382838283828381</v>
      </c>
      <c r="G313" s="85">
        <v>9.9669966996699664</v>
      </c>
      <c r="H313" s="85">
        <v>18.67986798679868</v>
      </c>
      <c r="I313" s="85">
        <v>4.3564356435643559</v>
      </c>
      <c r="J313" s="85">
        <v>12.277227722772277</v>
      </c>
      <c r="K313" s="85">
        <v>14.719471947194721</v>
      </c>
    </row>
    <row r="314" spans="2:11" ht="18" hidden="1" customHeight="1" outlineLevel="1">
      <c r="B314" s="206"/>
      <c r="C314" s="205"/>
      <c r="D314" s="192"/>
      <c r="E314" s="85"/>
      <c r="F314" s="85"/>
      <c r="G314" s="85"/>
      <c r="H314" s="85"/>
      <c r="I314" s="85"/>
      <c r="J314" s="85"/>
      <c r="K314" s="85"/>
    </row>
    <row r="315" spans="2:11" ht="18" customHeight="1" collapsed="1">
      <c r="B315" s="203">
        <v>301</v>
      </c>
      <c r="C315" s="205" t="s">
        <v>329</v>
      </c>
      <c r="D315" s="191">
        <v>30501</v>
      </c>
      <c r="E315" s="84">
        <v>18.61564377844266</v>
      </c>
      <c r="F315" s="84">
        <v>15.264123903150379</v>
      </c>
      <c r="G315" s="84">
        <v>3.3515198752922837</v>
      </c>
      <c r="H315" s="84">
        <v>6.4164131445955803</v>
      </c>
      <c r="I315" s="84">
        <v>2.5218112790083724</v>
      </c>
      <c r="J315" s="84">
        <v>7.6132049380232827</v>
      </c>
      <c r="K315" s="84">
        <v>5.9487592085082843</v>
      </c>
    </row>
    <row r="316" spans="2:11" ht="18" hidden="1" customHeight="1" outlineLevel="1">
      <c r="B316" s="203"/>
      <c r="C316" s="204" t="s">
        <v>330</v>
      </c>
      <c r="D316" s="192">
        <v>1225</v>
      </c>
      <c r="E316" s="85">
        <v>9.4197241738225337</v>
      </c>
      <c r="F316" s="85">
        <v>8.6651053864168617</v>
      </c>
      <c r="G316" s="85">
        <v>0.75461878740567268</v>
      </c>
      <c r="H316" s="85">
        <v>2.6021337496747332</v>
      </c>
      <c r="I316" s="85">
        <v>0.70257611241217799</v>
      </c>
      <c r="J316" s="85">
        <v>2.9143897996357011</v>
      </c>
      <c r="K316" s="85">
        <v>3.9812646370023423</v>
      </c>
    </row>
    <row r="317" spans="2:11" ht="18" hidden="1" customHeight="1" outlineLevel="1">
      <c r="B317" s="203"/>
      <c r="C317" s="204" t="s">
        <v>331</v>
      </c>
      <c r="D317" s="192">
        <v>1064</v>
      </c>
      <c r="E317" s="85">
        <v>10.729166666666666</v>
      </c>
      <c r="F317" s="85">
        <v>10.034722222222223</v>
      </c>
      <c r="G317" s="85">
        <v>0.69444444444444442</v>
      </c>
      <c r="H317" s="85">
        <v>3.2638888888888893</v>
      </c>
      <c r="I317" s="85">
        <v>0.3125</v>
      </c>
      <c r="J317" s="85">
        <v>3.958333333333333</v>
      </c>
      <c r="K317" s="85">
        <v>3.8888888888888888</v>
      </c>
    </row>
    <row r="318" spans="2:11" ht="18" hidden="1" customHeight="1" outlineLevel="1">
      <c r="B318" s="203"/>
      <c r="C318" s="204" t="s">
        <v>161</v>
      </c>
      <c r="D318" s="192">
        <v>3976</v>
      </c>
      <c r="E318" s="85">
        <v>21.449579831932773</v>
      </c>
      <c r="F318" s="85">
        <v>15.987394957983192</v>
      </c>
      <c r="G318" s="85">
        <v>5.46218487394958</v>
      </c>
      <c r="H318" s="85">
        <v>10.92436974789916</v>
      </c>
      <c r="I318" s="85">
        <v>3.1512605042016806</v>
      </c>
      <c r="J318" s="85">
        <v>7.03781512605042</v>
      </c>
      <c r="K318" s="85">
        <v>6.9327731092436977</v>
      </c>
    </row>
    <row r="319" spans="2:11" ht="18" hidden="1" customHeight="1" outlineLevel="1">
      <c r="B319" s="203"/>
      <c r="C319" s="204" t="s">
        <v>332</v>
      </c>
      <c r="D319" s="192">
        <v>6747</v>
      </c>
      <c r="E319" s="85">
        <v>24.139950226906748</v>
      </c>
      <c r="F319" s="85">
        <v>18.372127067779243</v>
      </c>
      <c r="G319" s="85">
        <v>5.7678231591275066</v>
      </c>
      <c r="H319" s="85">
        <v>11.198945981554678</v>
      </c>
      <c r="I319" s="85">
        <v>3.6890645586297759</v>
      </c>
      <c r="J319" s="85">
        <v>8.5931781583955491</v>
      </c>
      <c r="K319" s="85">
        <v>7.4074074074074066</v>
      </c>
    </row>
    <row r="320" spans="2:11" ht="18" hidden="1" customHeight="1" outlineLevel="1">
      <c r="B320" s="203"/>
      <c r="C320" s="204" t="s">
        <v>333</v>
      </c>
      <c r="D320" s="192">
        <v>6244</v>
      </c>
      <c r="E320" s="85">
        <v>17.195407974324155</v>
      </c>
      <c r="F320" s="85">
        <v>14.874706826317738</v>
      </c>
      <c r="G320" s="85">
        <v>2.3207011480064188</v>
      </c>
      <c r="H320" s="85">
        <v>3.9377854585853598</v>
      </c>
      <c r="I320" s="85">
        <v>1.6788050857918777</v>
      </c>
      <c r="J320" s="85">
        <v>8.8631033205777054</v>
      </c>
      <c r="K320" s="85">
        <v>5.3079866683125543</v>
      </c>
    </row>
    <row r="321" spans="2:11" ht="18" hidden="1" customHeight="1" outlineLevel="1">
      <c r="B321" s="203"/>
      <c r="C321" s="204" t="s">
        <v>334</v>
      </c>
      <c r="D321" s="192">
        <v>2751</v>
      </c>
      <c r="E321" s="85">
        <v>16.952624839948786</v>
      </c>
      <c r="F321" s="85">
        <v>13.623559539052495</v>
      </c>
      <c r="G321" s="85">
        <v>3.3290653008962869</v>
      </c>
      <c r="H321" s="85">
        <v>6.1203585147247122</v>
      </c>
      <c r="I321" s="85">
        <v>2.7144686299615879</v>
      </c>
      <c r="J321" s="85">
        <v>7.0934699103713195</v>
      </c>
      <c r="K321" s="85">
        <v>5.1472471190781048</v>
      </c>
    </row>
    <row r="322" spans="2:11" ht="18" hidden="1" customHeight="1" outlineLevel="1">
      <c r="B322" s="203"/>
      <c r="C322" s="204" t="s">
        <v>335</v>
      </c>
      <c r="D322" s="192">
        <v>2505</v>
      </c>
      <c r="E322" s="85">
        <v>22.073921971252567</v>
      </c>
      <c r="F322" s="85">
        <v>19.16495550992471</v>
      </c>
      <c r="G322" s="85">
        <v>2.9089664613278576</v>
      </c>
      <c r="H322" s="85">
        <v>4.9281314168377826</v>
      </c>
      <c r="I322" s="85">
        <v>4.9965776865160851</v>
      </c>
      <c r="J322" s="85">
        <v>9.0691307323750863</v>
      </c>
      <c r="K322" s="85">
        <v>6.2628336755646812</v>
      </c>
    </row>
    <row r="323" spans="2:11" ht="18" hidden="1" customHeight="1" outlineLevel="1">
      <c r="B323" s="203"/>
      <c r="C323" s="204" t="s">
        <v>336</v>
      </c>
      <c r="D323" s="192">
        <v>1275</v>
      </c>
      <c r="E323" s="85">
        <v>23.076923076923077</v>
      </c>
      <c r="F323" s="85">
        <v>19.842657342657343</v>
      </c>
      <c r="G323" s="85">
        <v>3.2342657342657342</v>
      </c>
      <c r="H323" s="85">
        <v>5.4195804195804191</v>
      </c>
      <c r="I323" s="85">
        <v>0.34965034965034963</v>
      </c>
      <c r="J323" s="85">
        <v>12.325174825174825</v>
      </c>
      <c r="K323" s="85">
        <v>8.4790209790209801</v>
      </c>
    </row>
    <row r="324" spans="2:11" ht="18" hidden="1" customHeight="1" outlineLevel="1">
      <c r="B324" s="203"/>
      <c r="C324" s="204" t="s">
        <v>337</v>
      </c>
      <c r="D324" s="192">
        <v>1464</v>
      </c>
      <c r="E324" s="85">
        <v>12.341561040693797</v>
      </c>
      <c r="F324" s="85">
        <v>10.807204803202135</v>
      </c>
      <c r="G324" s="85">
        <v>1.5343562374916611</v>
      </c>
      <c r="H324" s="85">
        <v>3.1020680453635756</v>
      </c>
      <c r="I324" s="85">
        <v>2.0346897931954637</v>
      </c>
      <c r="J324" s="85">
        <v>4.8699132755170114</v>
      </c>
      <c r="K324" s="85">
        <v>4.0693795863909275</v>
      </c>
    </row>
    <row r="325" spans="2:11" ht="18" hidden="1" customHeight="1" outlineLevel="1">
      <c r="B325" s="203"/>
      <c r="C325" s="204" t="s">
        <v>338</v>
      </c>
      <c r="D325" s="192">
        <v>1607</v>
      </c>
      <c r="E325" s="85">
        <v>32.838773491592484</v>
      </c>
      <c r="F325" s="85">
        <v>27.497527200791293</v>
      </c>
      <c r="G325" s="85">
        <v>5.3412462908011866</v>
      </c>
      <c r="H325" s="85">
        <v>9.3966369930761626</v>
      </c>
      <c r="I325" s="85">
        <v>2.571711177052423</v>
      </c>
      <c r="J325" s="85">
        <v>18.892185954500494</v>
      </c>
      <c r="K325" s="85">
        <v>7.8140454995054398</v>
      </c>
    </row>
    <row r="326" spans="2:11" ht="18" hidden="1" customHeight="1" outlineLevel="1">
      <c r="B326" s="203"/>
      <c r="C326" s="204" t="s">
        <v>339</v>
      </c>
      <c r="D326" s="192">
        <v>1643</v>
      </c>
      <c r="E326" s="85">
        <v>28.809869375907109</v>
      </c>
      <c r="F326" s="85">
        <v>22.278664731494921</v>
      </c>
      <c r="G326" s="85">
        <v>6.5312046444121918</v>
      </c>
      <c r="H326" s="85">
        <v>8.780841799709723</v>
      </c>
      <c r="I326" s="85">
        <v>6.2409288824383164</v>
      </c>
      <c r="J326" s="85">
        <v>10.304789550072568</v>
      </c>
      <c r="K326" s="85">
        <v>11.103047895500726</v>
      </c>
    </row>
    <row r="327" spans="2:11" ht="18" hidden="1" customHeight="1" outlineLevel="1">
      <c r="B327" s="203"/>
      <c r="C327" s="204"/>
      <c r="D327" s="192"/>
      <c r="E327" s="85"/>
      <c r="F327" s="85"/>
      <c r="G327" s="85"/>
      <c r="H327" s="85"/>
      <c r="I327" s="85"/>
      <c r="J327" s="85"/>
      <c r="K327" s="85"/>
    </row>
    <row r="328" spans="2:11" ht="18" customHeight="1" collapsed="1">
      <c r="B328" s="203">
        <v>302</v>
      </c>
      <c r="C328" s="205" t="s">
        <v>340</v>
      </c>
      <c r="D328" s="191">
        <v>14874</v>
      </c>
      <c r="E328" s="84">
        <v>23.527460864950918</v>
      </c>
      <c r="F328" s="84">
        <v>19.919076678163968</v>
      </c>
      <c r="G328" s="84">
        <v>3.6083841867869464</v>
      </c>
      <c r="H328" s="84">
        <v>6.1952772618731755</v>
      </c>
      <c r="I328" s="84">
        <v>2.8853807375961793</v>
      </c>
      <c r="J328" s="84">
        <v>10.486866542849564</v>
      </c>
      <c r="K328" s="84">
        <v>7.9464048819315476</v>
      </c>
    </row>
    <row r="329" spans="2:11" ht="18" hidden="1" customHeight="1" outlineLevel="1">
      <c r="B329" s="203"/>
      <c r="C329" s="204" t="s">
        <v>45</v>
      </c>
      <c r="D329" s="192">
        <v>3971</v>
      </c>
      <c r="E329" s="85">
        <v>17.625963779809933</v>
      </c>
      <c r="F329" s="85">
        <v>15.384615384615385</v>
      </c>
      <c r="G329" s="85">
        <v>2.241348395194549</v>
      </c>
      <c r="H329" s="85">
        <v>3.9985655370270754</v>
      </c>
      <c r="I329" s="85">
        <v>1.7572171418325264</v>
      </c>
      <c r="J329" s="85">
        <v>8.0329926483772649</v>
      </c>
      <c r="K329" s="85">
        <v>6.2757755065447371</v>
      </c>
    </row>
    <row r="330" spans="2:11" ht="18" hidden="1" customHeight="1" outlineLevel="1">
      <c r="B330" s="203"/>
      <c r="C330" s="204" t="s">
        <v>184</v>
      </c>
      <c r="D330" s="192">
        <v>1870</v>
      </c>
      <c r="E330" s="85">
        <v>31.7340644276902</v>
      </c>
      <c r="F330" s="85">
        <v>26.456477039067856</v>
      </c>
      <c r="G330" s="85">
        <v>5.2775873886223446</v>
      </c>
      <c r="H330" s="85">
        <v>10.76079506511309</v>
      </c>
      <c r="I330" s="85">
        <v>2.1932830705962991</v>
      </c>
      <c r="J330" s="85">
        <v>15.969842357779301</v>
      </c>
      <c r="K330" s="85">
        <v>8.6360520904729263</v>
      </c>
    </row>
    <row r="331" spans="2:11" ht="18" hidden="1" customHeight="1" outlineLevel="1">
      <c r="B331" s="203"/>
      <c r="C331" s="204" t="s">
        <v>341</v>
      </c>
      <c r="D331" s="192">
        <v>2687</v>
      </c>
      <c r="E331" s="85">
        <v>28.079024800336278</v>
      </c>
      <c r="F331" s="85">
        <v>23.833543505674655</v>
      </c>
      <c r="G331" s="85">
        <v>4.2454812946616221</v>
      </c>
      <c r="H331" s="85">
        <v>5.4224464060529636</v>
      </c>
      <c r="I331" s="85">
        <v>5.4644808743169397</v>
      </c>
      <c r="J331" s="85">
        <v>12.021857923497267</v>
      </c>
      <c r="K331" s="85">
        <v>9.6679277007145856</v>
      </c>
    </row>
    <row r="332" spans="2:11" ht="18" hidden="1" customHeight="1" outlineLevel="1">
      <c r="B332" s="203"/>
      <c r="C332" s="204" t="s">
        <v>342</v>
      </c>
      <c r="D332" s="192">
        <v>1449</v>
      </c>
      <c r="E332" s="85">
        <v>25.579761068165848</v>
      </c>
      <c r="F332" s="85">
        <v>21.433591004919183</v>
      </c>
      <c r="G332" s="85">
        <v>4.1461700632466618</v>
      </c>
      <c r="H332" s="85">
        <v>5.9030217849613491</v>
      </c>
      <c r="I332" s="85">
        <v>7.0274068868587491</v>
      </c>
      <c r="J332" s="85">
        <v>9.4167252283907246</v>
      </c>
      <c r="K332" s="85">
        <v>7.9409697821503862</v>
      </c>
    </row>
    <row r="333" spans="2:11" ht="18" hidden="1" customHeight="1" outlineLevel="1">
      <c r="B333" s="203"/>
      <c r="C333" s="204" t="s">
        <v>343</v>
      </c>
      <c r="D333" s="192">
        <v>4897</v>
      </c>
      <c r="E333" s="85">
        <v>25.224162340726757</v>
      </c>
      <c r="F333" s="85">
        <v>20.929683813119397</v>
      </c>
      <c r="G333" s="85">
        <v>4.294478527607362</v>
      </c>
      <c r="H333" s="85">
        <v>8.0462482302973104</v>
      </c>
      <c r="I333" s="85">
        <v>1.7697026899480888</v>
      </c>
      <c r="J333" s="85">
        <v>11.326097215667767</v>
      </c>
      <c r="K333" s="85">
        <v>8.9428975932043429</v>
      </c>
    </row>
    <row r="334" spans="2:11" ht="18" hidden="1" customHeight="1" outlineLevel="1">
      <c r="B334" s="203"/>
      <c r="C334" s="204"/>
      <c r="D334" s="192"/>
      <c r="E334" s="85"/>
      <c r="F334" s="85"/>
      <c r="G334" s="85"/>
      <c r="H334" s="85"/>
      <c r="I334" s="85"/>
      <c r="J334" s="85"/>
      <c r="K334" s="85"/>
    </row>
    <row r="335" spans="2:11" ht="18" customHeight="1" collapsed="1">
      <c r="B335" s="203">
        <v>303</v>
      </c>
      <c r="C335" s="205" t="s">
        <v>46</v>
      </c>
      <c r="D335" s="191">
        <v>20604</v>
      </c>
      <c r="E335" s="84">
        <v>17.966851630217967</v>
      </c>
      <c r="F335" s="84">
        <v>14.263953867914264</v>
      </c>
      <c r="G335" s="84">
        <v>3.7028977623037029</v>
      </c>
      <c r="H335" s="84">
        <v>7.5544917129075548</v>
      </c>
      <c r="I335" s="84">
        <v>2.7273056976027275</v>
      </c>
      <c r="J335" s="84">
        <v>7.2026982918072022</v>
      </c>
      <c r="K335" s="84">
        <v>4.9142276865049146</v>
      </c>
    </row>
    <row r="336" spans="2:11" ht="18" hidden="1" customHeight="1" outlineLevel="1">
      <c r="B336" s="203"/>
      <c r="C336" s="204" t="s">
        <v>344</v>
      </c>
      <c r="D336" s="192">
        <v>1079</v>
      </c>
      <c r="E336" s="85">
        <v>10.193452380952381</v>
      </c>
      <c r="F336" s="85">
        <v>9.300595238095239</v>
      </c>
      <c r="G336" s="85">
        <v>0.89285714285714279</v>
      </c>
      <c r="H336" s="85">
        <v>2.6413690476190474</v>
      </c>
      <c r="I336" s="85">
        <v>0.63244047619047616</v>
      </c>
      <c r="J336" s="85">
        <v>4.9107142857142856</v>
      </c>
      <c r="K336" s="85">
        <v>2.9761904761904758</v>
      </c>
    </row>
    <row r="337" spans="2:11" ht="18" hidden="1" customHeight="1" outlineLevel="1">
      <c r="B337" s="203"/>
      <c r="C337" s="204" t="s">
        <v>345</v>
      </c>
      <c r="D337" s="192">
        <v>4520</v>
      </c>
      <c r="E337" s="85">
        <v>17.986099338870996</v>
      </c>
      <c r="F337" s="85">
        <v>14.697406340057636</v>
      </c>
      <c r="G337" s="85">
        <v>3.2886929988133584</v>
      </c>
      <c r="H337" s="85">
        <v>6.5943380233937958</v>
      </c>
      <c r="I337" s="85">
        <v>3.2886929988133584</v>
      </c>
      <c r="J337" s="85">
        <v>7.1198508221732499</v>
      </c>
      <c r="K337" s="85">
        <v>4.8482793693846418</v>
      </c>
    </row>
    <row r="338" spans="2:11" ht="18" hidden="1" customHeight="1" outlineLevel="1">
      <c r="B338" s="203"/>
      <c r="C338" s="204" t="s">
        <v>227</v>
      </c>
      <c r="D338" s="192">
        <v>895</v>
      </c>
      <c r="E338" s="85">
        <v>5.6594948550046773</v>
      </c>
      <c r="F338" s="85">
        <v>5.3320860617399441</v>
      </c>
      <c r="G338" s="85">
        <v>0.32740879326473343</v>
      </c>
      <c r="H338" s="85">
        <v>1.3096351730589337</v>
      </c>
      <c r="I338" s="85">
        <v>0.2806361085126286</v>
      </c>
      <c r="J338" s="85">
        <v>3.0636108512628626</v>
      </c>
      <c r="K338" s="85">
        <v>1.333021515434986</v>
      </c>
    </row>
    <row r="339" spans="2:11" ht="18" hidden="1" customHeight="1" outlineLevel="1">
      <c r="B339" s="203"/>
      <c r="C339" s="204" t="s">
        <v>56</v>
      </c>
      <c r="D339" s="192">
        <v>2958</v>
      </c>
      <c r="E339" s="85">
        <v>18.352450469238789</v>
      </c>
      <c r="F339" s="85">
        <v>14.468196037539101</v>
      </c>
      <c r="G339" s="85">
        <v>3.8842544316996874</v>
      </c>
      <c r="H339" s="85">
        <v>7.7163712200208554</v>
      </c>
      <c r="I339" s="85">
        <v>3.0500521376433785</v>
      </c>
      <c r="J339" s="85">
        <v>7.6903023983315961</v>
      </c>
      <c r="K339" s="85">
        <v>4.5881126173096973</v>
      </c>
    </row>
    <row r="340" spans="2:11" ht="18" hidden="1" customHeight="1" outlineLevel="1">
      <c r="B340" s="203"/>
      <c r="C340" s="204" t="s">
        <v>216</v>
      </c>
      <c r="D340" s="192">
        <v>3533</v>
      </c>
      <c r="E340" s="85">
        <v>18.374481101157965</v>
      </c>
      <c r="F340" s="85">
        <v>15.446799213458599</v>
      </c>
      <c r="G340" s="85">
        <v>2.9276818876993667</v>
      </c>
      <c r="H340" s="85">
        <v>7.3410530915446799</v>
      </c>
      <c r="I340" s="85">
        <v>1.4201441992571553</v>
      </c>
      <c r="J340" s="85">
        <v>7.3847498361372086</v>
      </c>
      <c r="K340" s="85">
        <v>5.4839414463622465</v>
      </c>
    </row>
    <row r="341" spans="2:11" ht="18" hidden="1" customHeight="1" outlineLevel="1">
      <c r="B341" s="203"/>
      <c r="C341" s="204" t="s">
        <v>337</v>
      </c>
      <c r="D341" s="192">
        <v>2042</v>
      </c>
      <c r="E341" s="85">
        <v>24.239401496259351</v>
      </c>
      <c r="F341" s="85">
        <v>16.209476309226932</v>
      </c>
      <c r="G341" s="85">
        <v>8.0299251870324184</v>
      </c>
      <c r="H341" s="85">
        <v>14.763092269326684</v>
      </c>
      <c r="I341" s="85">
        <v>4.2394014962593518</v>
      </c>
      <c r="J341" s="85">
        <v>8.4289276807980063</v>
      </c>
      <c r="K341" s="85">
        <v>6.9326683291770577</v>
      </c>
    </row>
    <row r="342" spans="2:11" ht="18" hidden="1" customHeight="1" outlineLevel="1">
      <c r="B342" s="203"/>
      <c r="C342" s="204" t="s">
        <v>32</v>
      </c>
      <c r="D342" s="192">
        <v>540</v>
      </c>
      <c r="E342" s="85">
        <v>12.322695035460992</v>
      </c>
      <c r="F342" s="85">
        <v>10.638297872340425</v>
      </c>
      <c r="G342" s="85">
        <v>1.6843971631205674</v>
      </c>
      <c r="H342" s="85">
        <v>3.6347517730496453</v>
      </c>
      <c r="I342" s="85">
        <v>1.4184397163120568</v>
      </c>
      <c r="J342" s="85">
        <v>5.4964539007092199</v>
      </c>
      <c r="K342" s="85">
        <v>3.6347517730496453</v>
      </c>
    </row>
    <row r="343" spans="2:11" ht="18" hidden="1" customHeight="1" outlineLevel="1">
      <c r="B343" s="203"/>
      <c r="C343" s="204" t="s">
        <v>346</v>
      </c>
      <c r="D343" s="192">
        <v>5037</v>
      </c>
      <c r="E343" s="85">
        <v>38.147914032869785</v>
      </c>
      <c r="F343" s="85">
        <v>27.844500632111252</v>
      </c>
      <c r="G343" s="85">
        <v>10.303413400758533</v>
      </c>
      <c r="H343" s="85">
        <v>18.900126422250317</v>
      </c>
      <c r="I343" s="85">
        <v>7.7749683944374208</v>
      </c>
      <c r="J343" s="85">
        <v>13.874841972187104</v>
      </c>
      <c r="K343" s="85">
        <v>10.271807838179519</v>
      </c>
    </row>
    <row r="344" spans="2:11" ht="18" hidden="1" customHeight="1" outlineLevel="1">
      <c r="B344" s="203"/>
      <c r="C344" s="204"/>
      <c r="D344" s="192"/>
      <c r="E344" s="85"/>
      <c r="F344" s="85"/>
      <c r="G344" s="85"/>
      <c r="H344" s="85"/>
      <c r="I344" s="85"/>
      <c r="J344" s="85"/>
      <c r="K344" s="85"/>
    </row>
    <row r="345" spans="2:11" ht="18" customHeight="1" collapsed="1">
      <c r="B345" s="203">
        <v>304</v>
      </c>
      <c r="C345" s="205" t="s">
        <v>47</v>
      </c>
      <c r="D345" s="191">
        <v>3795</v>
      </c>
      <c r="E345" s="84">
        <v>25.089434772239443</v>
      </c>
      <c r="F345" s="84">
        <v>20.605771523968521</v>
      </c>
      <c r="G345" s="84">
        <v>4.4836632482709273</v>
      </c>
      <c r="H345" s="84">
        <v>7.5363701407107087</v>
      </c>
      <c r="I345" s="84">
        <v>5.6999761507274034</v>
      </c>
      <c r="J345" s="84">
        <v>8.0610541378487959</v>
      </c>
      <c r="K345" s="84">
        <v>8.9434772239446687</v>
      </c>
    </row>
    <row r="346" spans="2:11" ht="18" hidden="1" customHeight="1" outlineLevel="1">
      <c r="B346" s="203"/>
      <c r="C346" s="204" t="s">
        <v>347</v>
      </c>
      <c r="D346" s="192">
        <v>1604</v>
      </c>
      <c r="E346" s="85">
        <v>22.892876563349645</v>
      </c>
      <c r="F346" s="85">
        <v>19.358346927678085</v>
      </c>
      <c r="G346" s="85">
        <v>3.5345296356715608</v>
      </c>
      <c r="H346" s="85">
        <v>6.0902664491571512</v>
      </c>
      <c r="I346" s="85">
        <v>4.5676998368678632</v>
      </c>
      <c r="J346" s="85">
        <v>8.5372485046220774</v>
      </c>
      <c r="K346" s="85">
        <v>7.6128330614464375</v>
      </c>
    </row>
    <row r="347" spans="2:11" ht="18" hidden="1" customHeight="1" outlineLevel="1">
      <c r="B347" s="203"/>
      <c r="C347" s="204" t="s">
        <v>348</v>
      </c>
      <c r="D347" s="192">
        <v>1418</v>
      </c>
      <c r="E347" s="85">
        <v>28.702397743300423</v>
      </c>
      <c r="F347" s="85">
        <v>22.9901269393512</v>
      </c>
      <c r="G347" s="85">
        <v>5.7122708039492247</v>
      </c>
      <c r="H347" s="85">
        <v>9.0973201692524679</v>
      </c>
      <c r="I347" s="85">
        <v>7.0521861777150914</v>
      </c>
      <c r="J347" s="85">
        <v>8.2510578279266564</v>
      </c>
      <c r="K347" s="85">
        <v>10.860366713681241</v>
      </c>
    </row>
    <row r="348" spans="2:11" ht="18" hidden="1" customHeight="1" outlineLevel="1">
      <c r="B348" s="203"/>
      <c r="C348" s="204" t="s">
        <v>253</v>
      </c>
      <c r="D348" s="192">
        <v>773</v>
      </c>
      <c r="E348" s="85">
        <v>23.931623931623932</v>
      </c>
      <c r="F348" s="85">
        <v>19.444444444444446</v>
      </c>
      <c r="G348" s="85">
        <v>4.4871794871794872</v>
      </c>
      <c r="H348" s="85">
        <v>8.0128205128205128</v>
      </c>
      <c r="I348" s="85">
        <v>5.8760683760683756</v>
      </c>
      <c r="J348" s="85">
        <v>6.8376068376068382</v>
      </c>
      <c r="K348" s="85">
        <v>8.6538461538461533</v>
      </c>
    </row>
    <row r="349" spans="2:11" ht="18" hidden="1" customHeight="1" outlineLevel="1">
      <c r="B349" s="203"/>
      <c r="C349" s="204"/>
      <c r="D349" s="192"/>
      <c r="E349" s="85"/>
      <c r="F349" s="85"/>
      <c r="G349" s="85"/>
      <c r="H349" s="85"/>
      <c r="I349" s="85"/>
      <c r="J349" s="85"/>
      <c r="K349" s="85"/>
    </row>
    <row r="350" spans="2:11" ht="18" customHeight="1" collapsed="1">
      <c r="B350" s="203">
        <v>305</v>
      </c>
      <c r="C350" s="205" t="s">
        <v>48</v>
      </c>
      <c r="D350" s="191">
        <v>19779</v>
      </c>
      <c r="E350" s="84">
        <v>26.075036075036074</v>
      </c>
      <c r="F350" s="84">
        <v>19.538239538239537</v>
      </c>
      <c r="G350" s="84">
        <v>6.5367965367965368</v>
      </c>
      <c r="H350" s="84">
        <v>8.7830687830687832</v>
      </c>
      <c r="I350" s="84">
        <v>9.4660894660894677</v>
      </c>
      <c r="J350" s="84">
        <v>7.498797498797499</v>
      </c>
      <c r="K350" s="84">
        <v>9.4276094276094273</v>
      </c>
    </row>
    <row r="351" spans="2:11" ht="18" hidden="1" customHeight="1" outlineLevel="1">
      <c r="B351" s="203"/>
      <c r="C351" s="204" t="s">
        <v>48</v>
      </c>
      <c r="D351" s="192">
        <v>4642</v>
      </c>
      <c r="E351" s="85">
        <v>16.946711473835812</v>
      </c>
      <c r="F351" s="85">
        <v>15.002400384061451</v>
      </c>
      <c r="G351" s="85">
        <v>1.9443110897743638</v>
      </c>
      <c r="H351" s="85">
        <v>4.3326932309169468</v>
      </c>
      <c r="I351" s="85">
        <v>3.8766202592414785</v>
      </c>
      <c r="J351" s="85">
        <v>4.7647623619779162</v>
      </c>
      <c r="K351" s="85">
        <v>6.2890062409985594</v>
      </c>
    </row>
    <row r="352" spans="2:11" ht="18" hidden="1" customHeight="1" outlineLevel="1">
      <c r="B352" s="203"/>
      <c r="C352" s="204" t="s">
        <v>349</v>
      </c>
      <c r="D352" s="192">
        <v>2066</v>
      </c>
      <c r="E352" s="85">
        <v>26.073483842408145</v>
      </c>
      <c r="F352" s="85">
        <v>22.000885347498894</v>
      </c>
      <c r="G352" s="85">
        <v>4.0725984949092524</v>
      </c>
      <c r="H352" s="85">
        <v>6.1088977423638777</v>
      </c>
      <c r="I352" s="85">
        <v>5.5776892430278879</v>
      </c>
      <c r="J352" s="85">
        <v>8.1009296148738379</v>
      </c>
      <c r="K352" s="85">
        <v>10.978308986277113</v>
      </c>
    </row>
    <row r="353" spans="2:11" ht="18" hidden="1" customHeight="1" outlineLevel="1">
      <c r="B353" s="203"/>
      <c r="C353" s="204" t="s">
        <v>350</v>
      </c>
      <c r="D353" s="192">
        <v>220</v>
      </c>
      <c r="E353" s="85">
        <v>42.307692307692307</v>
      </c>
      <c r="F353" s="85">
        <v>28.205128205128204</v>
      </c>
      <c r="G353" s="85">
        <v>14.102564102564102</v>
      </c>
      <c r="H353" s="85">
        <v>17.307692307692307</v>
      </c>
      <c r="I353" s="85">
        <v>16.025641025641026</v>
      </c>
      <c r="J353" s="85">
        <v>8.9743589743589745</v>
      </c>
      <c r="K353" s="85">
        <v>15.384615384615385</v>
      </c>
    </row>
    <row r="354" spans="2:11" ht="18" hidden="1" customHeight="1" outlineLevel="1">
      <c r="B354" s="203"/>
      <c r="C354" s="204" t="s">
        <v>64</v>
      </c>
      <c r="D354" s="192">
        <v>1360</v>
      </c>
      <c r="E354" s="85">
        <v>41.372141372141371</v>
      </c>
      <c r="F354" s="85">
        <v>31.496881496881496</v>
      </c>
      <c r="G354" s="85">
        <v>9.875259875259875</v>
      </c>
      <c r="H354" s="85">
        <v>8.3160083160083165</v>
      </c>
      <c r="I354" s="85">
        <v>25.051975051975049</v>
      </c>
      <c r="J354" s="85">
        <v>10.914760914760915</v>
      </c>
      <c r="K354" s="85">
        <v>8.4199584199584212</v>
      </c>
    </row>
    <row r="355" spans="2:11" ht="18" hidden="1" customHeight="1" outlineLevel="1">
      <c r="B355" s="203"/>
      <c r="C355" s="204" t="s">
        <v>351</v>
      </c>
      <c r="D355" s="192">
        <v>1631</v>
      </c>
      <c r="E355" s="85">
        <v>32.537517053206003</v>
      </c>
      <c r="F355" s="85">
        <v>27.148703956343795</v>
      </c>
      <c r="G355" s="85">
        <v>5.3888130968622097</v>
      </c>
      <c r="H355" s="85">
        <v>7.0259208731241474</v>
      </c>
      <c r="I355" s="85">
        <v>9.0723055934515688</v>
      </c>
      <c r="J355" s="85">
        <v>9.0723055934515688</v>
      </c>
      <c r="K355" s="85">
        <v>13.301500682128239</v>
      </c>
    </row>
    <row r="356" spans="2:11" ht="18" hidden="1" customHeight="1" outlineLevel="1">
      <c r="B356" s="203"/>
      <c r="C356" s="204" t="s">
        <v>352</v>
      </c>
      <c r="D356" s="192">
        <v>1372</v>
      </c>
      <c r="E356" s="85">
        <v>30.817120622568094</v>
      </c>
      <c r="F356" s="85">
        <v>24.124513618677042</v>
      </c>
      <c r="G356" s="85">
        <v>6.6926070038910508</v>
      </c>
      <c r="H356" s="85">
        <v>9.8832684824902728</v>
      </c>
      <c r="I356" s="85">
        <v>7.626459143968872</v>
      </c>
      <c r="J356" s="85">
        <v>8.8715953307393001</v>
      </c>
      <c r="K356" s="85">
        <v>11.517509727626459</v>
      </c>
    </row>
    <row r="357" spans="2:11" ht="18" hidden="1" customHeight="1" outlineLevel="1">
      <c r="B357" s="203"/>
      <c r="C357" s="204" t="s">
        <v>353</v>
      </c>
      <c r="D357" s="192">
        <v>802</v>
      </c>
      <c r="E357" s="85">
        <v>28.344671201814059</v>
      </c>
      <c r="F357" s="85">
        <v>23.469387755102041</v>
      </c>
      <c r="G357" s="85">
        <v>4.8752834467120181</v>
      </c>
      <c r="H357" s="85">
        <v>7.1428571428571423</v>
      </c>
      <c r="I357" s="85">
        <v>10.770975056689343</v>
      </c>
      <c r="J357" s="85">
        <v>5.6689342403628125</v>
      </c>
      <c r="K357" s="85">
        <v>10.430839002267573</v>
      </c>
    </row>
    <row r="358" spans="2:11" ht="18" hidden="1" customHeight="1" outlineLevel="1">
      <c r="B358" s="203"/>
      <c r="C358" s="204" t="s">
        <v>354</v>
      </c>
      <c r="D358" s="192">
        <v>781</v>
      </c>
      <c r="E358" s="85">
        <v>31.623931623931622</v>
      </c>
      <c r="F358" s="85">
        <v>23.931623931623932</v>
      </c>
      <c r="G358" s="85">
        <v>7.6923076923076925</v>
      </c>
      <c r="H358" s="85">
        <v>8.5470085470085468</v>
      </c>
      <c r="I358" s="85">
        <v>16.239316239316238</v>
      </c>
      <c r="J358" s="85">
        <v>7.54985754985755</v>
      </c>
      <c r="K358" s="85">
        <v>9.6866096866096854</v>
      </c>
    </row>
    <row r="359" spans="2:11" ht="18" hidden="1" customHeight="1" outlineLevel="1">
      <c r="B359" s="203"/>
      <c r="C359" s="204" t="s">
        <v>355</v>
      </c>
      <c r="D359" s="192">
        <v>729</v>
      </c>
      <c r="E359" s="85">
        <v>14.294631710362045</v>
      </c>
      <c r="F359" s="85">
        <v>12.85892634207241</v>
      </c>
      <c r="G359" s="85">
        <v>1.4357053682896379</v>
      </c>
      <c r="H359" s="85">
        <v>3.7453183520599254</v>
      </c>
      <c r="I359" s="85">
        <v>1.8726591760299627</v>
      </c>
      <c r="J359" s="85">
        <v>3.7453183520599254</v>
      </c>
      <c r="K359" s="85">
        <v>6.679151061173533</v>
      </c>
    </row>
    <row r="360" spans="2:11" ht="18" hidden="1" customHeight="1" outlineLevel="1">
      <c r="B360" s="203"/>
      <c r="C360" s="204" t="s">
        <v>356</v>
      </c>
      <c r="D360" s="192">
        <v>633</v>
      </c>
      <c r="E360" s="85">
        <v>33.882783882783883</v>
      </c>
      <c r="F360" s="85">
        <v>27.655677655677657</v>
      </c>
      <c r="G360" s="85">
        <v>6.2271062271062272</v>
      </c>
      <c r="H360" s="85">
        <v>12.820512820512819</v>
      </c>
      <c r="I360" s="85">
        <v>6.9597069597069599</v>
      </c>
      <c r="J360" s="85">
        <v>10.805860805860807</v>
      </c>
      <c r="K360" s="85">
        <v>11.355311355311356</v>
      </c>
    </row>
    <row r="361" spans="2:11" ht="18" hidden="1" customHeight="1" outlineLevel="1">
      <c r="B361" s="203"/>
      <c r="C361" s="204" t="s">
        <v>357</v>
      </c>
      <c r="D361" s="192">
        <v>1664</v>
      </c>
      <c r="E361" s="85">
        <v>25.925925925925924</v>
      </c>
      <c r="F361" s="85">
        <v>22.109988776655442</v>
      </c>
      <c r="G361" s="85">
        <v>3.8159371492704826</v>
      </c>
      <c r="H361" s="85">
        <v>8.4736251402918068</v>
      </c>
      <c r="I361" s="85">
        <v>5.6116722783389452</v>
      </c>
      <c r="J361" s="85">
        <v>5.3310886644219977</v>
      </c>
      <c r="K361" s="85">
        <v>10.606060606060606</v>
      </c>
    </row>
    <row r="362" spans="2:11" ht="18" hidden="1" customHeight="1" outlineLevel="1">
      <c r="B362" s="203"/>
      <c r="C362" s="204" t="s">
        <v>358</v>
      </c>
      <c r="D362" s="192">
        <v>3879</v>
      </c>
      <c r="E362" s="85">
        <v>90.07352941176471</v>
      </c>
      <c r="F362" s="85">
        <v>16.421568627450981</v>
      </c>
      <c r="G362" s="85">
        <v>73.651960784313729</v>
      </c>
      <c r="H362" s="85">
        <v>71.813725490196077</v>
      </c>
      <c r="I362" s="85">
        <v>79.044117647058826</v>
      </c>
      <c r="J362" s="85">
        <v>36.274509803921568</v>
      </c>
      <c r="K362" s="85">
        <v>27.205882352941174</v>
      </c>
    </row>
    <row r="363" spans="2:11" ht="18" hidden="1" customHeight="1" outlineLevel="1">
      <c r="B363" s="203"/>
      <c r="C363" s="204"/>
      <c r="D363" s="192"/>
      <c r="E363" s="85"/>
      <c r="F363" s="85"/>
      <c r="G363" s="85"/>
      <c r="H363" s="85"/>
      <c r="I363" s="85"/>
      <c r="J363" s="85"/>
      <c r="K363" s="85"/>
    </row>
    <row r="364" spans="2:11" ht="18" customHeight="1" collapsed="1">
      <c r="B364" s="203">
        <v>306</v>
      </c>
      <c r="C364" s="205" t="s">
        <v>49</v>
      </c>
      <c r="D364" s="191">
        <v>3954</v>
      </c>
      <c r="E364" s="84">
        <v>25.383167518150039</v>
      </c>
      <c r="F364" s="84">
        <v>21.591825759612799</v>
      </c>
      <c r="G364" s="84">
        <v>3.7913417585372415</v>
      </c>
      <c r="H364" s="84">
        <v>6.1037913417585372</v>
      </c>
      <c r="I364" s="84">
        <v>2.4737832750739446</v>
      </c>
      <c r="J364" s="84">
        <v>12.449583221296047</v>
      </c>
      <c r="K364" s="84">
        <v>8.6851304114009142</v>
      </c>
    </row>
    <row r="365" spans="2:11" ht="18" hidden="1" customHeight="1" outlineLevel="1">
      <c r="B365" s="203"/>
      <c r="C365" s="204" t="s">
        <v>359</v>
      </c>
      <c r="D365" s="192">
        <v>1718</v>
      </c>
      <c r="E365" s="85">
        <v>28.272980501392759</v>
      </c>
      <c r="F365" s="85">
        <v>24.512534818941504</v>
      </c>
      <c r="G365" s="85">
        <v>3.7604456824512535</v>
      </c>
      <c r="H365" s="85">
        <v>5.2924791086350975</v>
      </c>
      <c r="I365" s="85">
        <v>3.2033426183844012</v>
      </c>
      <c r="J365" s="85">
        <v>15.041782729805014</v>
      </c>
      <c r="K365" s="85">
        <v>9.0529247910863511</v>
      </c>
    </row>
    <row r="366" spans="2:11" ht="18" hidden="1" customHeight="1" outlineLevel="1">
      <c r="B366" s="203"/>
      <c r="C366" s="204" t="s">
        <v>360</v>
      </c>
      <c r="D366" s="192">
        <v>1566</v>
      </c>
      <c r="E366" s="85">
        <v>22.379778051787916</v>
      </c>
      <c r="F366" s="85">
        <v>18.927250308261407</v>
      </c>
      <c r="G366" s="85">
        <v>3.45252774352651</v>
      </c>
      <c r="H366" s="85">
        <v>6.0419235511713936</v>
      </c>
      <c r="I366" s="85">
        <v>1.1097410604192355</v>
      </c>
      <c r="J366" s="85">
        <v>10.542540073982737</v>
      </c>
      <c r="K366" s="85">
        <v>8.5696670776818742</v>
      </c>
    </row>
    <row r="367" spans="2:11" ht="18" hidden="1" customHeight="1" outlineLevel="1">
      <c r="B367" s="203"/>
      <c r="C367" s="204" t="s">
        <v>361</v>
      </c>
      <c r="D367" s="192">
        <v>670</v>
      </c>
      <c r="E367" s="85">
        <v>26.475037821482601</v>
      </c>
      <c r="F367" s="85">
        <v>21.785173978819969</v>
      </c>
      <c r="G367" s="85">
        <v>4.689863842662632</v>
      </c>
      <c r="H367" s="85">
        <v>8.0181543116490168</v>
      </c>
      <c r="I367" s="85">
        <v>4.236006051437216</v>
      </c>
      <c r="J367" s="85">
        <v>11.497730711043873</v>
      </c>
      <c r="K367" s="85">
        <v>8.1694402420574885</v>
      </c>
    </row>
    <row r="368" spans="2:11" ht="18" hidden="1" customHeight="1" outlineLevel="1">
      <c r="B368" s="203"/>
      <c r="C368" s="204"/>
      <c r="D368" s="192"/>
      <c r="E368" s="85"/>
      <c r="F368" s="85"/>
      <c r="G368" s="85"/>
      <c r="H368" s="85"/>
      <c r="I368" s="85"/>
      <c r="J368" s="85"/>
      <c r="K368" s="85"/>
    </row>
    <row r="369" spans="2:11" ht="18" customHeight="1" collapsed="1">
      <c r="B369" s="203">
        <v>307</v>
      </c>
      <c r="C369" s="205" t="s">
        <v>50</v>
      </c>
      <c r="D369" s="191">
        <v>11126</v>
      </c>
      <c r="E369" s="84">
        <v>21.835085585194197</v>
      </c>
      <c r="F369" s="84">
        <v>18.229211921105222</v>
      </c>
      <c r="G369" s="84">
        <v>3.6058736640889739</v>
      </c>
      <c r="H369" s="84">
        <v>5.5608654096793817</v>
      </c>
      <c r="I369" s="84">
        <v>3.5537405508732292</v>
      </c>
      <c r="J369" s="84">
        <v>9.7488921713441652</v>
      </c>
      <c r="K369" s="84">
        <v>6.9858371709097229</v>
      </c>
    </row>
    <row r="370" spans="2:11" ht="18" hidden="1" customHeight="1" outlineLevel="1">
      <c r="B370" s="203"/>
      <c r="C370" s="204" t="s">
        <v>56</v>
      </c>
      <c r="D370" s="192">
        <v>5339</v>
      </c>
      <c r="E370" s="85">
        <v>17.696551724137933</v>
      </c>
      <c r="F370" s="85">
        <v>15.186206896551724</v>
      </c>
      <c r="G370" s="85">
        <v>2.510344827586207</v>
      </c>
      <c r="H370" s="85">
        <v>4.2482758620689651</v>
      </c>
      <c r="I370" s="85">
        <v>2.9931034482758618</v>
      </c>
      <c r="J370" s="85">
        <v>7.434482758620689</v>
      </c>
      <c r="K370" s="85">
        <v>5.6551724137931032</v>
      </c>
    </row>
    <row r="371" spans="2:11" ht="18" hidden="1" customHeight="1" outlineLevel="1">
      <c r="B371" s="203"/>
      <c r="C371" s="204" t="s">
        <v>362</v>
      </c>
      <c r="D371" s="192">
        <v>3114</v>
      </c>
      <c r="E371" s="85">
        <v>29.528650646950094</v>
      </c>
      <c r="F371" s="85">
        <v>23.336414048059151</v>
      </c>
      <c r="G371" s="85">
        <v>6.1922365988909425</v>
      </c>
      <c r="H371" s="85">
        <v>9.6580406654343811</v>
      </c>
      <c r="I371" s="85">
        <v>3.789279112754159</v>
      </c>
      <c r="J371" s="85">
        <v>12.476894639556377</v>
      </c>
      <c r="K371" s="85">
        <v>10.998151571164511</v>
      </c>
    </row>
    <row r="372" spans="2:11" ht="18" hidden="1" customHeight="1" outlineLevel="1">
      <c r="B372" s="203"/>
      <c r="C372" s="204" t="s">
        <v>363</v>
      </c>
      <c r="D372" s="192">
        <v>806</v>
      </c>
      <c r="E372" s="85">
        <v>32.495511669658889</v>
      </c>
      <c r="F372" s="85">
        <v>27.109515260323157</v>
      </c>
      <c r="G372" s="85">
        <v>5.3859964093357267</v>
      </c>
      <c r="H372" s="85">
        <v>6.8222621184919214</v>
      </c>
      <c r="I372" s="85">
        <v>9.3357271095152594</v>
      </c>
      <c r="J372" s="85">
        <v>15.260323159784562</v>
      </c>
      <c r="K372" s="85">
        <v>7.1813285457809695</v>
      </c>
    </row>
    <row r="373" spans="2:11" ht="18" hidden="1" customHeight="1" outlineLevel="1">
      <c r="B373" s="203"/>
      <c r="C373" s="204" t="s">
        <v>364</v>
      </c>
      <c r="D373" s="192">
        <v>959</v>
      </c>
      <c r="E373" s="85">
        <v>23.548740416210297</v>
      </c>
      <c r="F373" s="85">
        <v>20.591456736035049</v>
      </c>
      <c r="G373" s="85">
        <v>2.9572836801752467</v>
      </c>
      <c r="H373" s="85">
        <v>5.6955093099671412</v>
      </c>
      <c r="I373" s="85">
        <v>0.21905805038335158</v>
      </c>
      <c r="J373" s="85">
        <v>12.924424972617743</v>
      </c>
      <c r="K373" s="85">
        <v>7.8860898138006581</v>
      </c>
    </row>
    <row r="374" spans="2:11" ht="18" hidden="1" customHeight="1" outlineLevel="1">
      <c r="B374" s="203"/>
      <c r="C374" s="204" t="s">
        <v>355</v>
      </c>
      <c r="D374" s="192">
        <v>908</v>
      </c>
      <c r="E374" s="85">
        <v>31.2</v>
      </c>
      <c r="F374" s="85">
        <v>24.48</v>
      </c>
      <c r="G374" s="85">
        <v>6.72</v>
      </c>
      <c r="H374" s="85">
        <v>5.28</v>
      </c>
      <c r="I374" s="85">
        <v>8.9599999999999991</v>
      </c>
      <c r="J374" s="85">
        <v>17.599999999999998</v>
      </c>
      <c r="K374" s="85">
        <v>7.04</v>
      </c>
    </row>
    <row r="375" spans="2:11" ht="18" hidden="1" customHeight="1" outlineLevel="1">
      <c r="B375" s="203"/>
      <c r="C375" s="204"/>
      <c r="D375" s="192"/>
      <c r="E375" s="85"/>
      <c r="F375" s="85"/>
      <c r="G375" s="85"/>
      <c r="H375" s="85"/>
      <c r="I375" s="85"/>
      <c r="J375" s="85"/>
      <c r="K375" s="85"/>
    </row>
    <row r="376" spans="2:11" ht="18" customHeight="1" collapsed="1">
      <c r="B376" s="203">
        <v>308</v>
      </c>
      <c r="C376" s="205" t="s">
        <v>51</v>
      </c>
      <c r="D376" s="191">
        <v>9420</v>
      </c>
      <c r="E376" s="84">
        <v>20.740808154350201</v>
      </c>
      <c r="F376" s="84">
        <v>16.618128867855841</v>
      </c>
      <c r="G376" s="84">
        <v>4.1226792864943569</v>
      </c>
      <c r="H376" s="84">
        <v>5.4969057153258101</v>
      </c>
      <c r="I376" s="84">
        <v>5.3330906443392792</v>
      </c>
      <c r="J376" s="84">
        <v>8.1270476883873322</v>
      </c>
      <c r="K376" s="84">
        <v>6.6527120495085548</v>
      </c>
    </row>
    <row r="377" spans="2:11" ht="18" hidden="1" customHeight="1" outlineLevel="1">
      <c r="B377" s="203"/>
      <c r="C377" s="204" t="s">
        <v>365</v>
      </c>
      <c r="D377" s="192">
        <v>4002</v>
      </c>
      <c r="E377" s="85">
        <v>14.569635385534967</v>
      </c>
      <c r="F377" s="85">
        <v>11.59593544530783</v>
      </c>
      <c r="G377" s="85">
        <v>2.9736999402271369</v>
      </c>
      <c r="H377" s="85">
        <v>4.4231918708906157</v>
      </c>
      <c r="I377" s="85">
        <v>2.8541542139868499</v>
      </c>
      <c r="J377" s="85">
        <v>5.8726838015540945</v>
      </c>
      <c r="K377" s="85">
        <v>5.0806933652121939</v>
      </c>
    </row>
    <row r="378" spans="2:11" ht="18" hidden="1" customHeight="1" outlineLevel="1">
      <c r="B378" s="203"/>
      <c r="C378" s="204" t="s">
        <v>57</v>
      </c>
      <c r="D378" s="192">
        <v>3509</v>
      </c>
      <c r="E378" s="85">
        <v>34.1796875</v>
      </c>
      <c r="F378" s="85">
        <v>26.6796875</v>
      </c>
      <c r="G378" s="85">
        <v>7.5</v>
      </c>
      <c r="H378" s="85">
        <v>8.125</v>
      </c>
      <c r="I378" s="85">
        <v>13.671875</v>
      </c>
      <c r="J378" s="85">
        <v>11.6796875</v>
      </c>
      <c r="K378" s="85">
        <v>9.140625</v>
      </c>
    </row>
    <row r="379" spans="2:11" ht="18" hidden="1" customHeight="1" outlineLevel="1">
      <c r="B379" s="203"/>
      <c r="C379" s="204" t="s">
        <v>366</v>
      </c>
      <c r="D379" s="192">
        <v>1765</v>
      </c>
      <c r="E379" s="85">
        <v>24.320987654320987</v>
      </c>
      <c r="F379" s="85">
        <v>20.493827160493826</v>
      </c>
      <c r="G379" s="85">
        <v>3.8271604938271606</v>
      </c>
      <c r="H379" s="85">
        <v>5.9259259259259265</v>
      </c>
      <c r="I379" s="85">
        <v>2.7777777777777777</v>
      </c>
      <c r="J379" s="85">
        <v>10.925925925925926</v>
      </c>
      <c r="K379" s="85">
        <v>9.2592592592592595</v>
      </c>
    </row>
    <row r="380" spans="2:11" ht="18" hidden="1" customHeight="1" outlineLevel="1">
      <c r="B380" s="203"/>
      <c r="C380" s="204" t="s">
        <v>367</v>
      </c>
      <c r="D380" s="192">
        <v>144</v>
      </c>
      <c r="E380" s="85">
        <v>30.172413793103448</v>
      </c>
      <c r="F380" s="85">
        <v>30.172413793103448</v>
      </c>
      <c r="G380" s="85">
        <v>0</v>
      </c>
      <c r="H380" s="85">
        <v>3.4482758620689653</v>
      </c>
      <c r="I380" s="85">
        <v>0</v>
      </c>
      <c r="J380" s="85">
        <v>20.689655172413794</v>
      </c>
      <c r="K380" s="85">
        <v>6.0344827586206895</v>
      </c>
    </row>
    <row r="381" spans="2:11" ht="18" hidden="1" customHeight="1" outlineLevel="1">
      <c r="B381" s="203"/>
      <c r="C381" s="204"/>
      <c r="D381" s="192"/>
      <c r="E381" s="85"/>
      <c r="F381" s="85"/>
      <c r="G381" s="85"/>
      <c r="H381" s="85"/>
      <c r="I381" s="85"/>
      <c r="J381" s="85"/>
      <c r="K381" s="85"/>
    </row>
    <row r="382" spans="2:11" ht="18" customHeight="1" collapsed="1">
      <c r="B382" s="203">
        <v>401</v>
      </c>
      <c r="C382" s="205" t="s">
        <v>52</v>
      </c>
      <c r="D382" s="191">
        <v>19945</v>
      </c>
      <c r="E382" s="84">
        <v>13.880403973692177</v>
      </c>
      <c r="F382" s="84">
        <v>11.71193483585129</v>
      </c>
      <c r="G382" s="84">
        <v>2.1684691378408871</v>
      </c>
      <c r="H382" s="84">
        <v>5.1652494565067837</v>
      </c>
      <c r="I382" s="84">
        <v>2.0776576130328297</v>
      </c>
      <c r="J382" s="84">
        <v>5.2367979305979802</v>
      </c>
      <c r="K382" s="84">
        <v>3.9241586174633318</v>
      </c>
    </row>
    <row r="383" spans="2:11" ht="18" hidden="1" customHeight="1" outlineLevel="1">
      <c r="B383" s="203"/>
      <c r="C383" s="204" t="s">
        <v>52</v>
      </c>
      <c r="D383" s="192">
        <v>2112</v>
      </c>
      <c r="E383" s="85">
        <v>9.96162456028142</v>
      </c>
      <c r="F383" s="85">
        <v>9.2740645986568602</v>
      </c>
      <c r="G383" s="85">
        <v>0.68755996162456023</v>
      </c>
      <c r="H383" s="85">
        <v>3.7895746722097856</v>
      </c>
      <c r="I383" s="85">
        <v>0.38375439718580107</v>
      </c>
      <c r="J383" s="85">
        <v>3.3098816757275342</v>
      </c>
      <c r="K383" s="85">
        <v>3.1979533098816759</v>
      </c>
    </row>
    <row r="384" spans="2:11" ht="18" hidden="1" customHeight="1" outlineLevel="1">
      <c r="B384" s="203"/>
      <c r="C384" s="204" t="s">
        <v>237</v>
      </c>
      <c r="D384" s="192">
        <v>2318</v>
      </c>
      <c r="E384" s="85">
        <v>8.2544151522907594</v>
      </c>
      <c r="F384" s="85">
        <v>7.6017404658305603</v>
      </c>
      <c r="G384" s="85">
        <v>0.65267468646019966</v>
      </c>
      <c r="H384" s="85">
        <v>2.252367545431277</v>
      </c>
      <c r="I384" s="85">
        <v>0.85743537240849754</v>
      </c>
      <c r="J384" s="85">
        <v>2.9690299462503198</v>
      </c>
      <c r="K384" s="85">
        <v>2.9562324033785514</v>
      </c>
    </row>
    <row r="385" spans="2:11" ht="18" hidden="1" customHeight="1" outlineLevel="1">
      <c r="B385" s="203"/>
      <c r="C385" s="204" t="s">
        <v>205</v>
      </c>
      <c r="D385" s="192">
        <v>10618</v>
      </c>
      <c r="E385" s="85">
        <v>18.331503841931944</v>
      </c>
      <c r="F385" s="85">
        <v>14.379802414928649</v>
      </c>
      <c r="G385" s="85">
        <v>3.9517014270032931</v>
      </c>
      <c r="H385" s="85">
        <v>8.905964141968532</v>
      </c>
      <c r="I385" s="85">
        <v>2.3197950969630443</v>
      </c>
      <c r="J385" s="85">
        <v>6.9447493596780099</v>
      </c>
      <c r="K385" s="85">
        <v>4.8518111964873771</v>
      </c>
    </row>
    <row r="386" spans="2:11" ht="18" hidden="1" customHeight="1" outlineLevel="1">
      <c r="B386" s="203"/>
      <c r="C386" s="204" t="s">
        <v>368</v>
      </c>
      <c r="D386" s="192">
        <v>4508</v>
      </c>
      <c r="E386" s="85">
        <v>13.776665474913599</v>
      </c>
      <c r="F386" s="85">
        <v>12.239304016207841</v>
      </c>
      <c r="G386" s="85">
        <v>1.537361458705756</v>
      </c>
      <c r="H386" s="85">
        <v>2.6695268740317006</v>
      </c>
      <c r="I386" s="85">
        <v>3.4322488380407581</v>
      </c>
      <c r="J386" s="85">
        <v>5.6131569538791561</v>
      </c>
      <c r="K386" s="85">
        <v>3.7421046359194374</v>
      </c>
    </row>
    <row r="387" spans="2:11" ht="18" hidden="1" customHeight="1" outlineLevel="1">
      <c r="B387" s="203"/>
      <c r="C387" s="204" t="s">
        <v>369</v>
      </c>
      <c r="D387" s="192">
        <v>389</v>
      </c>
      <c r="E387" s="85">
        <v>53.488372093023251</v>
      </c>
      <c r="F387" s="85">
        <v>41.860465116279073</v>
      </c>
      <c r="G387" s="85">
        <v>11.627906976744185</v>
      </c>
      <c r="H387" s="85">
        <v>10.697674418604651</v>
      </c>
      <c r="I387" s="85">
        <v>27.441860465116282</v>
      </c>
      <c r="J387" s="85">
        <v>20.465116279069768</v>
      </c>
      <c r="K387" s="85">
        <v>8.3720930232558146</v>
      </c>
    </row>
    <row r="388" spans="2:11" ht="18" hidden="1" customHeight="1" outlineLevel="1">
      <c r="B388" s="203"/>
      <c r="C388" s="204"/>
      <c r="D388" s="192"/>
      <c r="E388" s="85"/>
      <c r="F388" s="85"/>
      <c r="G388" s="85"/>
      <c r="H388" s="85"/>
      <c r="I388" s="85"/>
      <c r="J388" s="85"/>
      <c r="K388" s="85"/>
    </row>
    <row r="389" spans="2:11" ht="18" customHeight="1" collapsed="1">
      <c r="B389" s="203">
        <v>402</v>
      </c>
      <c r="C389" s="205" t="s">
        <v>53</v>
      </c>
      <c r="D389" s="191">
        <v>6644</v>
      </c>
      <c r="E389" s="84">
        <v>14.498398684324417</v>
      </c>
      <c r="F389" s="84">
        <v>12.723967800571282</v>
      </c>
      <c r="G389" s="84">
        <v>1.7744308837531377</v>
      </c>
      <c r="H389" s="84">
        <v>3.5055829654635162</v>
      </c>
      <c r="I389" s="84">
        <v>1.436856227819614</v>
      </c>
      <c r="J389" s="84">
        <v>7.3573963472691073</v>
      </c>
      <c r="K389" s="84">
        <v>4.1114861940621488</v>
      </c>
    </row>
    <row r="390" spans="2:11" ht="18" hidden="1" customHeight="1" outlineLevel="1">
      <c r="B390" s="203"/>
      <c r="C390" s="204" t="s">
        <v>53</v>
      </c>
      <c r="D390" s="192">
        <v>650</v>
      </c>
      <c r="E390" s="85">
        <v>11.53068105192178</v>
      </c>
      <c r="F390" s="85">
        <v>10.721510451786918</v>
      </c>
      <c r="G390" s="85">
        <v>0.80917060013486175</v>
      </c>
      <c r="H390" s="85">
        <v>3.1018206338503034</v>
      </c>
      <c r="I390" s="85">
        <v>0.40458530006743088</v>
      </c>
      <c r="J390" s="85">
        <v>5.5293324342548891</v>
      </c>
      <c r="K390" s="85">
        <v>3.5064059339177343</v>
      </c>
    </row>
    <row r="391" spans="2:11" ht="18" hidden="1" customHeight="1" outlineLevel="1">
      <c r="B391" s="203"/>
      <c r="C391" s="204" t="s">
        <v>235</v>
      </c>
      <c r="D391" s="192">
        <v>2286</v>
      </c>
      <c r="E391" s="85">
        <v>20.816769063968195</v>
      </c>
      <c r="F391" s="85">
        <v>17.961691362486448</v>
      </c>
      <c r="G391" s="85">
        <v>2.8550777014817492</v>
      </c>
      <c r="H391" s="85">
        <v>4.9512106975063244</v>
      </c>
      <c r="I391" s="85">
        <v>1.4094687387061799</v>
      </c>
      <c r="J391" s="85">
        <v>10.878207444886158</v>
      </c>
      <c r="K391" s="85">
        <v>6.7220816769063969</v>
      </c>
    </row>
    <row r="392" spans="2:11" ht="18" hidden="1" customHeight="1" outlineLevel="1">
      <c r="B392" s="203"/>
      <c r="C392" s="204" t="s">
        <v>60</v>
      </c>
      <c r="D392" s="192">
        <v>1303</v>
      </c>
      <c r="E392" s="85">
        <v>14.136125654450263</v>
      </c>
      <c r="F392" s="85">
        <v>12.478184991273997</v>
      </c>
      <c r="G392" s="85">
        <v>1.6579406631762654</v>
      </c>
      <c r="H392" s="85">
        <v>3.4467713787085512</v>
      </c>
      <c r="I392" s="85">
        <v>0.91623036649214651</v>
      </c>
      <c r="J392" s="85">
        <v>8.0279232111692842</v>
      </c>
      <c r="K392" s="85">
        <v>3.4904013961605584</v>
      </c>
    </row>
    <row r="393" spans="2:11" ht="18" hidden="1" customHeight="1" outlineLevel="1">
      <c r="B393" s="203"/>
      <c r="C393" s="204" t="s">
        <v>274</v>
      </c>
      <c r="D393" s="192">
        <v>377</v>
      </c>
      <c r="E393" s="85">
        <v>7.6023391812865491</v>
      </c>
      <c r="F393" s="85">
        <v>7.2368421052631584</v>
      </c>
      <c r="G393" s="85">
        <v>0.36549707602339176</v>
      </c>
      <c r="H393" s="85">
        <v>1.6081871345029239</v>
      </c>
      <c r="I393" s="85">
        <v>0.43859649122807015</v>
      </c>
      <c r="J393" s="85">
        <v>3.3625730994152043</v>
      </c>
      <c r="K393" s="85">
        <v>2.5584795321637426</v>
      </c>
    </row>
    <row r="394" spans="2:11" ht="18" hidden="1" customHeight="1" outlineLevel="1">
      <c r="B394" s="203"/>
      <c r="C394" s="204" t="s">
        <v>370</v>
      </c>
      <c r="D394" s="192">
        <v>910</v>
      </c>
      <c r="E394" s="85">
        <v>9.705611775528979</v>
      </c>
      <c r="F394" s="85">
        <v>8.6936522539098426</v>
      </c>
      <c r="G394" s="85">
        <v>1.011959521619135</v>
      </c>
      <c r="H394" s="85">
        <v>2.2079116835326587</v>
      </c>
      <c r="I394" s="85">
        <v>0.27598896044158233</v>
      </c>
      <c r="J394" s="85">
        <v>5.795768169273229</v>
      </c>
      <c r="K394" s="85">
        <v>2.4379024839006438</v>
      </c>
    </row>
    <row r="395" spans="2:11" ht="18" hidden="1" customHeight="1" outlineLevel="1">
      <c r="B395" s="203"/>
      <c r="C395" s="204" t="s">
        <v>371</v>
      </c>
      <c r="D395" s="192">
        <v>1118</v>
      </c>
      <c r="E395" s="85">
        <v>19.673247106875426</v>
      </c>
      <c r="F395" s="85">
        <v>16.337644656228729</v>
      </c>
      <c r="G395" s="85">
        <v>3.3356024506466984</v>
      </c>
      <c r="H395" s="85">
        <v>4.9693669162695713</v>
      </c>
      <c r="I395" s="85">
        <v>5.9904697072838662</v>
      </c>
      <c r="J395" s="85">
        <v>7.5561606535057866</v>
      </c>
      <c r="K395" s="85">
        <v>4.6970728386657594</v>
      </c>
    </row>
    <row r="396" spans="2:11" ht="18" hidden="1" customHeight="1" outlineLevel="1">
      <c r="B396" s="203"/>
      <c r="C396" s="204"/>
      <c r="D396" s="192"/>
      <c r="E396" s="85"/>
      <c r="F396" s="85"/>
      <c r="G396" s="85"/>
      <c r="H396" s="85"/>
      <c r="I396" s="85"/>
      <c r="J396" s="85"/>
      <c r="K396" s="85"/>
    </row>
    <row r="397" spans="2:11" ht="18" customHeight="1" collapsed="1">
      <c r="B397" s="203">
        <v>403</v>
      </c>
      <c r="C397" s="205" t="s">
        <v>54</v>
      </c>
      <c r="D397" s="191">
        <v>6284</v>
      </c>
      <c r="E397" s="84">
        <v>14.514624841034337</v>
      </c>
      <c r="F397" s="84">
        <v>12.191606612971597</v>
      </c>
      <c r="G397" s="84">
        <v>2.3230182280627383</v>
      </c>
      <c r="H397" s="84">
        <v>6.7486222975837213</v>
      </c>
      <c r="I397" s="84">
        <v>1.1530309453158119</v>
      </c>
      <c r="J397" s="84">
        <v>4.976685036032217</v>
      </c>
      <c r="K397" s="84">
        <v>4.2814752013565069</v>
      </c>
    </row>
    <row r="398" spans="2:11" ht="18" hidden="1" customHeight="1" outlineLevel="1">
      <c r="B398" s="203"/>
      <c r="C398" s="204" t="s">
        <v>54</v>
      </c>
      <c r="D398" s="192">
        <v>761</v>
      </c>
      <c r="E398" s="85">
        <v>16.110397946084724</v>
      </c>
      <c r="F398" s="85">
        <v>15.019255455712452</v>
      </c>
      <c r="G398" s="85">
        <v>1.0911424903722722</v>
      </c>
      <c r="H398" s="85">
        <v>9.7560975609756095</v>
      </c>
      <c r="I398" s="85">
        <v>0.12836970474967907</v>
      </c>
      <c r="J398" s="85">
        <v>3.0808729139922981</v>
      </c>
      <c r="K398" s="85">
        <v>4.2362002567394095</v>
      </c>
    </row>
    <row r="399" spans="2:11" ht="18" hidden="1" customHeight="1" outlineLevel="1">
      <c r="B399" s="203"/>
      <c r="C399" s="204" t="s">
        <v>232</v>
      </c>
      <c r="D399" s="192">
        <v>666</v>
      </c>
      <c r="E399" s="85">
        <v>9.0142329994728509</v>
      </c>
      <c r="F399" s="85">
        <v>6.7474960463890357</v>
      </c>
      <c r="G399" s="85">
        <v>2.2667369530838166</v>
      </c>
      <c r="H399" s="85">
        <v>3.0047443331576171</v>
      </c>
      <c r="I399" s="85">
        <v>1.8450184501845017</v>
      </c>
      <c r="J399" s="85">
        <v>2.8993147074327883</v>
      </c>
      <c r="K399" s="85">
        <v>4.2171850289931472</v>
      </c>
    </row>
    <row r="400" spans="2:11" ht="18" hidden="1" customHeight="1" outlineLevel="1">
      <c r="B400" s="203"/>
      <c r="C400" s="204" t="s">
        <v>173</v>
      </c>
      <c r="D400" s="192">
        <v>906</v>
      </c>
      <c r="E400" s="85">
        <v>14.108108108108109</v>
      </c>
      <c r="F400" s="85">
        <v>12.054054054054054</v>
      </c>
      <c r="G400" s="85">
        <v>2.0540540540540539</v>
      </c>
      <c r="H400" s="85">
        <v>5.1351351351351351</v>
      </c>
      <c r="I400" s="85">
        <v>1.4054054054054055</v>
      </c>
      <c r="J400" s="85">
        <v>5.6756756756756763</v>
      </c>
      <c r="K400" s="85">
        <v>4.5405405405405403</v>
      </c>
    </row>
    <row r="401" spans="2:11" ht="18" hidden="1" customHeight="1" outlineLevel="1">
      <c r="B401" s="203"/>
      <c r="C401" s="204" t="s">
        <v>372</v>
      </c>
      <c r="D401" s="192">
        <v>398</v>
      </c>
      <c r="E401" s="85">
        <v>17.00787401574803</v>
      </c>
      <c r="F401" s="85">
        <v>15.433070866141732</v>
      </c>
      <c r="G401" s="85">
        <v>1.5748031496062991</v>
      </c>
      <c r="H401" s="85">
        <v>4.5669291338582676</v>
      </c>
      <c r="I401" s="85">
        <v>0.94488188976377951</v>
      </c>
      <c r="J401" s="85">
        <v>8.5039370078740149</v>
      </c>
      <c r="K401" s="85">
        <v>4.7244094488188972</v>
      </c>
    </row>
    <row r="402" spans="2:11" ht="18" hidden="1" customHeight="1" outlineLevel="1">
      <c r="B402" s="203"/>
      <c r="C402" s="204" t="s">
        <v>373</v>
      </c>
      <c r="D402" s="192">
        <v>761</v>
      </c>
      <c r="E402" s="85">
        <v>10.996749729144096</v>
      </c>
      <c r="F402" s="85">
        <v>9.3716143011917659</v>
      </c>
      <c r="G402" s="85">
        <v>1.6251354279523293</v>
      </c>
      <c r="H402" s="85">
        <v>4.1711809317443125</v>
      </c>
      <c r="I402" s="85">
        <v>0.59588299024918745</v>
      </c>
      <c r="J402" s="85">
        <v>4.9837486457204765</v>
      </c>
      <c r="K402" s="85">
        <v>2.9252437703141929</v>
      </c>
    </row>
    <row r="403" spans="2:11" ht="18" hidden="1" customHeight="1" outlineLevel="1">
      <c r="B403" s="203"/>
      <c r="C403" s="204" t="s">
        <v>355</v>
      </c>
      <c r="D403" s="192">
        <v>1368</v>
      </c>
      <c r="E403" s="85">
        <v>17.182962245885768</v>
      </c>
      <c r="F403" s="85">
        <v>14.424007744433689</v>
      </c>
      <c r="G403" s="85">
        <v>2.7589545014520813</v>
      </c>
      <c r="H403" s="85">
        <v>8.6156824782187815</v>
      </c>
      <c r="I403" s="85">
        <v>0.87124878993223631</v>
      </c>
      <c r="J403" s="85">
        <v>6.0503388189738629</v>
      </c>
      <c r="K403" s="85">
        <v>4.646660212971927</v>
      </c>
    </row>
    <row r="404" spans="2:11" ht="18" hidden="1" customHeight="1" outlineLevel="1">
      <c r="B404" s="203"/>
      <c r="C404" s="204" t="s">
        <v>374</v>
      </c>
      <c r="D404" s="192">
        <v>869</v>
      </c>
      <c r="E404" s="85">
        <v>22.860125260960334</v>
      </c>
      <c r="F404" s="85">
        <v>17.536534446764094</v>
      </c>
      <c r="G404" s="85">
        <v>5.3235908141962422</v>
      </c>
      <c r="H404" s="85">
        <v>14.091858037578289</v>
      </c>
      <c r="I404" s="85">
        <v>2.6096033402922756</v>
      </c>
      <c r="J404" s="85">
        <v>5.5323590814196244</v>
      </c>
      <c r="K404" s="85">
        <v>6.5762004175365343</v>
      </c>
    </row>
    <row r="405" spans="2:11" ht="18" hidden="1" customHeight="1" outlineLevel="1">
      <c r="B405" s="203"/>
      <c r="C405" s="204" t="s">
        <v>375</v>
      </c>
      <c r="D405" s="192">
        <v>555</v>
      </c>
      <c r="E405" s="85">
        <v>14.619289340101524</v>
      </c>
      <c r="F405" s="85">
        <v>11.776649746192893</v>
      </c>
      <c r="G405" s="85">
        <v>2.8426395939086295</v>
      </c>
      <c r="H405" s="85">
        <v>7.4111675126903558</v>
      </c>
      <c r="I405" s="85">
        <v>1.3197969543147208</v>
      </c>
      <c r="J405" s="85">
        <v>5.5837563451776653</v>
      </c>
      <c r="K405" s="85">
        <v>3.248730964467005</v>
      </c>
    </row>
    <row r="406" spans="2:11" ht="18" hidden="1" customHeight="1" outlineLevel="1">
      <c r="B406" s="203"/>
      <c r="C406" s="204"/>
      <c r="D406" s="192"/>
      <c r="E406" s="85"/>
      <c r="F406" s="85"/>
      <c r="G406" s="85"/>
      <c r="H406" s="85"/>
      <c r="I406" s="85"/>
      <c r="J406" s="85"/>
      <c r="K406" s="85"/>
    </row>
    <row r="407" spans="2:11" ht="18" customHeight="1" collapsed="1">
      <c r="B407" s="203">
        <v>404</v>
      </c>
      <c r="C407" s="205" t="s">
        <v>55</v>
      </c>
      <c r="D407" s="191">
        <v>6910</v>
      </c>
      <c r="E407" s="84">
        <v>17.88317620760035</v>
      </c>
      <c r="F407" s="84">
        <v>15.715813004179221</v>
      </c>
      <c r="G407" s="84">
        <v>2.1673632034211296</v>
      </c>
      <c r="H407" s="84">
        <v>4.1403440567596466</v>
      </c>
      <c r="I407" s="84">
        <v>3.2753425988920206</v>
      </c>
      <c r="J407" s="84">
        <v>6.6187190203129562</v>
      </c>
      <c r="K407" s="84">
        <v>6.2396734376518612</v>
      </c>
    </row>
    <row r="408" spans="2:11" ht="18" hidden="1" customHeight="1" outlineLevel="1">
      <c r="B408" s="203"/>
      <c r="C408" s="204" t="s">
        <v>55</v>
      </c>
      <c r="D408" s="192">
        <v>691</v>
      </c>
      <c r="E408" s="85">
        <v>11.174458380843785</v>
      </c>
      <c r="F408" s="85">
        <v>10.205245153933866</v>
      </c>
      <c r="G408" s="85">
        <v>0.96921322690992018</v>
      </c>
      <c r="H408" s="85">
        <v>2.1664766248574687</v>
      </c>
      <c r="I408" s="85">
        <v>0.5701254275940707</v>
      </c>
      <c r="J408" s="85">
        <v>4.6180159635119722</v>
      </c>
      <c r="K408" s="85">
        <v>4.9030786773090078</v>
      </c>
    </row>
    <row r="409" spans="2:11" ht="18" hidden="1" customHeight="1" outlineLevel="1">
      <c r="B409" s="203"/>
      <c r="C409" s="204" t="s">
        <v>235</v>
      </c>
      <c r="D409" s="192">
        <v>1303</v>
      </c>
      <c r="E409" s="85">
        <v>22.630922693266832</v>
      </c>
      <c r="F409" s="85">
        <v>20.511221945137155</v>
      </c>
      <c r="G409" s="85">
        <v>2.1197007481296759</v>
      </c>
      <c r="H409" s="85">
        <v>3.3042394014962597</v>
      </c>
      <c r="I409" s="85">
        <v>6.546134663341646</v>
      </c>
      <c r="J409" s="85">
        <v>7.1072319201995011</v>
      </c>
      <c r="K409" s="85">
        <v>7.9800498753117202</v>
      </c>
    </row>
    <row r="410" spans="2:11" ht="18" hidden="1" customHeight="1" outlineLevel="1">
      <c r="B410" s="203"/>
      <c r="C410" s="204" t="s">
        <v>227</v>
      </c>
      <c r="D410" s="192">
        <v>1218</v>
      </c>
      <c r="E410" s="85">
        <v>15.557595227168425</v>
      </c>
      <c r="F410" s="85">
        <v>13.859568609453879</v>
      </c>
      <c r="G410" s="85">
        <v>1.698026617714548</v>
      </c>
      <c r="H410" s="85">
        <v>3.6714089031665904</v>
      </c>
      <c r="I410" s="85">
        <v>3.3042680128499313</v>
      </c>
      <c r="J410" s="85">
        <v>5.3694355208811384</v>
      </c>
      <c r="K410" s="85">
        <v>5.0022946305644789</v>
      </c>
    </row>
    <row r="411" spans="2:11" ht="18" hidden="1" customHeight="1" outlineLevel="1">
      <c r="B411" s="203"/>
      <c r="C411" s="204" t="s">
        <v>281</v>
      </c>
      <c r="D411" s="192">
        <v>2047</v>
      </c>
      <c r="E411" s="85">
        <v>18.724046810117027</v>
      </c>
      <c r="F411" s="85">
        <v>15.817289543223859</v>
      </c>
      <c r="G411" s="85">
        <v>2.9067572668931674</v>
      </c>
      <c r="H411" s="85">
        <v>4.907512268780672</v>
      </c>
      <c r="I411" s="85">
        <v>2.1517553793884483</v>
      </c>
      <c r="J411" s="85">
        <v>8.5692714231785576</v>
      </c>
      <c r="K411" s="85">
        <v>6.3042657606644017</v>
      </c>
    </row>
    <row r="412" spans="2:11" ht="18" hidden="1" customHeight="1" outlineLevel="1">
      <c r="B412" s="203"/>
      <c r="C412" s="204" t="s">
        <v>54</v>
      </c>
      <c r="D412" s="192">
        <v>730</v>
      </c>
      <c r="E412" s="85">
        <v>24.058323207776429</v>
      </c>
      <c r="F412" s="85">
        <v>20.413122721749698</v>
      </c>
      <c r="G412" s="85">
        <v>3.6452004860267313</v>
      </c>
      <c r="H412" s="85">
        <v>7.5334143377885781</v>
      </c>
      <c r="I412" s="85">
        <v>8.019441069258809</v>
      </c>
      <c r="J412" s="85">
        <v>6.5613608748481171</v>
      </c>
      <c r="K412" s="85">
        <v>5.9538274605103281</v>
      </c>
    </row>
    <row r="413" spans="2:11" ht="18" hidden="1" customHeight="1" outlineLevel="1">
      <c r="B413" s="203"/>
      <c r="C413" s="204" t="s">
        <v>376</v>
      </c>
      <c r="D413" s="192">
        <v>921</v>
      </c>
      <c r="E413" s="85">
        <v>19.375</v>
      </c>
      <c r="F413" s="85">
        <v>17.1875</v>
      </c>
      <c r="G413" s="85">
        <v>2.1875</v>
      </c>
      <c r="H413" s="85">
        <v>4.921875</v>
      </c>
      <c r="I413" s="85">
        <v>2.109375</v>
      </c>
      <c r="J413" s="85">
        <v>6.8750000000000009</v>
      </c>
      <c r="K413" s="85">
        <v>8.046875</v>
      </c>
    </row>
    <row r="414" spans="2:11" ht="18" hidden="1" customHeight="1" outlineLevel="1">
      <c r="B414" s="203"/>
      <c r="C414" s="204"/>
      <c r="D414" s="192"/>
      <c r="E414" s="85"/>
      <c r="F414" s="85"/>
      <c r="G414" s="85"/>
      <c r="H414" s="85"/>
      <c r="I414" s="85"/>
      <c r="J414" s="85"/>
      <c r="K414" s="85"/>
    </row>
    <row r="415" spans="2:11" ht="18" customHeight="1" collapsed="1">
      <c r="B415" s="203">
        <v>405</v>
      </c>
      <c r="C415" s="205" t="s">
        <v>56</v>
      </c>
      <c r="D415" s="191">
        <v>7282</v>
      </c>
      <c r="E415" s="84">
        <v>14.157286394198081</v>
      </c>
      <c r="F415" s="84">
        <v>12.321523003701746</v>
      </c>
      <c r="G415" s="84">
        <v>1.835763390496336</v>
      </c>
      <c r="H415" s="84">
        <v>4.7820503135151471</v>
      </c>
      <c r="I415" s="84">
        <v>1.0954143688146862</v>
      </c>
      <c r="J415" s="84">
        <v>5.726373045251945</v>
      </c>
      <c r="K415" s="84">
        <v>4.5780766034599987</v>
      </c>
    </row>
    <row r="416" spans="2:11" ht="18" hidden="1" customHeight="1" outlineLevel="1">
      <c r="B416" s="203"/>
      <c r="C416" s="204" t="s">
        <v>56</v>
      </c>
      <c r="D416" s="192">
        <v>1219</v>
      </c>
      <c r="E416" s="85">
        <v>11.559043881555477</v>
      </c>
      <c r="F416" s="85">
        <v>10.560114163396362</v>
      </c>
      <c r="G416" s="85">
        <v>0.99892971815911524</v>
      </c>
      <c r="H416" s="85">
        <v>3.5676061362825542</v>
      </c>
      <c r="I416" s="85">
        <v>0.17838030681412773</v>
      </c>
      <c r="J416" s="85">
        <v>4.1027470567249376</v>
      </c>
      <c r="K416" s="85">
        <v>4.7805922226186226</v>
      </c>
    </row>
    <row r="417" spans="2:11" ht="18" hidden="1" customHeight="1" outlineLevel="1">
      <c r="B417" s="203"/>
      <c r="C417" s="204" t="s">
        <v>215</v>
      </c>
      <c r="D417" s="192">
        <v>1796</v>
      </c>
      <c r="E417" s="85">
        <v>14.315663372267146</v>
      </c>
      <c r="F417" s="85">
        <v>12.428870919436957</v>
      </c>
      <c r="G417" s="85">
        <v>1.8867924528301887</v>
      </c>
      <c r="H417" s="85">
        <v>5.4207846660676848</v>
      </c>
      <c r="I417" s="85">
        <v>0.95837076969152446</v>
      </c>
      <c r="J417" s="85">
        <v>5.0314465408805038</v>
      </c>
      <c r="K417" s="85">
        <v>4.8817011081162018</v>
      </c>
    </row>
    <row r="418" spans="2:11" ht="18" hidden="1" customHeight="1" outlineLevel="1">
      <c r="B418" s="203"/>
      <c r="C418" s="204" t="s">
        <v>184</v>
      </c>
      <c r="D418" s="192">
        <v>1420</v>
      </c>
      <c r="E418" s="85">
        <v>13.946711074104911</v>
      </c>
      <c r="F418" s="85">
        <v>12.656119900083265</v>
      </c>
      <c r="G418" s="85">
        <v>1.2905911740216487</v>
      </c>
      <c r="H418" s="85">
        <v>4.1215653621981678</v>
      </c>
      <c r="I418" s="85">
        <v>0.99916736053288924</v>
      </c>
      <c r="J418" s="85">
        <v>7.0358034970857615</v>
      </c>
      <c r="K418" s="85">
        <v>3.2056619483763531</v>
      </c>
    </row>
    <row r="419" spans="2:11" ht="18" hidden="1" customHeight="1" outlineLevel="1">
      <c r="B419" s="203"/>
      <c r="C419" s="204" t="s">
        <v>269</v>
      </c>
      <c r="D419" s="192">
        <v>1664</v>
      </c>
      <c r="E419" s="85">
        <v>14.469235970250169</v>
      </c>
      <c r="F419" s="85">
        <v>11.76470588235294</v>
      </c>
      <c r="G419" s="85">
        <v>2.7045300878972278</v>
      </c>
      <c r="H419" s="85">
        <v>4.5300878972278564</v>
      </c>
      <c r="I419" s="85">
        <v>1.9607843137254901</v>
      </c>
      <c r="J419" s="85">
        <v>6.0851926977687629</v>
      </c>
      <c r="K419" s="85">
        <v>4.9695740365111565</v>
      </c>
    </row>
    <row r="420" spans="2:11" ht="18" hidden="1" customHeight="1" outlineLevel="1">
      <c r="B420" s="203"/>
      <c r="C420" s="204" t="s">
        <v>216</v>
      </c>
      <c r="D420" s="192">
        <v>1183</v>
      </c>
      <c r="E420" s="85">
        <v>17.809798270893371</v>
      </c>
      <c r="F420" s="85">
        <v>15.446685878962535</v>
      </c>
      <c r="G420" s="85">
        <v>2.3631123919308359</v>
      </c>
      <c r="H420" s="85">
        <v>6.8587896253602301</v>
      </c>
      <c r="I420" s="85">
        <v>1.4985590778097981</v>
      </c>
      <c r="J420" s="85">
        <v>7.2622478386167142</v>
      </c>
      <c r="K420" s="85">
        <v>4.8991354466858787</v>
      </c>
    </row>
    <row r="421" spans="2:11" ht="18" hidden="1" customHeight="1" outlineLevel="1">
      <c r="B421" s="203"/>
      <c r="C421" s="204"/>
      <c r="D421" s="192"/>
      <c r="E421" s="85"/>
      <c r="F421" s="85"/>
      <c r="G421" s="85"/>
      <c r="H421" s="85"/>
      <c r="I421" s="85"/>
      <c r="J421" s="85"/>
      <c r="K421" s="85"/>
    </row>
    <row r="422" spans="2:11" ht="18" customHeight="1" collapsed="1">
      <c r="B422" s="203">
        <v>406</v>
      </c>
      <c r="C422" s="205" t="s">
        <v>57</v>
      </c>
      <c r="D422" s="191">
        <v>3349</v>
      </c>
      <c r="E422" s="84">
        <v>15.165240731420903</v>
      </c>
      <c r="F422" s="84">
        <v>13.252809931219595</v>
      </c>
      <c r="G422" s="84">
        <v>1.9124308002013084</v>
      </c>
      <c r="H422" s="84">
        <v>4.1268243583291397</v>
      </c>
      <c r="I422" s="84">
        <v>3.0028518704915284</v>
      </c>
      <c r="J422" s="84">
        <v>5.1669183022982716</v>
      </c>
      <c r="K422" s="84">
        <v>5.0494883408824016</v>
      </c>
    </row>
    <row r="423" spans="2:11" ht="18" hidden="1" customHeight="1" outlineLevel="1">
      <c r="B423" s="203"/>
      <c r="C423" s="204" t="s">
        <v>57</v>
      </c>
      <c r="D423" s="192">
        <v>668</v>
      </c>
      <c r="E423" s="85">
        <v>10.496613995485328</v>
      </c>
      <c r="F423" s="85">
        <v>9.4808126410835225</v>
      </c>
      <c r="G423" s="85">
        <v>1.0158013544018059</v>
      </c>
      <c r="H423" s="85">
        <v>3.0474040632054176</v>
      </c>
      <c r="I423" s="85">
        <v>0.50790067720090293</v>
      </c>
      <c r="J423" s="85">
        <v>3.4988713318284423</v>
      </c>
      <c r="K423" s="85">
        <v>4.5711060948081261</v>
      </c>
    </row>
    <row r="424" spans="2:11" ht="18" hidden="1" customHeight="1" outlineLevel="1">
      <c r="B424" s="203"/>
      <c r="C424" s="204" t="s">
        <v>13</v>
      </c>
      <c r="D424" s="192">
        <v>1371</v>
      </c>
      <c r="E424" s="85">
        <v>17.460317460317459</v>
      </c>
      <c r="F424" s="85">
        <v>14.939309056956116</v>
      </c>
      <c r="G424" s="85">
        <v>2.5210084033613445</v>
      </c>
      <c r="H424" s="85">
        <v>4.1549953314659192</v>
      </c>
      <c r="I424" s="85">
        <v>6.1157796451914095</v>
      </c>
      <c r="J424" s="85">
        <v>5.1353874883286643</v>
      </c>
      <c r="K424" s="85">
        <v>4.9953314659197012</v>
      </c>
    </row>
    <row r="425" spans="2:11" ht="18" hidden="1" customHeight="1" outlineLevel="1">
      <c r="B425" s="203"/>
      <c r="C425" s="204" t="s">
        <v>216</v>
      </c>
      <c r="D425" s="192">
        <v>507</v>
      </c>
      <c r="E425" s="85">
        <v>17.974683544303797</v>
      </c>
      <c r="F425" s="85">
        <v>16.202531645569621</v>
      </c>
      <c r="G425" s="85">
        <v>1.7721518987341773</v>
      </c>
      <c r="H425" s="85">
        <v>4.0506329113924053</v>
      </c>
      <c r="I425" s="85">
        <v>3.79746835443038</v>
      </c>
      <c r="J425" s="85">
        <v>6.8354430379746836</v>
      </c>
      <c r="K425" s="85">
        <v>5.443037974683544</v>
      </c>
    </row>
    <row r="426" spans="2:11" ht="18" hidden="1" customHeight="1" outlineLevel="1">
      <c r="B426" s="203"/>
      <c r="C426" s="204" t="s">
        <v>205</v>
      </c>
      <c r="D426" s="192">
        <v>803</v>
      </c>
      <c r="E426" s="85">
        <v>16.070007955449483</v>
      </c>
      <c r="F426" s="85">
        <v>13.842482100238662</v>
      </c>
      <c r="G426" s="85">
        <v>2.2275258552108195</v>
      </c>
      <c r="H426" s="85">
        <v>5.6483691328560059</v>
      </c>
      <c r="I426" s="85">
        <v>0.71599045346062051</v>
      </c>
      <c r="J426" s="85">
        <v>6.5234685759745421</v>
      </c>
      <c r="K426" s="85">
        <v>5.5688146380270487</v>
      </c>
    </row>
    <row r="427" spans="2:11" ht="18" hidden="1" customHeight="1" outlineLevel="1">
      <c r="B427" s="203"/>
      <c r="C427" s="204"/>
      <c r="D427" s="192"/>
      <c r="E427" s="85"/>
      <c r="F427" s="85"/>
      <c r="G427" s="85"/>
      <c r="H427" s="85"/>
      <c r="I427" s="85"/>
      <c r="J427" s="85"/>
      <c r="K427" s="85"/>
    </row>
    <row r="428" spans="2:11" ht="18" customHeight="1" collapsed="1">
      <c r="B428" s="203">
        <v>407</v>
      </c>
      <c r="C428" s="205" t="s">
        <v>58</v>
      </c>
      <c r="D428" s="191">
        <v>3011</v>
      </c>
      <c r="E428" s="84">
        <v>12.574082972929682</v>
      </c>
      <c r="F428" s="84">
        <v>11.613006567355438</v>
      </c>
      <c r="G428" s="84">
        <v>0.96107640557424323</v>
      </c>
      <c r="H428" s="84">
        <v>2.9793368572801535</v>
      </c>
      <c r="I428" s="84">
        <v>1.0091302258529553</v>
      </c>
      <c r="J428" s="84">
        <v>5.5742431523306104</v>
      </c>
      <c r="K428" s="84">
        <v>4.0525388435047249</v>
      </c>
    </row>
    <row r="429" spans="2:11" ht="18" hidden="1" customHeight="1" outlineLevel="1">
      <c r="B429" s="203"/>
      <c r="C429" s="204" t="s">
        <v>172</v>
      </c>
      <c r="D429" s="192">
        <v>1444</v>
      </c>
      <c r="E429" s="85">
        <v>13.093980992608238</v>
      </c>
      <c r="F429" s="85">
        <v>12.143611404435058</v>
      </c>
      <c r="G429" s="85">
        <v>0.9503695881731784</v>
      </c>
      <c r="H429" s="85">
        <v>2.60471664906723</v>
      </c>
      <c r="I429" s="85">
        <v>1.2319605772615276</v>
      </c>
      <c r="J429" s="85">
        <v>6.2302006335797255</v>
      </c>
      <c r="K429" s="85">
        <v>4.0478704681450193</v>
      </c>
    </row>
    <row r="430" spans="2:11" ht="18" hidden="1" customHeight="1" outlineLevel="1">
      <c r="B430" s="203"/>
      <c r="C430" s="204" t="s">
        <v>377</v>
      </c>
      <c r="D430" s="192">
        <v>928</v>
      </c>
      <c r="E430" s="85">
        <v>13.623354321694334</v>
      </c>
      <c r="F430" s="85">
        <v>12.249570692615913</v>
      </c>
      <c r="G430" s="85">
        <v>1.3737836290784202</v>
      </c>
      <c r="H430" s="85">
        <v>3.6634230108757868</v>
      </c>
      <c r="I430" s="85">
        <v>0.9158557527189467</v>
      </c>
      <c r="J430" s="85">
        <v>5.3806525472238125</v>
      </c>
      <c r="K430" s="85">
        <v>5.2089295935890094</v>
      </c>
    </row>
    <row r="431" spans="2:11" ht="18" hidden="1" customHeight="1" outlineLevel="1">
      <c r="B431" s="203"/>
      <c r="C431" s="204" t="s">
        <v>378</v>
      </c>
      <c r="D431" s="192">
        <v>639</v>
      </c>
      <c r="E431" s="85">
        <v>10.574018126888216</v>
      </c>
      <c r="F431" s="85">
        <v>10.030211480362537</v>
      </c>
      <c r="G431" s="85">
        <v>0.54380664652567978</v>
      </c>
      <c r="H431" s="85">
        <v>2.9003021148036252</v>
      </c>
      <c r="I431" s="85">
        <v>0.7250755287009063</v>
      </c>
      <c r="J431" s="85">
        <v>4.6525679758308156</v>
      </c>
      <c r="K431" s="85">
        <v>2.8398791540785497</v>
      </c>
    </row>
    <row r="432" spans="2:11" ht="18" hidden="1" customHeight="1" outlineLevel="1">
      <c r="B432" s="203"/>
      <c r="C432" s="204"/>
      <c r="D432" s="192"/>
      <c r="E432" s="85"/>
      <c r="F432" s="85"/>
      <c r="G432" s="85"/>
      <c r="H432" s="85"/>
      <c r="I432" s="85"/>
      <c r="J432" s="85"/>
      <c r="K432" s="85"/>
    </row>
    <row r="433" spans="2:11" ht="18" customHeight="1" collapsed="1">
      <c r="B433" s="203">
        <v>408</v>
      </c>
      <c r="C433" s="205" t="s">
        <v>59</v>
      </c>
      <c r="D433" s="191">
        <v>2895</v>
      </c>
      <c r="E433" s="84">
        <v>12.746766507828456</v>
      </c>
      <c r="F433" s="84">
        <v>11.623553437712729</v>
      </c>
      <c r="G433" s="84">
        <v>1.123213070115725</v>
      </c>
      <c r="H433" s="84">
        <v>2.910142954390742</v>
      </c>
      <c r="I433" s="84">
        <v>1.4976174268209665</v>
      </c>
      <c r="J433" s="84">
        <v>5.5650102110279098</v>
      </c>
      <c r="K433" s="84">
        <v>3.9142273655547988</v>
      </c>
    </row>
    <row r="434" spans="2:11" ht="18" hidden="1" customHeight="1" outlineLevel="1">
      <c r="B434" s="203"/>
      <c r="C434" s="204" t="s">
        <v>379</v>
      </c>
      <c r="D434" s="192">
        <v>856</v>
      </c>
      <c r="E434" s="85">
        <v>10.381258612769868</v>
      </c>
      <c r="F434" s="85">
        <v>9.5084979329352315</v>
      </c>
      <c r="G434" s="85">
        <v>0.87276067983463479</v>
      </c>
      <c r="H434" s="85">
        <v>3.0316949931097841</v>
      </c>
      <c r="I434" s="85">
        <v>1.0105649977032614</v>
      </c>
      <c r="J434" s="85">
        <v>4.3638033991731735</v>
      </c>
      <c r="K434" s="85">
        <v>2.8479559026182821</v>
      </c>
    </row>
    <row r="435" spans="2:11" ht="18" hidden="1" customHeight="1" outlineLevel="1">
      <c r="B435" s="203"/>
      <c r="C435" s="204" t="s">
        <v>380</v>
      </c>
      <c r="D435" s="192">
        <v>457</v>
      </c>
      <c r="E435" s="85">
        <v>11.510204081632654</v>
      </c>
      <c r="F435" s="85">
        <v>10.36734693877551</v>
      </c>
      <c r="G435" s="85">
        <v>1.1428571428571428</v>
      </c>
      <c r="H435" s="85">
        <v>3.2653061224489797</v>
      </c>
      <c r="I435" s="85">
        <v>3.1020408163265305</v>
      </c>
      <c r="J435" s="85">
        <v>2.693877551020408</v>
      </c>
      <c r="K435" s="85">
        <v>3.6734693877551026</v>
      </c>
    </row>
    <row r="436" spans="2:11" ht="18" hidden="1" customHeight="1" outlineLevel="1">
      <c r="B436" s="203"/>
      <c r="C436" s="204" t="s">
        <v>381</v>
      </c>
      <c r="D436" s="192">
        <v>1582</v>
      </c>
      <c r="E436" s="85">
        <v>15.440582053354889</v>
      </c>
      <c r="F436" s="85">
        <v>14.106709781729993</v>
      </c>
      <c r="G436" s="85">
        <v>1.333872271624899</v>
      </c>
      <c r="H436" s="85">
        <v>2.6273241713823765</v>
      </c>
      <c r="I436" s="85">
        <v>1.131770412287793</v>
      </c>
      <c r="J436" s="85">
        <v>8.0436540016168152</v>
      </c>
      <c r="K436" s="85">
        <v>4.9717057396928057</v>
      </c>
    </row>
    <row r="437" spans="2:11" ht="18" hidden="1" customHeight="1" outlineLevel="1">
      <c r="B437" s="203"/>
      <c r="C437" s="204"/>
      <c r="D437" s="192"/>
      <c r="E437" s="85"/>
      <c r="F437" s="85"/>
      <c r="G437" s="85"/>
      <c r="H437" s="85"/>
      <c r="I437" s="85"/>
      <c r="J437" s="85"/>
      <c r="K437" s="85"/>
    </row>
    <row r="438" spans="2:11" ht="18" customHeight="1" collapsed="1">
      <c r="B438" s="203">
        <v>409</v>
      </c>
      <c r="C438" s="205" t="s">
        <v>60</v>
      </c>
      <c r="D438" s="191">
        <v>3839</v>
      </c>
      <c r="E438" s="84">
        <v>11.285993167398731</v>
      </c>
      <c r="F438" s="84">
        <v>9.8218643240605168</v>
      </c>
      <c r="G438" s="84">
        <v>1.4641288433382138</v>
      </c>
      <c r="H438" s="84">
        <v>3.4773060029282576</v>
      </c>
      <c r="I438" s="84">
        <v>0.68326012689116644</v>
      </c>
      <c r="J438" s="84">
        <v>5.8199121522694002</v>
      </c>
      <c r="K438" s="84">
        <v>2.977061981454368</v>
      </c>
    </row>
    <row r="439" spans="2:11" ht="18" hidden="1" customHeight="1" outlineLevel="1">
      <c r="B439" s="203"/>
      <c r="C439" s="204" t="s">
        <v>60</v>
      </c>
      <c r="D439" s="192">
        <v>3000</v>
      </c>
      <c r="E439" s="85">
        <v>12.71037868162693</v>
      </c>
      <c r="F439" s="85">
        <v>10.869565217391305</v>
      </c>
      <c r="G439" s="85">
        <v>1.840813464235624</v>
      </c>
      <c r="H439" s="85">
        <v>4.2601683029453019</v>
      </c>
      <c r="I439" s="85">
        <v>0.57854137447405329</v>
      </c>
      <c r="J439" s="85">
        <v>6.504207573632538</v>
      </c>
      <c r="K439" s="85">
        <v>3.488779803646564</v>
      </c>
    </row>
    <row r="440" spans="2:11" ht="18" hidden="1" customHeight="1" outlineLevel="1">
      <c r="B440" s="203"/>
      <c r="C440" s="204" t="s">
        <v>382</v>
      </c>
      <c r="D440" s="192">
        <v>839</v>
      </c>
      <c r="E440" s="85">
        <v>8.0256821829855536</v>
      </c>
      <c r="F440" s="85">
        <v>7.4237560192616376</v>
      </c>
      <c r="G440" s="85">
        <v>0.60192616372391661</v>
      </c>
      <c r="H440" s="85">
        <v>1.6853932584269662</v>
      </c>
      <c r="I440" s="85">
        <v>0.92295345104333881</v>
      </c>
      <c r="J440" s="85">
        <v>4.2536115569823441</v>
      </c>
      <c r="K440" s="85">
        <v>1.8057784911717496</v>
      </c>
    </row>
    <row r="441" spans="2:11" ht="18" hidden="1" customHeight="1" outlineLevel="1">
      <c r="B441" s="203"/>
      <c r="C441" s="204"/>
      <c r="D441" s="192"/>
      <c r="E441" s="85"/>
      <c r="F441" s="85"/>
      <c r="G441" s="85"/>
      <c r="H441" s="85"/>
      <c r="I441" s="85"/>
      <c r="J441" s="85"/>
      <c r="K441" s="85"/>
    </row>
    <row r="442" spans="2:11" ht="18" customHeight="1" collapsed="1">
      <c r="B442" s="203">
        <v>410</v>
      </c>
      <c r="C442" s="205" t="s">
        <v>383</v>
      </c>
      <c r="D442" s="191">
        <v>25422</v>
      </c>
      <c r="E442" s="84">
        <v>40.450550810743898</v>
      </c>
      <c r="F442" s="84">
        <v>26.847382101745264</v>
      </c>
      <c r="G442" s="84">
        <v>13.60316870899864</v>
      </c>
      <c r="H442" s="84">
        <v>17.137021908652063</v>
      </c>
      <c r="I442" s="84">
        <v>13.584602054709741</v>
      </c>
      <c r="J442" s="84">
        <v>13.120435697487313</v>
      </c>
      <c r="K442" s="84">
        <v>13.887857408095062</v>
      </c>
    </row>
    <row r="443" spans="2:11" ht="18" hidden="1" customHeight="1" outlineLevel="1">
      <c r="B443" s="203"/>
      <c r="C443" s="204" t="s">
        <v>384</v>
      </c>
      <c r="D443" s="192">
        <v>11234</v>
      </c>
      <c r="E443" s="85">
        <v>51.395305858436515</v>
      </c>
      <c r="F443" s="85">
        <v>31.620772500462024</v>
      </c>
      <c r="G443" s="85">
        <v>19.774533357974498</v>
      </c>
      <c r="H443" s="85">
        <v>20.033265570134912</v>
      </c>
      <c r="I443" s="85">
        <v>24.930696728885604</v>
      </c>
      <c r="J443" s="85">
        <v>15.801145814082423</v>
      </c>
      <c r="K443" s="85">
        <v>16.096839770837185</v>
      </c>
    </row>
    <row r="444" spans="2:11" ht="18" hidden="1" customHeight="1" outlineLevel="1">
      <c r="B444" s="203"/>
      <c r="C444" s="204" t="s">
        <v>385</v>
      </c>
      <c r="D444" s="192">
        <v>4697</v>
      </c>
      <c r="E444" s="85">
        <v>39.614147909967848</v>
      </c>
      <c r="F444" s="85">
        <v>27.106109324758844</v>
      </c>
      <c r="G444" s="85">
        <v>12.508038585209002</v>
      </c>
      <c r="H444" s="85">
        <v>15.948553054662378</v>
      </c>
      <c r="I444" s="85">
        <v>9.77491961414791</v>
      </c>
      <c r="J444" s="85">
        <v>14.59807073954984</v>
      </c>
      <c r="K444" s="85">
        <v>14.951768488745982</v>
      </c>
    </row>
    <row r="445" spans="2:11" ht="18" hidden="1" customHeight="1" outlineLevel="1">
      <c r="B445" s="203"/>
      <c r="C445" s="204" t="s">
        <v>386</v>
      </c>
      <c r="D445" s="192">
        <v>7903</v>
      </c>
      <c r="E445" s="85">
        <v>29.694137638062873</v>
      </c>
      <c r="F445" s="85">
        <v>23.095440385160014</v>
      </c>
      <c r="G445" s="85">
        <v>6.59869725290286</v>
      </c>
      <c r="H445" s="85">
        <v>12.914188615123196</v>
      </c>
      <c r="I445" s="85">
        <v>3.5542339280657038</v>
      </c>
      <c r="J445" s="85">
        <v>9.9405267629566687</v>
      </c>
      <c r="K445" s="85">
        <v>10.988388558482017</v>
      </c>
    </row>
    <row r="446" spans="2:11" ht="18" hidden="1" customHeight="1" outlineLevel="1">
      <c r="B446" s="203"/>
      <c r="C446" s="204" t="s">
        <v>387</v>
      </c>
      <c r="D446" s="192">
        <v>853</v>
      </c>
      <c r="E446" s="85">
        <v>74.203821656050948</v>
      </c>
      <c r="F446" s="85">
        <v>28.02547770700637</v>
      </c>
      <c r="G446" s="85">
        <v>46.178343949044589</v>
      </c>
      <c r="H446" s="85">
        <v>43.949044585987259</v>
      </c>
      <c r="I446" s="85">
        <v>50.955414012738856</v>
      </c>
      <c r="J446" s="85">
        <v>21.337579617834397</v>
      </c>
      <c r="K446" s="85">
        <v>23.885350318471339</v>
      </c>
    </row>
    <row r="447" spans="2:11" ht="18" hidden="1" customHeight="1" outlineLevel="1">
      <c r="B447" s="203"/>
      <c r="C447" s="204" t="s">
        <v>388</v>
      </c>
      <c r="D447" s="192">
        <v>735</v>
      </c>
      <c r="E447" s="85">
        <v>73.946360153256705</v>
      </c>
      <c r="F447" s="85">
        <v>24.904214559386972</v>
      </c>
      <c r="G447" s="85">
        <v>49.042145593869726</v>
      </c>
      <c r="H447" s="85">
        <v>53.256704980842919</v>
      </c>
      <c r="I447" s="85">
        <v>50.191570881226056</v>
      </c>
      <c r="J447" s="85">
        <v>16.091954022988507</v>
      </c>
      <c r="K447" s="85">
        <v>21.839080459770116</v>
      </c>
    </row>
    <row r="448" spans="2:11" ht="18" hidden="1" customHeight="1" outlineLevel="1">
      <c r="B448" s="203"/>
      <c r="C448" s="204"/>
      <c r="D448" s="192"/>
      <c r="E448" s="85"/>
      <c r="F448" s="85"/>
      <c r="G448" s="85"/>
      <c r="H448" s="85"/>
      <c r="I448" s="85"/>
      <c r="J448" s="85"/>
      <c r="K448" s="85"/>
    </row>
    <row r="449" spans="2:11" ht="18" customHeight="1" collapsed="1">
      <c r="B449" s="203">
        <v>501</v>
      </c>
      <c r="C449" s="205" t="s">
        <v>62</v>
      </c>
      <c r="D449" s="191">
        <v>18997</v>
      </c>
      <c r="E449" s="84">
        <v>26.54299175500589</v>
      </c>
      <c r="F449" s="84">
        <v>18.916372202591283</v>
      </c>
      <c r="G449" s="84">
        <v>7.6266195524146054</v>
      </c>
      <c r="H449" s="84">
        <v>13.362779740871614</v>
      </c>
      <c r="I449" s="84">
        <v>6.1189634864546525</v>
      </c>
      <c r="J449" s="84">
        <v>9.3109540636042407</v>
      </c>
      <c r="K449" s="84">
        <v>7.5500588928150769</v>
      </c>
    </row>
    <row r="450" spans="2:11" ht="18" hidden="1" customHeight="1" outlineLevel="1">
      <c r="B450" s="203"/>
      <c r="C450" s="204" t="s">
        <v>62</v>
      </c>
      <c r="D450" s="192">
        <v>15473</v>
      </c>
      <c r="E450" s="85">
        <v>25.304456130639359</v>
      </c>
      <c r="F450" s="85">
        <v>18.212012178245228</v>
      </c>
      <c r="G450" s="85">
        <v>7.0924439523941327</v>
      </c>
      <c r="H450" s="85">
        <v>12.738721284251314</v>
      </c>
      <c r="I450" s="85">
        <v>5.54248546913922</v>
      </c>
      <c r="J450" s="85">
        <v>9.0368115139773035</v>
      </c>
      <c r="K450" s="85">
        <v>7.216994187655688</v>
      </c>
    </row>
    <row r="451" spans="2:11" ht="18" hidden="1" customHeight="1" outlineLevel="1">
      <c r="B451" s="203"/>
      <c r="C451" s="204" t="s">
        <v>390</v>
      </c>
      <c r="D451" s="192">
        <v>1132</v>
      </c>
      <c r="E451" s="85">
        <v>31.485849056603776</v>
      </c>
      <c r="F451" s="85">
        <v>22.05188679245283</v>
      </c>
      <c r="G451" s="85">
        <v>9.433962264150944</v>
      </c>
      <c r="H451" s="85">
        <v>15.212264150943398</v>
      </c>
      <c r="I451" s="85">
        <v>9.9056603773584904</v>
      </c>
      <c r="J451" s="85">
        <v>8.9622641509433958</v>
      </c>
      <c r="K451" s="85">
        <v>8.4905660377358494</v>
      </c>
    </row>
    <row r="452" spans="2:11" ht="18" hidden="1" customHeight="1" outlineLevel="1">
      <c r="B452" s="203"/>
      <c r="C452" s="204" t="s">
        <v>391</v>
      </c>
      <c r="D452" s="192">
        <v>648</v>
      </c>
      <c r="E452" s="85">
        <v>38.663484486873507</v>
      </c>
      <c r="F452" s="85">
        <v>25.536992840095461</v>
      </c>
      <c r="G452" s="85">
        <v>13.126491646778044</v>
      </c>
      <c r="H452" s="85">
        <v>15.751789976133651</v>
      </c>
      <c r="I452" s="85">
        <v>15.990453460620524</v>
      </c>
      <c r="J452" s="85">
        <v>10.023866348448687</v>
      </c>
      <c r="K452" s="85">
        <v>12.887828162291171</v>
      </c>
    </row>
    <row r="453" spans="2:11" ht="18" hidden="1" customHeight="1" outlineLevel="1">
      <c r="B453" s="203"/>
      <c r="C453" s="204" t="s">
        <v>392</v>
      </c>
      <c r="D453" s="192">
        <v>855</v>
      </c>
      <c r="E453" s="85">
        <v>34.446397188049211</v>
      </c>
      <c r="F453" s="85">
        <v>25.13181019332162</v>
      </c>
      <c r="G453" s="85">
        <v>9.3145869947275912</v>
      </c>
      <c r="H453" s="85">
        <v>17.04745166959578</v>
      </c>
      <c r="I453" s="85">
        <v>6.6783831282952555</v>
      </c>
      <c r="J453" s="85">
        <v>13.532513181019331</v>
      </c>
      <c r="K453" s="85">
        <v>9.4903339191564147</v>
      </c>
    </row>
    <row r="454" spans="2:11" ht="18" hidden="1" customHeight="1" outlineLevel="1">
      <c r="B454" s="203"/>
      <c r="C454" s="204" t="s">
        <v>393</v>
      </c>
      <c r="D454" s="192">
        <v>889</v>
      </c>
      <c r="E454" s="85">
        <v>32.514450867052027</v>
      </c>
      <c r="F454" s="85">
        <v>20.664739884393065</v>
      </c>
      <c r="G454" s="85">
        <v>11.849710982658959</v>
      </c>
      <c r="H454" s="85">
        <v>19.653179190751445</v>
      </c>
      <c r="I454" s="85">
        <v>7.0809248554913298</v>
      </c>
      <c r="J454" s="85">
        <v>11.560693641618498</v>
      </c>
      <c r="K454" s="85">
        <v>8.5260115606936413</v>
      </c>
    </row>
    <row r="455" spans="2:11" ht="18" hidden="1" customHeight="1" outlineLevel="1">
      <c r="B455" s="203"/>
      <c r="C455" s="204"/>
      <c r="D455" s="192"/>
      <c r="E455" s="85"/>
      <c r="F455" s="85"/>
      <c r="G455" s="85"/>
      <c r="H455" s="85"/>
      <c r="I455" s="85"/>
      <c r="J455" s="85"/>
      <c r="K455" s="85"/>
    </row>
    <row r="456" spans="2:11" ht="18" customHeight="1" collapsed="1">
      <c r="B456" s="203">
        <v>502</v>
      </c>
      <c r="C456" s="205" t="s">
        <v>63</v>
      </c>
      <c r="D456" s="191">
        <v>16193</v>
      </c>
      <c r="E456" s="84">
        <v>30.468337730870715</v>
      </c>
      <c r="F456" s="84">
        <v>23.139841688654354</v>
      </c>
      <c r="G456" s="84">
        <v>7.3284960422163596</v>
      </c>
      <c r="H456" s="84">
        <v>11.965699208443272</v>
      </c>
      <c r="I456" s="84">
        <v>8.5158311345646442</v>
      </c>
      <c r="J456" s="84">
        <v>7.605540897097625</v>
      </c>
      <c r="K456" s="84">
        <v>11.160949868073878</v>
      </c>
    </row>
    <row r="457" spans="2:11" ht="18" hidden="1" customHeight="1" outlineLevel="1">
      <c r="B457" s="203"/>
      <c r="C457" s="204" t="s">
        <v>63</v>
      </c>
      <c r="D457" s="192">
        <v>6821</v>
      </c>
      <c r="E457" s="85">
        <v>26.502583627957577</v>
      </c>
      <c r="F457" s="85">
        <v>20.19309219472396</v>
      </c>
      <c r="G457" s="85">
        <v>6.3094914332336147</v>
      </c>
      <c r="H457" s="85">
        <v>10.497688332880065</v>
      </c>
      <c r="I457" s="85">
        <v>8.0228447103617082</v>
      </c>
      <c r="J457" s="85">
        <v>6.8262170247484359</v>
      </c>
      <c r="K457" s="85">
        <v>8.6755507206962186</v>
      </c>
    </row>
    <row r="458" spans="2:11" ht="18" hidden="1" customHeight="1" outlineLevel="1">
      <c r="B458" s="203"/>
      <c r="C458" s="204" t="s">
        <v>394</v>
      </c>
      <c r="D458" s="192">
        <v>1663</v>
      </c>
      <c r="E458" s="85">
        <v>28.4037558685446</v>
      </c>
      <c r="F458" s="85">
        <v>23.004694835680752</v>
      </c>
      <c r="G458" s="85">
        <v>5.39906103286385</v>
      </c>
      <c r="H458" s="85">
        <v>10.44600938967136</v>
      </c>
      <c r="I458" s="85">
        <v>5.868544600938967</v>
      </c>
      <c r="J458" s="85">
        <v>6.103286384976526</v>
      </c>
      <c r="K458" s="85">
        <v>11.971830985915492</v>
      </c>
    </row>
    <row r="459" spans="2:11" ht="18" hidden="1" customHeight="1" outlineLevel="1">
      <c r="B459" s="203"/>
      <c r="C459" s="204" t="s">
        <v>172</v>
      </c>
      <c r="D459" s="192">
        <v>2244</v>
      </c>
      <c r="E459" s="85">
        <v>33.381924198250729</v>
      </c>
      <c r="F459" s="85">
        <v>26.336248785228378</v>
      </c>
      <c r="G459" s="85">
        <v>7.0456754130223525</v>
      </c>
      <c r="H459" s="85">
        <v>11.613216715257533</v>
      </c>
      <c r="I459" s="85">
        <v>6.8513119533527691</v>
      </c>
      <c r="J459" s="85">
        <v>6.5111758989310013</v>
      </c>
      <c r="K459" s="85">
        <v>16.909620991253643</v>
      </c>
    </row>
    <row r="460" spans="2:11" ht="18" hidden="1" customHeight="1" outlineLevel="1">
      <c r="B460" s="203"/>
      <c r="C460" s="204" t="s">
        <v>395</v>
      </c>
      <c r="D460" s="192">
        <v>705</v>
      </c>
      <c r="E460" s="85">
        <v>29.220779220779221</v>
      </c>
      <c r="F460" s="85">
        <v>23.896103896103895</v>
      </c>
      <c r="G460" s="85">
        <v>5.324675324675324</v>
      </c>
      <c r="H460" s="85">
        <v>9.8701298701298708</v>
      </c>
      <c r="I460" s="85">
        <v>2.3376623376623376</v>
      </c>
      <c r="J460" s="85">
        <v>5.324675324675324</v>
      </c>
      <c r="K460" s="85">
        <v>17.662337662337663</v>
      </c>
    </row>
    <row r="461" spans="2:11" ht="18" hidden="1" customHeight="1" outlineLevel="1">
      <c r="B461" s="203"/>
      <c r="C461" s="204" t="s">
        <v>396</v>
      </c>
      <c r="D461" s="192">
        <v>1310</v>
      </c>
      <c r="E461" s="85">
        <v>33.271028037383175</v>
      </c>
      <c r="F461" s="85">
        <v>22.336448598130843</v>
      </c>
      <c r="G461" s="85">
        <v>10.934579439252337</v>
      </c>
      <c r="H461" s="85">
        <v>15.514018691588785</v>
      </c>
      <c r="I461" s="85">
        <v>11.308411214953271</v>
      </c>
      <c r="J461" s="85">
        <v>10.093457943925234</v>
      </c>
      <c r="K461" s="85">
        <v>9.3457943925233646</v>
      </c>
    </row>
    <row r="462" spans="2:11" ht="18" hidden="1" customHeight="1" outlineLevel="1">
      <c r="B462" s="203"/>
      <c r="C462" s="204" t="s">
        <v>397</v>
      </c>
      <c r="D462" s="192">
        <v>2120</v>
      </c>
      <c r="E462" s="85">
        <v>37.994542974079124</v>
      </c>
      <c r="F462" s="85">
        <v>28.240109140518417</v>
      </c>
      <c r="G462" s="85">
        <v>9.754433833560709</v>
      </c>
      <c r="H462" s="85">
        <v>17.598908594815825</v>
      </c>
      <c r="I462" s="85">
        <v>10.982264665757162</v>
      </c>
      <c r="J462" s="85">
        <v>12.073669849931786</v>
      </c>
      <c r="K462" s="85">
        <v>9.4133697135061389</v>
      </c>
    </row>
    <row r="463" spans="2:11" ht="18" hidden="1" customHeight="1" outlineLevel="1">
      <c r="B463" s="203"/>
      <c r="C463" s="204" t="s">
        <v>398</v>
      </c>
      <c r="D463" s="192">
        <v>1330</v>
      </c>
      <c r="E463" s="85">
        <v>48.915989159891602</v>
      </c>
      <c r="F463" s="85">
        <v>34.146341463414636</v>
      </c>
      <c r="G463" s="85">
        <v>14.769647696476964</v>
      </c>
      <c r="H463" s="85">
        <v>16.937669376693769</v>
      </c>
      <c r="I463" s="85">
        <v>21.680216802168022</v>
      </c>
      <c r="J463" s="85">
        <v>11.788617886178862</v>
      </c>
      <c r="K463" s="85">
        <v>17.344173441734416</v>
      </c>
    </row>
    <row r="464" spans="2:11" ht="18" hidden="1" customHeight="1" outlineLevel="1">
      <c r="B464" s="203"/>
      <c r="C464" s="204"/>
      <c r="D464" s="192"/>
      <c r="E464" s="85"/>
      <c r="F464" s="85"/>
      <c r="G464" s="85"/>
      <c r="H464" s="85"/>
      <c r="I464" s="85"/>
      <c r="J464" s="85"/>
      <c r="K464" s="85"/>
    </row>
    <row r="465" spans="2:11" ht="18" customHeight="1" collapsed="1">
      <c r="B465" s="203">
        <v>503</v>
      </c>
      <c r="C465" s="205" t="s">
        <v>64</v>
      </c>
      <c r="D465" s="191">
        <v>16828</v>
      </c>
      <c r="E465" s="84">
        <v>27.686218914289089</v>
      </c>
      <c r="F465" s="84">
        <v>21.076259672750901</v>
      </c>
      <c r="G465" s="84">
        <v>6.6099592415381894</v>
      </c>
      <c r="H465" s="84">
        <v>10.998877665544333</v>
      </c>
      <c r="I465" s="84">
        <v>6.1964675999763719</v>
      </c>
      <c r="J465" s="84">
        <v>9.3803532400023641</v>
      </c>
      <c r="K465" s="84">
        <v>8.9904896922440791</v>
      </c>
    </row>
    <row r="466" spans="2:11" ht="18" hidden="1" customHeight="1" outlineLevel="1">
      <c r="B466" s="203"/>
      <c r="C466" s="204" t="s">
        <v>64</v>
      </c>
      <c r="D466" s="192">
        <v>5901</v>
      </c>
      <c r="E466" s="85">
        <v>24.519917473416918</v>
      </c>
      <c r="F466" s="85">
        <v>18.568481193461356</v>
      </c>
      <c r="G466" s="85">
        <v>5.951436279955562</v>
      </c>
      <c r="H466" s="85">
        <v>9.3001110934772253</v>
      </c>
      <c r="I466" s="85">
        <v>5.0626884621488646</v>
      </c>
      <c r="J466" s="85">
        <v>9.7286145056340274</v>
      </c>
      <c r="K466" s="85">
        <v>7.6019679415965715</v>
      </c>
    </row>
    <row r="467" spans="2:11" ht="18" hidden="1" customHeight="1" outlineLevel="1">
      <c r="B467" s="203"/>
      <c r="C467" s="204" t="s">
        <v>399</v>
      </c>
      <c r="D467" s="192">
        <v>661</v>
      </c>
      <c r="E467" s="85">
        <v>38.235294117647058</v>
      </c>
      <c r="F467" s="85">
        <v>27.941176470588236</v>
      </c>
      <c r="G467" s="85">
        <v>10.294117647058822</v>
      </c>
      <c r="H467" s="85">
        <v>13.865546218487395</v>
      </c>
      <c r="I467" s="85">
        <v>10.294117647058822</v>
      </c>
      <c r="J467" s="85">
        <v>10.294117647058822</v>
      </c>
      <c r="K467" s="85">
        <v>16.806722689075631</v>
      </c>
    </row>
    <row r="468" spans="2:11" ht="18" hidden="1" customHeight="1" outlineLevel="1">
      <c r="B468" s="203"/>
      <c r="C468" s="204" t="s">
        <v>400</v>
      </c>
      <c r="D468" s="192">
        <v>2715</v>
      </c>
      <c r="E468" s="85">
        <v>36.475972540045767</v>
      </c>
      <c r="F468" s="85">
        <v>27.597254004576659</v>
      </c>
      <c r="G468" s="85">
        <v>8.8787185354691065</v>
      </c>
      <c r="H468" s="85">
        <v>14.050343249427918</v>
      </c>
      <c r="I468" s="85">
        <v>9.4736842105263168</v>
      </c>
      <c r="J468" s="85">
        <v>10.800915331807779</v>
      </c>
      <c r="K468" s="85">
        <v>12.860411899313501</v>
      </c>
    </row>
    <row r="469" spans="2:11" ht="18" hidden="1" customHeight="1" outlineLevel="1">
      <c r="B469" s="203"/>
      <c r="C469" s="204" t="s">
        <v>401</v>
      </c>
      <c r="D469" s="192">
        <v>1842</v>
      </c>
      <c r="E469" s="85">
        <v>29.850746268656714</v>
      </c>
      <c r="F469" s="85">
        <v>22.553897180762853</v>
      </c>
      <c r="G469" s="85">
        <v>7.2968490878938645</v>
      </c>
      <c r="H469" s="85">
        <v>13.266998341625207</v>
      </c>
      <c r="I469" s="85">
        <v>5.8595909342177999</v>
      </c>
      <c r="J469" s="85">
        <v>7.9601990049751246</v>
      </c>
      <c r="K469" s="85">
        <v>11.221669430624654</v>
      </c>
    </row>
    <row r="470" spans="2:11" ht="18" hidden="1" customHeight="1" outlineLevel="1">
      <c r="B470" s="203"/>
      <c r="C470" s="204" t="s">
        <v>402</v>
      </c>
      <c r="D470" s="192">
        <v>994</v>
      </c>
      <c r="E470" s="85">
        <v>23.561151079136692</v>
      </c>
      <c r="F470" s="85">
        <v>19.60431654676259</v>
      </c>
      <c r="G470" s="85">
        <v>3.9568345323741005</v>
      </c>
      <c r="H470" s="85">
        <v>6.2949640287769784</v>
      </c>
      <c r="I470" s="85">
        <v>5.8453237410071939</v>
      </c>
      <c r="J470" s="85">
        <v>7.4640287769784166</v>
      </c>
      <c r="K470" s="85">
        <v>8.9028776978417277</v>
      </c>
    </row>
    <row r="471" spans="2:11" ht="18" hidden="1" customHeight="1" outlineLevel="1">
      <c r="B471" s="203"/>
      <c r="C471" s="204" t="s">
        <v>403</v>
      </c>
      <c r="D471" s="192">
        <v>832</v>
      </c>
      <c r="E471" s="85">
        <v>41.403508771929829</v>
      </c>
      <c r="F471" s="85">
        <v>25.438596491228072</v>
      </c>
      <c r="G471" s="85">
        <v>15.964912280701753</v>
      </c>
      <c r="H471" s="85">
        <v>19.824561403508774</v>
      </c>
      <c r="I471" s="85">
        <v>14.912280701754385</v>
      </c>
      <c r="J471" s="85">
        <v>14.385964912280702</v>
      </c>
      <c r="K471" s="85">
        <v>11.403508771929824</v>
      </c>
    </row>
    <row r="472" spans="2:11" ht="18" hidden="1" customHeight="1" outlineLevel="1">
      <c r="B472" s="203"/>
      <c r="C472" s="204" t="s">
        <v>404</v>
      </c>
      <c r="D472" s="192">
        <v>1224</v>
      </c>
      <c r="E472" s="85">
        <v>29.387755102040821</v>
      </c>
      <c r="F472" s="85">
        <v>22.530612244897959</v>
      </c>
      <c r="G472" s="85">
        <v>6.8571428571428577</v>
      </c>
      <c r="H472" s="85">
        <v>8.408163265306122</v>
      </c>
      <c r="I472" s="85">
        <v>9.8775510204081645</v>
      </c>
      <c r="J472" s="85">
        <v>9.795918367346939</v>
      </c>
      <c r="K472" s="85">
        <v>9.4693877551020407</v>
      </c>
    </row>
    <row r="473" spans="2:11" ht="18" hidden="1" customHeight="1" outlineLevel="1">
      <c r="B473" s="203"/>
      <c r="C473" s="204" t="s">
        <v>405</v>
      </c>
      <c r="D473" s="192">
        <v>1031</v>
      </c>
      <c r="E473" s="85">
        <v>26.026200873362441</v>
      </c>
      <c r="F473" s="85">
        <v>20.873362445414848</v>
      </c>
      <c r="G473" s="85">
        <v>5.1528384279475983</v>
      </c>
      <c r="H473" s="85">
        <v>13.886462882096071</v>
      </c>
      <c r="I473" s="85">
        <v>3.318777292576419</v>
      </c>
      <c r="J473" s="85">
        <v>8.0349344978165949</v>
      </c>
      <c r="K473" s="85">
        <v>6.8995633187772922</v>
      </c>
    </row>
    <row r="474" spans="2:11" ht="18" hidden="1" customHeight="1" outlineLevel="1">
      <c r="B474" s="203"/>
      <c r="C474" s="204" t="s">
        <v>406</v>
      </c>
      <c r="D474" s="192">
        <v>1628</v>
      </c>
      <c r="E474" s="85">
        <v>22.17473884140551</v>
      </c>
      <c r="F474" s="85">
        <v>17.853751187084519</v>
      </c>
      <c r="G474" s="85">
        <v>4.3209876543209873</v>
      </c>
      <c r="H474" s="85">
        <v>10.351377018043685</v>
      </c>
      <c r="I474" s="85">
        <v>2.8015194681861351</v>
      </c>
      <c r="J474" s="85">
        <v>8.0246913580246915</v>
      </c>
      <c r="K474" s="85">
        <v>5.6980056980056979</v>
      </c>
    </row>
    <row r="475" spans="2:11" ht="18" hidden="1" customHeight="1" outlineLevel="1">
      <c r="B475" s="203"/>
      <c r="C475" s="204"/>
      <c r="D475" s="192"/>
      <c r="E475" s="85"/>
      <c r="F475" s="85"/>
      <c r="G475" s="85"/>
      <c r="H475" s="85"/>
      <c r="I475" s="85"/>
      <c r="J475" s="85"/>
      <c r="K475" s="85"/>
    </row>
    <row r="476" spans="2:11" ht="18" customHeight="1" collapsed="1">
      <c r="B476" s="203">
        <v>504</v>
      </c>
      <c r="C476" s="205" t="s">
        <v>65</v>
      </c>
      <c r="D476" s="191">
        <v>7088</v>
      </c>
      <c r="E476" s="84">
        <v>33.897408778424115</v>
      </c>
      <c r="F476" s="84">
        <v>25.013220518244317</v>
      </c>
      <c r="G476" s="84">
        <v>8.8841882601797995</v>
      </c>
      <c r="H476" s="84">
        <v>14.119513484928609</v>
      </c>
      <c r="I476" s="84">
        <v>7.5445090780891944</v>
      </c>
      <c r="J476" s="84">
        <v>10.488277807156706</v>
      </c>
      <c r="K476" s="84">
        <v>12.815089018156179</v>
      </c>
    </row>
    <row r="477" spans="2:11" ht="18" hidden="1" customHeight="1" outlineLevel="1">
      <c r="B477" s="203"/>
      <c r="C477" s="204" t="s">
        <v>65</v>
      </c>
      <c r="D477" s="192">
        <v>4752</v>
      </c>
      <c r="E477" s="85">
        <v>35.213243546576876</v>
      </c>
      <c r="F477" s="85">
        <v>24.382716049382715</v>
      </c>
      <c r="G477" s="85">
        <v>10.830527497194165</v>
      </c>
      <c r="H477" s="85">
        <v>17.760942760942761</v>
      </c>
      <c r="I477" s="85">
        <v>8.2210998877665542</v>
      </c>
      <c r="J477" s="85">
        <v>10.353535353535353</v>
      </c>
      <c r="K477" s="85">
        <v>12.682379349046016</v>
      </c>
    </row>
    <row r="478" spans="2:11" ht="18" hidden="1" customHeight="1" outlineLevel="1">
      <c r="B478" s="203"/>
      <c r="C478" s="204" t="s">
        <v>303</v>
      </c>
      <c r="D478" s="192">
        <v>866</v>
      </c>
      <c r="E478" s="85">
        <v>30.711610486891384</v>
      </c>
      <c r="F478" s="85">
        <v>26.092384519350816</v>
      </c>
      <c r="G478" s="85">
        <v>4.619225967540574</v>
      </c>
      <c r="H478" s="85">
        <v>7.2409488139825218</v>
      </c>
      <c r="I478" s="85">
        <v>6.3670411985018731</v>
      </c>
      <c r="J478" s="85">
        <v>9.488139825218477</v>
      </c>
      <c r="K478" s="85">
        <v>12.85892634207241</v>
      </c>
    </row>
    <row r="479" spans="2:11" ht="18" hidden="1" customHeight="1" outlineLevel="1">
      <c r="B479" s="203"/>
      <c r="C479" s="204" t="s">
        <v>407</v>
      </c>
      <c r="D479" s="192">
        <v>1112</v>
      </c>
      <c r="E479" s="85">
        <v>31.938775510204081</v>
      </c>
      <c r="F479" s="85">
        <v>25.918367346938776</v>
      </c>
      <c r="G479" s="85">
        <v>6.0204081632653059</v>
      </c>
      <c r="H479" s="85">
        <v>8.0612244897959187</v>
      </c>
      <c r="I479" s="85">
        <v>7.6530612244897958</v>
      </c>
      <c r="J479" s="85">
        <v>11.326530612244898</v>
      </c>
      <c r="K479" s="85">
        <v>12.244897959183673</v>
      </c>
    </row>
    <row r="480" spans="2:11" ht="18" hidden="1" customHeight="1" outlineLevel="1">
      <c r="B480" s="203"/>
      <c r="C480" s="204" t="s">
        <v>408</v>
      </c>
      <c r="D480" s="192">
        <v>358</v>
      </c>
      <c r="E480" s="85">
        <v>33.231707317073173</v>
      </c>
      <c r="F480" s="85">
        <v>26.524390243902442</v>
      </c>
      <c r="G480" s="85">
        <v>6.7073170731707323</v>
      </c>
      <c r="H480" s="85">
        <v>9.4512195121951219</v>
      </c>
      <c r="I480" s="85">
        <v>2.7439024390243905</v>
      </c>
      <c r="J480" s="85">
        <v>11.890243902439025</v>
      </c>
      <c r="K480" s="85">
        <v>15.853658536585366</v>
      </c>
    </row>
    <row r="481" spans="2:12" ht="18" hidden="1" customHeight="1" outlineLevel="1">
      <c r="B481" s="203"/>
      <c r="C481" s="204"/>
      <c r="D481" s="192"/>
      <c r="E481" s="85"/>
      <c r="F481" s="85"/>
      <c r="G481" s="85"/>
      <c r="H481" s="85"/>
      <c r="I481" s="85"/>
      <c r="J481" s="85"/>
      <c r="K481" s="85"/>
    </row>
    <row r="482" spans="2:12" ht="18" customHeight="1" collapsed="1">
      <c r="B482" s="203">
        <v>505</v>
      </c>
      <c r="C482" s="205" t="s">
        <v>66</v>
      </c>
      <c r="D482" s="191">
        <v>12623</v>
      </c>
      <c r="E482" s="84">
        <v>30.497825036249399</v>
      </c>
      <c r="F482" s="84">
        <v>22.252295795070083</v>
      </c>
      <c r="G482" s="84">
        <v>8.2455292411793142</v>
      </c>
      <c r="H482" s="84">
        <v>13.378443692605124</v>
      </c>
      <c r="I482" s="84">
        <v>7.2208796520058005</v>
      </c>
      <c r="J482" s="84">
        <v>10.043499275012083</v>
      </c>
      <c r="K482" s="84">
        <v>9.9855002416626384</v>
      </c>
    </row>
    <row r="483" spans="2:12" ht="18" hidden="1" customHeight="1" outlineLevel="1">
      <c r="B483" s="203"/>
      <c r="C483" s="204" t="s">
        <v>409</v>
      </c>
      <c r="D483" s="192">
        <v>2624</v>
      </c>
      <c r="E483" s="85">
        <v>31.630740393626994</v>
      </c>
      <c r="F483" s="85">
        <v>20.805998125585752</v>
      </c>
      <c r="G483" s="85">
        <v>10.824742268041238</v>
      </c>
      <c r="H483" s="85">
        <v>15.932521087160262</v>
      </c>
      <c r="I483" s="85">
        <v>10.168697282099345</v>
      </c>
      <c r="J483" s="85">
        <v>8.153701968134957</v>
      </c>
      <c r="K483" s="85">
        <v>11.340206185567011</v>
      </c>
    </row>
    <row r="484" spans="2:12" ht="18" hidden="1" customHeight="1" outlineLevel="1">
      <c r="B484" s="203"/>
      <c r="C484" s="204" t="s">
        <v>312</v>
      </c>
      <c r="D484" s="192">
        <v>1625</v>
      </c>
      <c r="E484" s="85">
        <v>26.345609065155806</v>
      </c>
      <c r="F484" s="85">
        <v>21.388101983002834</v>
      </c>
      <c r="G484" s="85">
        <v>4.9575070821529748</v>
      </c>
      <c r="H484" s="85">
        <v>8.7818696883852692</v>
      </c>
      <c r="I484" s="85">
        <v>2.9036827195467421</v>
      </c>
      <c r="J484" s="85">
        <v>10.127478753541077</v>
      </c>
      <c r="K484" s="85">
        <v>10.339943342776204</v>
      </c>
    </row>
    <row r="485" spans="2:12" ht="18" hidden="1" customHeight="1" outlineLevel="1">
      <c r="B485" s="203"/>
      <c r="C485" s="204" t="s">
        <v>410</v>
      </c>
      <c r="D485" s="192">
        <v>5171</v>
      </c>
      <c r="E485" s="85">
        <v>29.984159312061553</v>
      </c>
      <c r="F485" s="85">
        <v>22.720072414573433</v>
      </c>
      <c r="G485" s="85">
        <v>7.2640868974881201</v>
      </c>
      <c r="H485" s="85">
        <v>14.188730482009504</v>
      </c>
      <c r="I485" s="85">
        <v>5.8836840914233992</v>
      </c>
      <c r="J485" s="85">
        <v>10.002262955419779</v>
      </c>
      <c r="K485" s="85">
        <v>8.4860828241683652</v>
      </c>
    </row>
    <row r="486" spans="2:12" ht="18" hidden="1" customHeight="1" outlineLevel="1">
      <c r="B486" s="203"/>
      <c r="C486" s="204" t="s">
        <v>58</v>
      </c>
      <c r="D486" s="192">
        <v>3203</v>
      </c>
      <c r="E486" s="85">
        <v>32.899159663865547</v>
      </c>
      <c r="F486" s="85">
        <v>23.193277310924369</v>
      </c>
      <c r="G486" s="85">
        <v>9.7058823529411775</v>
      </c>
      <c r="H486" s="85">
        <v>12.3109243697479</v>
      </c>
      <c r="I486" s="85">
        <v>9.6218487394957997</v>
      </c>
      <c r="J486" s="85">
        <v>11.76470588235294</v>
      </c>
      <c r="K486" s="85">
        <v>11.344537815126051</v>
      </c>
    </row>
    <row r="487" spans="2:12" ht="18" hidden="1" customHeight="1" outlineLevel="1">
      <c r="B487" s="203"/>
      <c r="C487" s="204"/>
      <c r="D487" s="192"/>
      <c r="E487" s="85"/>
      <c r="F487" s="85"/>
      <c r="G487" s="85"/>
      <c r="H487" s="85"/>
      <c r="I487" s="85"/>
      <c r="J487" s="85"/>
      <c r="K487" s="85"/>
    </row>
    <row r="488" spans="2:12" ht="18" customHeight="1" collapsed="1">
      <c r="B488" s="203">
        <v>506</v>
      </c>
      <c r="C488" s="205" t="s">
        <v>67</v>
      </c>
      <c r="D488" s="191">
        <v>8559</v>
      </c>
      <c r="E488" s="84">
        <v>28.160607704829083</v>
      </c>
      <c r="F488" s="84">
        <v>21.635919696147585</v>
      </c>
      <c r="G488" s="84">
        <v>6.5246880086814976</v>
      </c>
      <c r="H488" s="84">
        <v>10.051546391752577</v>
      </c>
      <c r="I488" s="84">
        <v>4.801953336950624</v>
      </c>
      <c r="J488" s="84">
        <v>9.6581660336408035</v>
      </c>
      <c r="K488" s="84">
        <v>11.543678784590341</v>
      </c>
    </row>
    <row r="489" spans="2:12" ht="18" hidden="1" customHeight="1" outlineLevel="1">
      <c r="B489" s="203"/>
      <c r="C489" s="204" t="s">
        <v>67</v>
      </c>
      <c r="D489" s="192">
        <v>6268</v>
      </c>
      <c r="E489" s="85">
        <v>25.435419899982755</v>
      </c>
      <c r="F489" s="85">
        <v>20.210381100189686</v>
      </c>
      <c r="G489" s="85">
        <v>5.2250387997930678</v>
      </c>
      <c r="H489" s="85">
        <v>8.7946197620279367</v>
      </c>
      <c r="I489" s="85">
        <v>2.586652871184687</v>
      </c>
      <c r="J489" s="85">
        <v>9.5016382134850836</v>
      </c>
      <c r="K489" s="85">
        <v>10.743231591653734</v>
      </c>
    </row>
    <row r="490" spans="2:12" ht="18" hidden="1" customHeight="1" outlineLevel="1">
      <c r="B490" s="203"/>
      <c r="C490" s="204" t="s">
        <v>312</v>
      </c>
      <c r="D490" s="192">
        <v>475</v>
      </c>
      <c r="E490" s="85">
        <v>44</v>
      </c>
      <c r="F490" s="85">
        <v>32.666666666666664</v>
      </c>
      <c r="G490" s="85">
        <v>11.333333333333332</v>
      </c>
      <c r="H490" s="85">
        <v>9</v>
      </c>
      <c r="I490" s="85">
        <v>21</v>
      </c>
      <c r="J490" s="85">
        <v>12.333333333333334</v>
      </c>
      <c r="K490" s="85">
        <v>15</v>
      </c>
    </row>
    <row r="491" spans="2:12" ht="18" hidden="1" customHeight="1" outlineLevel="1">
      <c r="B491" s="203"/>
      <c r="C491" s="204" t="s">
        <v>173</v>
      </c>
      <c r="D491" s="192">
        <v>591</v>
      </c>
      <c r="E491" s="85">
        <v>32.244897959183675</v>
      </c>
      <c r="F491" s="85">
        <v>24.489795918367346</v>
      </c>
      <c r="G491" s="85">
        <v>7.7551020408163263</v>
      </c>
      <c r="H491" s="85">
        <v>11.224489795918368</v>
      </c>
      <c r="I491" s="85">
        <v>12.653061224489795</v>
      </c>
      <c r="J491" s="85">
        <v>8.5714285714285712</v>
      </c>
      <c r="K491" s="85">
        <v>10.612244897959183</v>
      </c>
    </row>
    <row r="492" spans="2:12" ht="18" hidden="1" customHeight="1" outlineLevel="1">
      <c r="B492" s="203"/>
      <c r="C492" s="204" t="s">
        <v>411</v>
      </c>
      <c r="D492" s="192">
        <v>948</v>
      </c>
      <c r="E492" s="85">
        <v>41.216216216216218</v>
      </c>
      <c r="F492" s="85">
        <v>26.182432432432435</v>
      </c>
      <c r="G492" s="85">
        <v>15.033783783783782</v>
      </c>
      <c r="H492" s="85">
        <v>20.439189189189189</v>
      </c>
      <c r="I492" s="85">
        <v>11.993243243243242</v>
      </c>
      <c r="J492" s="85">
        <v>11.317567567567567</v>
      </c>
      <c r="K492" s="85">
        <v>16.216216216216218</v>
      </c>
    </row>
    <row r="493" spans="2:12" ht="18" hidden="1" customHeight="1" outlineLevel="1">
      <c r="B493" s="203"/>
      <c r="C493" s="204" t="s">
        <v>412</v>
      </c>
      <c r="D493" s="192">
        <v>277</v>
      </c>
      <c r="E493" s="85">
        <v>35.078534031413611</v>
      </c>
      <c r="F493" s="85">
        <v>26.178010471204189</v>
      </c>
      <c r="G493" s="85">
        <v>8.9005235602094235</v>
      </c>
      <c r="H493" s="85">
        <v>14.659685863874344</v>
      </c>
      <c r="I493" s="85">
        <v>4.1884816753926701</v>
      </c>
      <c r="J493" s="85">
        <v>7.8534031413612562</v>
      </c>
      <c r="K493" s="85">
        <v>18.32460732984293</v>
      </c>
    </row>
    <row r="494" spans="2:12" ht="18" hidden="1" customHeight="1" outlineLevel="1">
      <c r="B494" s="203"/>
      <c r="C494" s="204"/>
      <c r="D494" s="192"/>
      <c r="E494" s="85"/>
      <c r="F494" s="85"/>
      <c r="G494" s="85"/>
      <c r="H494" s="85"/>
      <c r="I494" s="85"/>
      <c r="J494" s="85"/>
      <c r="K494" s="85"/>
    </row>
    <row r="495" spans="2:12" ht="18" customHeight="1" collapsed="1">
      <c r="B495" s="203">
        <v>507</v>
      </c>
      <c r="C495" s="205" t="s">
        <v>68</v>
      </c>
      <c r="D495" s="191">
        <v>6233</v>
      </c>
      <c r="E495" s="84">
        <v>33.5249397366957</v>
      </c>
      <c r="F495" s="84">
        <v>25.774151678101241</v>
      </c>
      <c r="G495" s="84">
        <v>7.7507880585944742</v>
      </c>
      <c r="H495" s="84">
        <v>12.497682180604487</v>
      </c>
      <c r="I495" s="84">
        <v>9.0487669200815866</v>
      </c>
      <c r="J495" s="84">
        <v>9.6606712404969404</v>
      </c>
      <c r="K495" s="84">
        <v>11.700352308548117</v>
      </c>
      <c r="L495" s="1"/>
    </row>
    <row r="496" spans="2:12" ht="18" hidden="1" customHeight="1" outlineLevel="1">
      <c r="B496" s="203"/>
      <c r="C496" s="204" t="s">
        <v>413</v>
      </c>
      <c r="D496" s="192">
        <v>2915</v>
      </c>
      <c r="E496" s="85">
        <v>29.887876664330765</v>
      </c>
      <c r="F496" s="85">
        <v>22.880168185003505</v>
      </c>
      <c r="G496" s="85">
        <v>7.0077084793272597</v>
      </c>
      <c r="H496" s="85">
        <v>12.999299229152067</v>
      </c>
      <c r="I496" s="85">
        <v>6.201822004204625</v>
      </c>
      <c r="J496" s="85">
        <v>8.3742116327960758</v>
      </c>
      <c r="K496" s="85">
        <v>10.6166783461808</v>
      </c>
    </row>
    <row r="497" spans="2:11" ht="18" hidden="1" customHeight="1" outlineLevel="1">
      <c r="B497" s="203"/>
      <c r="C497" s="204" t="s">
        <v>414</v>
      </c>
      <c r="D497" s="192">
        <v>1015</v>
      </c>
      <c r="E497" s="85">
        <v>41.217150760719221</v>
      </c>
      <c r="F497" s="85">
        <v>31.396957123098201</v>
      </c>
      <c r="G497" s="85">
        <v>9.8201936376210242</v>
      </c>
      <c r="H497" s="85">
        <v>8.5753803596127245</v>
      </c>
      <c r="I497" s="85">
        <v>17.980636237897649</v>
      </c>
      <c r="J497" s="85">
        <v>16.182572614107883</v>
      </c>
      <c r="K497" s="85">
        <v>10.650069156293222</v>
      </c>
    </row>
    <row r="498" spans="2:11" ht="18" hidden="1" customHeight="1" outlineLevel="1">
      <c r="B498" s="203"/>
      <c r="C498" s="204" t="s">
        <v>227</v>
      </c>
      <c r="D498" s="192">
        <v>804</v>
      </c>
      <c r="E498" s="85">
        <v>50.590551181102363</v>
      </c>
      <c r="F498" s="85">
        <v>41.141732283464563</v>
      </c>
      <c r="G498" s="85">
        <v>9.4488188976377945</v>
      </c>
      <c r="H498" s="85">
        <v>9.0551181102362204</v>
      </c>
      <c r="I498" s="85">
        <v>25</v>
      </c>
      <c r="J498" s="85">
        <v>10.236220472440944</v>
      </c>
      <c r="K498" s="85">
        <v>17.125984251968504</v>
      </c>
    </row>
    <row r="499" spans="2:11" ht="18" hidden="1" customHeight="1" outlineLevel="1">
      <c r="B499" s="203"/>
      <c r="C499" s="204" t="s">
        <v>415</v>
      </c>
      <c r="D499" s="192">
        <v>1499</v>
      </c>
      <c r="E499" s="85">
        <v>30.581039755351679</v>
      </c>
      <c r="F499" s="85">
        <v>23.01223241590214</v>
      </c>
      <c r="G499" s="85">
        <v>7.5688073394495419</v>
      </c>
      <c r="H499" s="85">
        <v>14.908256880733944</v>
      </c>
      <c r="I499" s="85">
        <v>4.1284403669724776</v>
      </c>
      <c r="J499" s="85">
        <v>8.6391437308868504</v>
      </c>
      <c r="K499" s="85">
        <v>12.538226299694188</v>
      </c>
    </row>
    <row r="500" spans="2:11" ht="18" hidden="1" customHeight="1" outlineLevel="1">
      <c r="B500" s="203"/>
      <c r="C500" s="204"/>
      <c r="D500" s="192"/>
      <c r="E500" s="85"/>
      <c r="F500" s="85"/>
      <c r="G500" s="85"/>
      <c r="H500" s="85"/>
      <c r="I500" s="85"/>
      <c r="J500" s="85"/>
      <c r="K500" s="85"/>
    </row>
    <row r="501" spans="2:11" ht="18" customHeight="1" collapsed="1">
      <c r="B501" s="203">
        <v>508</v>
      </c>
      <c r="C501" s="205" t="s">
        <v>69</v>
      </c>
      <c r="D501" s="191">
        <v>5425</v>
      </c>
      <c r="E501" s="84">
        <v>26.4237649762022</v>
      </c>
      <c r="F501" s="84">
        <v>21.779090759888398</v>
      </c>
      <c r="G501" s="84">
        <v>4.6446742163138026</v>
      </c>
      <c r="H501" s="84">
        <v>5.8263581158706712</v>
      </c>
      <c r="I501" s="84">
        <v>7.9599540456261293</v>
      </c>
      <c r="J501" s="84">
        <v>6.9588051862793359</v>
      </c>
      <c r="K501" s="84">
        <v>11.094698834728376</v>
      </c>
    </row>
    <row r="502" spans="2:11" ht="18" hidden="1" customHeight="1" outlineLevel="1">
      <c r="B502" s="203"/>
      <c r="C502" s="204" t="s">
        <v>69</v>
      </c>
      <c r="D502" s="192">
        <v>1833</v>
      </c>
      <c r="E502" s="85">
        <v>19.39120631341601</v>
      </c>
      <c r="F502" s="85">
        <v>17.249154453213077</v>
      </c>
      <c r="G502" s="85">
        <v>2.142051860202931</v>
      </c>
      <c r="H502" s="85">
        <v>4.2089440060127767</v>
      </c>
      <c r="I502" s="85">
        <v>3.494926719278467</v>
      </c>
      <c r="J502" s="85">
        <v>5.5618188650883127</v>
      </c>
      <c r="K502" s="85">
        <v>8.6433671552048104</v>
      </c>
    </row>
    <row r="503" spans="2:11" ht="18" hidden="1" customHeight="1" outlineLevel="1">
      <c r="B503" s="203"/>
      <c r="C503" s="204" t="s">
        <v>416</v>
      </c>
      <c r="D503" s="192">
        <v>991</v>
      </c>
      <c r="E503" s="85">
        <v>35.523114355231144</v>
      </c>
      <c r="F503" s="85">
        <v>27.980535279805352</v>
      </c>
      <c r="G503" s="85">
        <v>7.5425790754257909</v>
      </c>
      <c r="H503" s="85">
        <v>8.2725060827250605</v>
      </c>
      <c r="I503" s="85">
        <v>14.233576642335766</v>
      </c>
      <c r="J503" s="85">
        <v>8.5158150851581507</v>
      </c>
      <c r="K503" s="85">
        <v>13.017031630170317</v>
      </c>
    </row>
    <row r="504" spans="2:11" ht="18" hidden="1" customHeight="1" outlineLevel="1">
      <c r="B504" s="203"/>
      <c r="C504" s="204" t="s">
        <v>417</v>
      </c>
      <c r="D504" s="192">
        <v>481</v>
      </c>
      <c r="E504" s="85">
        <v>27.53108348134991</v>
      </c>
      <c r="F504" s="85">
        <v>20.959147424511546</v>
      </c>
      <c r="G504" s="85">
        <v>6.571936056838366</v>
      </c>
      <c r="H504" s="85">
        <v>8.8809946714031973</v>
      </c>
      <c r="I504" s="85">
        <v>6.9271758436944939</v>
      </c>
      <c r="J504" s="85">
        <v>6.571936056838366</v>
      </c>
      <c r="K504" s="85">
        <v>12.433392539964476</v>
      </c>
    </row>
    <row r="505" spans="2:11" ht="18" hidden="1" customHeight="1" outlineLevel="1">
      <c r="B505" s="203"/>
      <c r="C505" s="204" t="s">
        <v>355</v>
      </c>
      <c r="D505" s="192">
        <v>687</v>
      </c>
      <c r="E505" s="85">
        <v>31.849315068493151</v>
      </c>
      <c r="F505" s="85">
        <v>23.801369863013701</v>
      </c>
      <c r="G505" s="85">
        <v>8.0479452054794525</v>
      </c>
      <c r="H505" s="85">
        <v>6.3356164383561646</v>
      </c>
      <c r="I505" s="85">
        <v>10.102739726027398</v>
      </c>
      <c r="J505" s="85">
        <v>10.95890410958904</v>
      </c>
      <c r="K505" s="85">
        <v>13.356164383561644</v>
      </c>
    </row>
    <row r="506" spans="2:11" ht="18" hidden="1" customHeight="1" outlineLevel="1">
      <c r="B506" s="203"/>
      <c r="C506" s="204" t="s">
        <v>418</v>
      </c>
      <c r="D506" s="192">
        <v>408</v>
      </c>
      <c r="E506" s="85">
        <v>49.618320610687022</v>
      </c>
      <c r="F506" s="85">
        <v>39.31297709923664</v>
      </c>
      <c r="G506" s="85">
        <v>10.305343511450381</v>
      </c>
      <c r="H506" s="85">
        <v>7.6335877862595423</v>
      </c>
      <c r="I506" s="85">
        <v>31.297709923664126</v>
      </c>
      <c r="J506" s="85">
        <v>8.3969465648854964</v>
      </c>
      <c r="K506" s="85">
        <v>14.503816793893129</v>
      </c>
    </row>
    <row r="507" spans="2:11" ht="18" hidden="1" customHeight="1" outlineLevel="1">
      <c r="B507" s="203"/>
      <c r="C507" s="204" t="s">
        <v>419</v>
      </c>
      <c r="D507" s="192">
        <v>425</v>
      </c>
      <c r="E507" s="85">
        <v>33.634311512415351</v>
      </c>
      <c r="F507" s="85">
        <v>27.765237020316025</v>
      </c>
      <c r="G507" s="85">
        <v>5.8690744920993225</v>
      </c>
      <c r="H507" s="85">
        <v>6.9977426636568847</v>
      </c>
      <c r="I507" s="85">
        <v>7.9006772009029351</v>
      </c>
      <c r="J507" s="85">
        <v>6.772009029345373</v>
      </c>
      <c r="K507" s="85">
        <v>18.961625282167045</v>
      </c>
    </row>
    <row r="508" spans="2:11" ht="18" hidden="1" customHeight="1" outlineLevel="1">
      <c r="B508" s="203"/>
      <c r="C508" s="204" t="s">
        <v>420</v>
      </c>
      <c r="D508" s="192">
        <v>600</v>
      </c>
      <c r="E508" s="85">
        <v>24.010554089709764</v>
      </c>
      <c r="F508" s="85">
        <v>20.448548812664907</v>
      </c>
      <c r="G508" s="85">
        <v>3.5620052770448551</v>
      </c>
      <c r="H508" s="85">
        <v>4.8812664907651717</v>
      </c>
      <c r="I508" s="85">
        <v>7.9155672823219003</v>
      </c>
      <c r="J508" s="85">
        <v>6.9920844327176779</v>
      </c>
      <c r="K508" s="85">
        <v>9.1029023746701849</v>
      </c>
    </row>
    <row r="509" spans="2:11" ht="18" hidden="1" customHeight="1" outlineLevel="1">
      <c r="B509" s="203"/>
      <c r="C509" s="204"/>
      <c r="D509" s="192"/>
      <c r="E509" s="85"/>
      <c r="F509" s="85"/>
      <c r="G509" s="85"/>
      <c r="H509" s="85"/>
      <c r="I509" s="85"/>
      <c r="J509" s="85"/>
      <c r="K509" s="85"/>
    </row>
    <row r="510" spans="2:11" ht="18" customHeight="1" collapsed="1">
      <c r="B510" s="203">
        <v>509</v>
      </c>
      <c r="C510" s="205" t="s">
        <v>70</v>
      </c>
      <c r="D510" s="191">
        <v>4061</v>
      </c>
      <c r="E510" s="84">
        <v>35.172413793103445</v>
      </c>
      <c r="F510" s="84">
        <v>27.406296851574215</v>
      </c>
      <c r="G510" s="84">
        <v>7.7661169415292362</v>
      </c>
      <c r="H510" s="84">
        <v>11.934032983508246</v>
      </c>
      <c r="I510" s="84">
        <v>11.304347826086957</v>
      </c>
      <c r="J510" s="84">
        <v>9.0554722638680651</v>
      </c>
      <c r="K510" s="84">
        <v>11.724137931034482</v>
      </c>
    </row>
    <row r="511" spans="2:11" ht="18" hidden="1" customHeight="1" outlineLevel="1">
      <c r="B511" s="203"/>
      <c r="C511" s="204" t="s">
        <v>421</v>
      </c>
      <c r="D511" s="192">
        <v>522</v>
      </c>
      <c r="E511" s="85">
        <v>19.973544973544975</v>
      </c>
      <c r="F511" s="85">
        <v>17.592592592592592</v>
      </c>
      <c r="G511" s="85">
        <v>2.3809523809523809</v>
      </c>
      <c r="H511" s="85">
        <v>5.0264550264550261</v>
      </c>
      <c r="I511" s="85">
        <v>3.0423280423280423</v>
      </c>
      <c r="J511" s="85">
        <v>7.1428571428571423</v>
      </c>
      <c r="K511" s="85">
        <v>7.1428571428571423</v>
      </c>
    </row>
    <row r="512" spans="2:11" ht="18" hidden="1" customHeight="1" outlineLevel="1">
      <c r="B512" s="203"/>
      <c r="C512" s="204" t="s">
        <v>422</v>
      </c>
      <c r="D512" s="192">
        <v>461</v>
      </c>
      <c r="E512" s="85">
        <v>32.426303854875286</v>
      </c>
      <c r="F512" s="85">
        <v>26.75736961451247</v>
      </c>
      <c r="G512" s="85">
        <v>5.6689342403628125</v>
      </c>
      <c r="H512" s="85">
        <v>10.430839002267573</v>
      </c>
      <c r="I512" s="85">
        <v>3.8548752834467117</v>
      </c>
      <c r="J512" s="85">
        <v>9.0702947845804989</v>
      </c>
      <c r="K512" s="85">
        <v>14.73922902494331</v>
      </c>
    </row>
    <row r="513" spans="2:11" ht="18" hidden="1" customHeight="1" outlineLevel="1">
      <c r="B513" s="203"/>
      <c r="C513" s="204" t="s">
        <v>272</v>
      </c>
      <c r="D513" s="192">
        <v>649</v>
      </c>
      <c r="E513" s="85">
        <v>53.994490358126725</v>
      </c>
      <c r="F513" s="85">
        <v>39.944903581267219</v>
      </c>
      <c r="G513" s="85">
        <v>14.049586776859504</v>
      </c>
      <c r="H513" s="85">
        <v>13.774104683195592</v>
      </c>
      <c r="I513" s="85">
        <v>33.057851239669425</v>
      </c>
      <c r="J513" s="85">
        <v>10.743801652892563</v>
      </c>
      <c r="K513" s="85">
        <v>13.498622589531681</v>
      </c>
    </row>
    <row r="514" spans="2:11" ht="18" hidden="1" customHeight="1" outlineLevel="1">
      <c r="B514" s="203"/>
      <c r="C514" s="204" t="s">
        <v>60</v>
      </c>
      <c r="D514" s="192">
        <v>732</v>
      </c>
      <c r="E514" s="85">
        <v>32.200886262924669</v>
      </c>
      <c r="F514" s="85">
        <v>24.963072378138847</v>
      </c>
      <c r="G514" s="85">
        <v>7.2378138847858198</v>
      </c>
      <c r="H514" s="85">
        <v>14.623338257016247</v>
      </c>
      <c r="I514" s="85">
        <v>3.1019202363367802</v>
      </c>
      <c r="J514" s="85">
        <v>9.3057607090103396</v>
      </c>
      <c r="K514" s="85">
        <v>13.58936484490399</v>
      </c>
    </row>
    <row r="515" spans="2:11" ht="18" hidden="1" customHeight="1" outlineLevel="1">
      <c r="B515" s="203"/>
      <c r="C515" s="204" t="s">
        <v>423</v>
      </c>
      <c r="D515" s="192">
        <v>359</v>
      </c>
      <c r="E515" s="85">
        <v>46.36363636363636</v>
      </c>
      <c r="F515" s="85">
        <v>36.818181818181813</v>
      </c>
      <c r="G515" s="85">
        <v>9.5454545454545467</v>
      </c>
      <c r="H515" s="85">
        <v>7.2727272727272725</v>
      </c>
      <c r="I515" s="85">
        <v>34.090909090909086</v>
      </c>
      <c r="J515" s="85">
        <v>7.2727272727272725</v>
      </c>
      <c r="K515" s="85">
        <v>7.7272727272727266</v>
      </c>
    </row>
    <row r="516" spans="2:11" ht="18" hidden="1" customHeight="1" outlineLevel="1">
      <c r="B516" s="203"/>
      <c r="C516" s="204" t="s">
        <v>424</v>
      </c>
      <c r="D516" s="192">
        <v>1338</v>
      </c>
      <c r="E516" s="85">
        <v>41.343963553530749</v>
      </c>
      <c r="F516" s="85">
        <v>30.52391799544419</v>
      </c>
      <c r="G516" s="85">
        <v>10.82004555808656</v>
      </c>
      <c r="H516" s="85">
        <v>16.970387243735765</v>
      </c>
      <c r="I516" s="85">
        <v>13.781321184510251</v>
      </c>
      <c r="J516" s="85">
        <v>10.250569476082005</v>
      </c>
      <c r="K516" s="85">
        <v>12.984054669703873</v>
      </c>
    </row>
    <row r="517" spans="2:11" ht="18" hidden="1" customHeight="1" outlineLevel="1">
      <c r="B517" s="203"/>
      <c r="C517" s="204"/>
      <c r="D517" s="192"/>
      <c r="E517" s="85"/>
      <c r="F517" s="85"/>
      <c r="G517" s="85"/>
      <c r="H517" s="85"/>
      <c r="I517" s="85"/>
      <c r="J517" s="85"/>
      <c r="K517" s="85"/>
    </row>
    <row r="518" spans="2:11" ht="18" customHeight="1" collapsed="1">
      <c r="B518" s="203">
        <v>510</v>
      </c>
      <c r="C518" s="205" t="s">
        <v>71</v>
      </c>
      <c r="D518" s="191">
        <v>9339</v>
      </c>
      <c r="E518" s="84">
        <v>44.494566331761327</v>
      </c>
      <c r="F518" s="84">
        <v>27.557924953865083</v>
      </c>
      <c r="G518" s="84">
        <v>16.936641377896247</v>
      </c>
      <c r="H518" s="84">
        <v>23.867131433258152</v>
      </c>
      <c r="I518" s="84">
        <v>13.450891941767479</v>
      </c>
      <c r="J518" s="84">
        <v>15.255279885175312</v>
      </c>
      <c r="K518" s="84">
        <v>13.49190075866311</v>
      </c>
    </row>
    <row r="519" spans="2:11" ht="18" hidden="1" customHeight="1" outlineLevel="1">
      <c r="B519" s="203"/>
      <c r="C519" s="204" t="s">
        <v>71</v>
      </c>
      <c r="D519" s="192">
        <v>3726</v>
      </c>
      <c r="E519" s="85">
        <v>36.723634847853269</v>
      </c>
      <c r="F519" s="85">
        <v>25.760733639016259</v>
      </c>
      <c r="G519" s="85">
        <v>10.962901208837016</v>
      </c>
      <c r="H519" s="85">
        <v>18.799499791579823</v>
      </c>
      <c r="I519" s="85">
        <v>8.0033347228011671</v>
      </c>
      <c r="J519" s="85">
        <v>12.463526469362234</v>
      </c>
      <c r="K519" s="85">
        <v>10.546060858691121</v>
      </c>
    </row>
    <row r="520" spans="2:11" ht="18" hidden="1" customHeight="1" outlineLevel="1">
      <c r="B520" s="203"/>
      <c r="C520" s="204" t="s">
        <v>425</v>
      </c>
      <c r="D520" s="192">
        <v>3683</v>
      </c>
      <c r="E520" s="85">
        <v>54.8828125</v>
      </c>
      <c r="F520" s="85">
        <v>29.622395833333332</v>
      </c>
      <c r="G520" s="85">
        <v>25.260416666666668</v>
      </c>
      <c r="H520" s="85">
        <v>30.924479166666668</v>
      </c>
      <c r="I520" s="85">
        <v>21.484375</v>
      </c>
      <c r="J520" s="85">
        <v>18.880208333333336</v>
      </c>
      <c r="K520" s="85">
        <v>16.9921875</v>
      </c>
    </row>
    <row r="521" spans="2:11" ht="18" hidden="1" customHeight="1" outlineLevel="1">
      <c r="B521" s="203"/>
      <c r="C521" s="204" t="s">
        <v>426</v>
      </c>
      <c r="D521" s="192">
        <v>915</v>
      </c>
      <c r="E521" s="85">
        <v>47.743467933491686</v>
      </c>
      <c r="F521" s="85">
        <v>26.128266033254157</v>
      </c>
      <c r="G521" s="85">
        <v>21.61520190023753</v>
      </c>
      <c r="H521" s="85">
        <v>24.228028503562946</v>
      </c>
      <c r="I521" s="85">
        <v>16.864608076009503</v>
      </c>
      <c r="J521" s="85">
        <v>17.814726840855108</v>
      </c>
      <c r="K521" s="85">
        <v>18.527315914489311</v>
      </c>
    </row>
    <row r="522" spans="2:11" ht="18" hidden="1" customHeight="1" outlineLevel="1">
      <c r="B522" s="203"/>
      <c r="C522" s="204" t="s">
        <v>427</v>
      </c>
      <c r="D522" s="192">
        <v>1015</v>
      </c>
      <c r="E522" s="85">
        <v>47.02495201535509</v>
      </c>
      <c r="F522" s="85">
        <v>30.902111324376197</v>
      </c>
      <c r="G522" s="85">
        <v>16.122840690978887</v>
      </c>
      <c r="H522" s="85">
        <v>26.103646833013432</v>
      </c>
      <c r="I522" s="85">
        <v>12.092130518234164</v>
      </c>
      <c r="J522" s="85">
        <v>15.355086372360843</v>
      </c>
      <c r="K522" s="85">
        <v>12.667946257197697</v>
      </c>
    </row>
    <row r="523" spans="2:11" ht="18" hidden="1" customHeight="1" outlineLevel="1">
      <c r="B523" s="203"/>
      <c r="C523" s="204"/>
      <c r="D523" s="192"/>
      <c r="E523" s="85"/>
      <c r="F523" s="85"/>
      <c r="G523" s="85"/>
      <c r="H523" s="85"/>
      <c r="I523" s="85"/>
      <c r="J523" s="85"/>
      <c r="K523" s="85"/>
    </row>
    <row r="524" spans="2:11" ht="18" customHeight="1" collapsed="1">
      <c r="B524" s="203">
        <v>511</v>
      </c>
      <c r="C524" s="205" t="s">
        <v>72</v>
      </c>
      <c r="D524" s="191">
        <v>2276</v>
      </c>
      <c r="E524" s="84">
        <v>29.740323370896622</v>
      </c>
      <c r="F524" s="84">
        <v>22.488975992160707</v>
      </c>
      <c r="G524" s="84">
        <v>7.2513473787359128</v>
      </c>
      <c r="H524" s="84">
        <v>8.7702106810387068</v>
      </c>
      <c r="I524" s="84">
        <v>13.473787359137679</v>
      </c>
      <c r="J524" s="84">
        <v>5.9774620284174427</v>
      </c>
      <c r="K524" s="84">
        <v>9.7501224889759914</v>
      </c>
    </row>
    <row r="525" spans="2:11" ht="18" hidden="1" customHeight="1" outlineLevel="1">
      <c r="B525" s="203"/>
      <c r="C525" s="204" t="s">
        <v>72</v>
      </c>
      <c r="D525" s="192">
        <v>1091</v>
      </c>
      <c r="E525" s="85">
        <v>24.503311258278146</v>
      </c>
      <c r="F525" s="85">
        <v>19.288079470198678</v>
      </c>
      <c r="G525" s="85">
        <v>5.2152317880794703</v>
      </c>
      <c r="H525" s="85">
        <v>6.6225165562913908</v>
      </c>
      <c r="I525" s="85">
        <v>9.9337748344370862</v>
      </c>
      <c r="J525" s="85">
        <v>4.8013245033112586</v>
      </c>
      <c r="K525" s="85">
        <v>8.8576158940397338</v>
      </c>
    </row>
    <row r="526" spans="2:11" ht="18" hidden="1" customHeight="1" outlineLevel="1">
      <c r="B526" s="203"/>
      <c r="C526" s="204" t="s">
        <v>428</v>
      </c>
      <c r="D526" s="192">
        <v>325</v>
      </c>
      <c r="E526" s="85">
        <v>47.340425531914896</v>
      </c>
      <c r="F526" s="85">
        <v>32.978723404255319</v>
      </c>
      <c r="G526" s="85">
        <v>14.361702127659576</v>
      </c>
      <c r="H526" s="85">
        <v>17.021276595744681</v>
      </c>
      <c r="I526" s="85">
        <v>31.382978723404253</v>
      </c>
      <c r="J526" s="85">
        <v>5.8510638297872344</v>
      </c>
      <c r="K526" s="85">
        <v>9.5744680851063837</v>
      </c>
    </row>
    <row r="527" spans="2:11" ht="18" hidden="1" customHeight="1" outlineLevel="1">
      <c r="B527" s="203"/>
      <c r="C527" s="204" t="s">
        <v>429</v>
      </c>
      <c r="D527" s="192">
        <v>636</v>
      </c>
      <c r="E527" s="85">
        <v>35.491071428571431</v>
      </c>
      <c r="F527" s="85">
        <v>25.223214285714285</v>
      </c>
      <c r="G527" s="85">
        <v>10.267857142857142</v>
      </c>
      <c r="H527" s="85">
        <v>9.5982142857142865</v>
      </c>
      <c r="I527" s="85">
        <v>16.964285714285715</v>
      </c>
      <c r="J527" s="85">
        <v>9.8214285714285712</v>
      </c>
      <c r="K527" s="85">
        <v>11.160714285714286</v>
      </c>
    </row>
    <row r="528" spans="2:11" ht="18" hidden="1" customHeight="1" outlineLevel="1">
      <c r="B528" s="203"/>
      <c r="C528" s="204" t="s">
        <v>430</v>
      </c>
      <c r="D528" s="192">
        <v>224</v>
      </c>
      <c r="E528" s="85">
        <v>31.979695431472084</v>
      </c>
      <c r="F528" s="85">
        <v>25.888324873096447</v>
      </c>
      <c r="G528" s="85">
        <v>6.091370558375635</v>
      </c>
      <c r="H528" s="85">
        <v>12.18274111675127</v>
      </c>
      <c r="I528" s="85">
        <v>10.152284263959391</v>
      </c>
      <c r="J528" s="85">
        <v>4.5685279187817258</v>
      </c>
      <c r="K528" s="85">
        <v>12.18274111675127</v>
      </c>
    </row>
    <row r="529" spans="2:11" ht="18" hidden="1" customHeight="1" outlineLevel="1">
      <c r="B529" s="203"/>
      <c r="C529" s="204"/>
      <c r="D529" s="192"/>
      <c r="E529" s="85"/>
      <c r="F529" s="85"/>
      <c r="G529" s="85"/>
      <c r="H529" s="85"/>
      <c r="I529" s="85"/>
      <c r="J529" s="85"/>
      <c r="K529" s="85"/>
    </row>
    <row r="530" spans="2:11" ht="18" customHeight="1" collapsed="1">
      <c r="B530" s="203">
        <v>601</v>
      </c>
      <c r="C530" s="205" t="s">
        <v>73</v>
      </c>
      <c r="D530" s="191">
        <v>37494</v>
      </c>
      <c r="E530" s="84">
        <v>30.303658717227076</v>
      </c>
      <c r="F530" s="84">
        <v>22.565545845059994</v>
      </c>
      <c r="G530" s="84">
        <v>7.7381128721670871</v>
      </c>
      <c r="H530" s="84">
        <v>13.609835579914087</v>
      </c>
      <c r="I530" s="84">
        <v>7.1989334913346168</v>
      </c>
      <c r="J530" s="84">
        <v>8.9734854095689531</v>
      </c>
      <c r="K530" s="84">
        <v>9.8178047696637538</v>
      </c>
    </row>
    <row r="531" spans="2:11" ht="18" hidden="1" customHeight="1" outlineLevel="1">
      <c r="B531" s="203"/>
      <c r="C531" s="204" t="s">
        <v>73</v>
      </c>
      <c r="D531" s="192">
        <v>1498</v>
      </c>
      <c r="E531" s="85">
        <v>17.704561911658217</v>
      </c>
      <c r="F531" s="85">
        <v>14.192614047791455</v>
      </c>
      <c r="G531" s="85">
        <v>3.5119478638667636</v>
      </c>
      <c r="H531" s="85">
        <v>7.3135409123823312</v>
      </c>
      <c r="I531" s="85">
        <v>6.1549601737871109</v>
      </c>
      <c r="J531" s="85">
        <v>3.6567704561911656</v>
      </c>
      <c r="K531" s="85">
        <v>5.1412020275162922</v>
      </c>
    </row>
    <row r="532" spans="2:11" ht="18" hidden="1" customHeight="1" outlineLevel="1">
      <c r="B532" s="203"/>
      <c r="C532" s="204" t="s">
        <v>431</v>
      </c>
      <c r="D532" s="192">
        <v>1236</v>
      </c>
      <c r="E532" s="85">
        <v>52.495974235104669</v>
      </c>
      <c r="F532" s="85">
        <v>32.689210950080515</v>
      </c>
      <c r="G532" s="85">
        <v>19.806763285024154</v>
      </c>
      <c r="H532" s="85">
        <v>31.561996779388085</v>
      </c>
      <c r="I532" s="85">
        <v>12.882447665056359</v>
      </c>
      <c r="J532" s="85">
        <v>16.103059581320451</v>
      </c>
      <c r="K532" s="85">
        <v>16.264090177133657</v>
      </c>
    </row>
    <row r="533" spans="2:11" ht="18" hidden="1" customHeight="1" outlineLevel="1">
      <c r="B533" s="203"/>
      <c r="C533" s="204" t="s">
        <v>432</v>
      </c>
      <c r="D533" s="192">
        <v>2302</v>
      </c>
      <c r="E533" s="85">
        <v>38.878732480195005</v>
      </c>
      <c r="F533" s="85">
        <v>28.397318708104812</v>
      </c>
      <c r="G533" s="85">
        <v>10.481413772090189</v>
      </c>
      <c r="H533" s="85">
        <v>19.500304692260816</v>
      </c>
      <c r="I533" s="85">
        <v>6.8251066422912858</v>
      </c>
      <c r="J533" s="85">
        <v>10.298598415600244</v>
      </c>
      <c r="K533" s="85">
        <v>14.929920780012187</v>
      </c>
    </row>
    <row r="534" spans="2:11" ht="18" hidden="1" customHeight="1" outlineLevel="1">
      <c r="B534" s="203"/>
      <c r="C534" s="204" t="s">
        <v>433</v>
      </c>
      <c r="D534" s="192">
        <v>3243</v>
      </c>
      <c r="E534" s="85">
        <v>33.811690584529224</v>
      </c>
      <c r="F534" s="85">
        <v>24.431221561078054</v>
      </c>
      <c r="G534" s="85">
        <v>9.3804690234511732</v>
      </c>
      <c r="H534" s="85">
        <v>14.770738536926848</v>
      </c>
      <c r="I534" s="85">
        <v>9.3804690234511732</v>
      </c>
      <c r="J534" s="85">
        <v>9.4854742737136863</v>
      </c>
      <c r="K534" s="85">
        <v>11.2005600280014</v>
      </c>
    </row>
    <row r="535" spans="2:11" ht="18" hidden="1" customHeight="1" outlineLevel="1">
      <c r="B535" s="203"/>
      <c r="C535" s="204" t="s">
        <v>434</v>
      </c>
      <c r="D535" s="192">
        <v>2231</v>
      </c>
      <c r="E535" s="85">
        <v>31.573754316724223</v>
      </c>
      <c r="F535" s="85">
        <v>24.272323630981745</v>
      </c>
      <c r="G535" s="85">
        <v>7.3014306857424769</v>
      </c>
      <c r="H535" s="85">
        <v>11.593487913172176</v>
      </c>
      <c r="I535" s="85">
        <v>7.4987666502220023</v>
      </c>
      <c r="J535" s="85">
        <v>8.880118401578688</v>
      </c>
      <c r="K535" s="85">
        <v>12.382831771090281</v>
      </c>
    </row>
    <row r="536" spans="2:11" ht="18" hidden="1" customHeight="1" outlineLevel="1">
      <c r="B536" s="203"/>
      <c r="C536" s="204" t="s">
        <v>435</v>
      </c>
      <c r="D536" s="192">
        <v>1337</v>
      </c>
      <c r="E536" s="85">
        <v>45.375</v>
      </c>
      <c r="F536" s="85">
        <v>29.625</v>
      </c>
      <c r="G536" s="85">
        <v>15.75</v>
      </c>
      <c r="H536" s="85">
        <v>26.5</v>
      </c>
      <c r="I536" s="85">
        <v>12</v>
      </c>
      <c r="J536" s="85">
        <v>12.625</v>
      </c>
      <c r="K536" s="85">
        <v>14.374999999999998</v>
      </c>
    </row>
    <row r="537" spans="2:11" ht="18" hidden="1" customHeight="1" outlineLevel="1">
      <c r="B537" s="203"/>
      <c r="C537" s="204" t="s">
        <v>436</v>
      </c>
      <c r="D537" s="192">
        <v>484</v>
      </c>
      <c r="E537" s="85">
        <v>49.508196721311478</v>
      </c>
      <c r="F537" s="85">
        <v>36.721311475409834</v>
      </c>
      <c r="G537" s="85">
        <v>12.786885245901638</v>
      </c>
      <c r="H537" s="85">
        <v>14.098360655737704</v>
      </c>
      <c r="I537" s="85">
        <v>32.459016393442624</v>
      </c>
      <c r="J537" s="85">
        <v>4.918032786885246</v>
      </c>
      <c r="K537" s="85">
        <v>12.131147540983607</v>
      </c>
    </row>
    <row r="538" spans="2:11" ht="18" hidden="1" customHeight="1" outlineLevel="1">
      <c r="B538" s="203"/>
      <c r="C538" s="204" t="s">
        <v>437</v>
      </c>
      <c r="D538" s="192">
        <v>9405</v>
      </c>
      <c r="E538" s="85">
        <v>27.957114555413121</v>
      </c>
      <c r="F538" s="85">
        <v>22.841160703880668</v>
      </c>
      <c r="G538" s="85">
        <v>5.1159538515324554</v>
      </c>
      <c r="H538" s="85">
        <v>11.001048828807832</v>
      </c>
      <c r="I538" s="85">
        <v>3.6359398671483509</v>
      </c>
      <c r="J538" s="85">
        <v>9.7308006059899785</v>
      </c>
      <c r="K538" s="85">
        <v>9.3695373499592112</v>
      </c>
    </row>
    <row r="539" spans="2:11" ht="18" hidden="1" customHeight="1" outlineLevel="1">
      <c r="B539" s="203"/>
      <c r="C539" s="204" t="s">
        <v>438</v>
      </c>
      <c r="D539" s="192">
        <v>1018</v>
      </c>
      <c r="E539" s="85">
        <v>22.161741835147744</v>
      </c>
      <c r="F539" s="85">
        <v>18.429237947122861</v>
      </c>
      <c r="G539" s="85">
        <v>3.7325038880248838</v>
      </c>
      <c r="H539" s="85">
        <v>5.9097978227060652</v>
      </c>
      <c r="I539" s="85">
        <v>8.3981337480559866</v>
      </c>
      <c r="J539" s="85">
        <v>6.3763608087091761</v>
      </c>
      <c r="K539" s="85">
        <v>5.598755832037325</v>
      </c>
    </row>
    <row r="540" spans="2:11" ht="18" hidden="1" customHeight="1" outlineLevel="1">
      <c r="B540" s="203"/>
      <c r="C540" s="204" t="s">
        <v>439</v>
      </c>
      <c r="D540" s="192">
        <v>2766</v>
      </c>
      <c r="E540" s="85">
        <v>33.679833679833685</v>
      </c>
      <c r="F540" s="85">
        <v>23.991683991683992</v>
      </c>
      <c r="G540" s="85">
        <v>9.6881496881496894</v>
      </c>
      <c r="H540" s="85">
        <v>15.051975051975052</v>
      </c>
      <c r="I540" s="85">
        <v>11.891891891891893</v>
      </c>
      <c r="J540" s="85">
        <v>9.9792099792099798</v>
      </c>
      <c r="K540" s="85">
        <v>8.4823284823284837</v>
      </c>
    </row>
    <row r="541" spans="2:11" ht="18" hidden="1" customHeight="1" outlineLevel="1">
      <c r="B541" s="203"/>
      <c r="C541" s="204" t="s">
        <v>440</v>
      </c>
      <c r="D541" s="192">
        <v>6493</v>
      </c>
      <c r="E541" s="85">
        <v>33.774965394502672</v>
      </c>
      <c r="F541" s="85">
        <v>24.006327862368991</v>
      </c>
      <c r="G541" s="85">
        <v>9.7686375321336758</v>
      </c>
      <c r="H541" s="85">
        <v>16.551315008898555</v>
      </c>
      <c r="I541" s="85">
        <v>8.6414870476567138</v>
      </c>
      <c r="J541" s="85">
        <v>9.3731461340715825</v>
      </c>
      <c r="K541" s="85">
        <v>10.816689736998221</v>
      </c>
    </row>
    <row r="542" spans="2:11" ht="18" hidden="1" customHeight="1" outlineLevel="1">
      <c r="B542" s="203"/>
      <c r="C542" s="204" t="s">
        <v>441</v>
      </c>
      <c r="D542" s="192">
        <v>659</v>
      </c>
      <c r="E542" s="85">
        <v>38.963963963963963</v>
      </c>
      <c r="F542" s="85">
        <v>31.306306306306308</v>
      </c>
      <c r="G542" s="85">
        <v>7.6576576576576567</v>
      </c>
      <c r="H542" s="85">
        <v>18.243243243243242</v>
      </c>
      <c r="I542" s="85">
        <v>9.2342342342342345</v>
      </c>
      <c r="J542" s="85">
        <v>10.36036036036036</v>
      </c>
      <c r="K542" s="85">
        <v>9.9099099099099099</v>
      </c>
    </row>
    <row r="543" spans="2:11" ht="18" hidden="1" customHeight="1" outlineLevel="1">
      <c r="B543" s="203"/>
      <c r="C543" s="204" t="s">
        <v>442</v>
      </c>
      <c r="D543" s="192">
        <v>318</v>
      </c>
      <c r="E543" s="85">
        <v>25</v>
      </c>
      <c r="F543" s="85">
        <v>21.03960396039604</v>
      </c>
      <c r="G543" s="85">
        <v>3.9603960396039604</v>
      </c>
      <c r="H543" s="85">
        <v>11.881188118811881</v>
      </c>
      <c r="I543" s="85">
        <v>2.2277227722772275</v>
      </c>
      <c r="J543" s="85">
        <v>6.6831683168316838</v>
      </c>
      <c r="K543" s="85">
        <v>8.6633663366336631</v>
      </c>
    </row>
    <row r="544" spans="2:11" ht="18" hidden="1" customHeight="1" outlineLevel="1">
      <c r="B544" s="203"/>
      <c r="C544" s="204" t="s">
        <v>443</v>
      </c>
      <c r="D544" s="192">
        <v>4241</v>
      </c>
      <c r="E544" s="85">
        <v>25.205667276051187</v>
      </c>
      <c r="F544" s="85">
        <v>16.887568555758683</v>
      </c>
      <c r="G544" s="85">
        <v>8.3180987202925056</v>
      </c>
      <c r="H544" s="85">
        <v>13.574040219378428</v>
      </c>
      <c r="I544" s="85">
        <v>5.5073126142595976</v>
      </c>
      <c r="J544" s="85">
        <v>8.4095063985374772</v>
      </c>
      <c r="K544" s="85">
        <v>8.4323583180987214</v>
      </c>
    </row>
    <row r="545" spans="2:11" ht="18" hidden="1" customHeight="1" outlineLevel="1">
      <c r="B545" s="203"/>
      <c r="C545" s="204" t="s">
        <v>444</v>
      </c>
      <c r="D545" s="192">
        <v>263</v>
      </c>
      <c r="E545" s="85">
        <v>40.74074074074074</v>
      </c>
      <c r="F545" s="85">
        <v>34.920634920634917</v>
      </c>
      <c r="G545" s="85">
        <v>5.8201058201058196</v>
      </c>
      <c r="H545" s="85">
        <v>11.640211640211639</v>
      </c>
      <c r="I545" s="85">
        <v>10.052910052910052</v>
      </c>
      <c r="J545" s="85">
        <v>10.582010582010582</v>
      </c>
      <c r="K545" s="85">
        <v>14.814814814814813</v>
      </c>
    </row>
    <row r="546" spans="2:11" ht="18" hidden="1" customHeight="1" outlineLevel="1">
      <c r="B546" s="203"/>
      <c r="C546" s="204"/>
      <c r="D546" s="192"/>
      <c r="E546" s="85"/>
      <c r="F546" s="85"/>
      <c r="G546" s="85"/>
      <c r="H546" s="85"/>
      <c r="I546" s="85"/>
      <c r="J546" s="85"/>
      <c r="K546" s="85"/>
    </row>
    <row r="547" spans="2:11" ht="18" customHeight="1" collapsed="1">
      <c r="B547" s="203">
        <v>602</v>
      </c>
      <c r="C547" s="205" t="s">
        <v>74</v>
      </c>
      <c r="D547" s="191">
        <v>7359</v>
      </c>
      <c r="E547" s="84">
        <v>24.37250762373915</v>
      </c>
      <c r="F547" s="84">
        <v>18.871686605676754</v>
      </c>
      <c r="G547" s="84">
        <v>5.500821018062398</v>
      </c>
      <c r="H547" s="84">
        <v>10.004691531785127</v>
      </c>
      <c r="I547" s="84">
        <v>4.9730236922355147</v>
      </c>
      <c r="J547" s="84">
        <v>7.6354679802955667</v>
      </c>
      <c r="K547" s="84">
        <v>8.1749941355852691</v>
      </c>
    </row>
    <row r="548" spans="2:11" ht="18" hidden="1" customHeight="1" outlineLevel="1">
      <c r="B548" s="203"/>
      <c r="C548" s="204" t="s">
        <v>445</v>
      </c>
      <c r="D548" s="192">
        <v>3454</v>
      </c>
      <c r="E548" s="85">
        <v>20.768075520274621</v>
      </c>
      <c r="F548" s="85">
        <v>17.485518129156834</v>
      </c>
      <c r="G548" s="85">
        <v>3.2825573911177859</v>
      </c>
      <c r="H548" s="85">
        <v>7.6807552027461927</v>
      </c>
      <c r="I548" s="85">
        <v>2.3385539583780304</v>
      </c>
      <c r="J548" s="85">
        <v>7.0800257455481654</v>
      </c>
      <c r="K548" s="85">
        <v>7.2945719802617468</v>
      </c>
    </row>
    <row r="549" spans="2:11" ht="18" hidden="1" customHeight="1" outlineLevel="1">
      <c r="B549" s="203"/>
      <c r="C549" s="204" t="s">
        <v>446</v>
      </c>
      <c r="D549" s="192">
        <v>2445</v>
      </c>
      <c r="E549" s="85">
        <v>36.926478717523494</v>
      </c>
      <c r="F549" s="85">
        <v>23.659480375898287</v>
      </c>
      <c r="G549" s="85">
        <v>13.266998341625207</v>
      </c>
      <c r="H549" s="85">
        <v>21.282476506357103</v>
      </c>
      <c r="I549" s="85">
        <v>10.39248203427308</v>
      </c>
      <c r="J549" s="85">
        <v>10.613598673300165</v>
      </c>
      <c r="K549" s="85">
        <v>11.000552791597567</v>
      </c>
    </row>
    <row r="550" spans="2:11" ht="18" hidden="1" customHeight="1" outlineLevel="1">
      <c r="B550" s="203"/>
      <c r="C550" s="204" t="s">
        <v>447</v>
      </c>
      <c r="D550" s="192">
        <v>863</v>
      </c>
      <c r="E550" s="85">
        <v>17.693409742120345</v>
      </c>
      <c r="F550" s="85">
        <v>15.114613180515759</v>
      </c>
      <c r="G550" s="85">
        <v>2.5787965616045847</v>
      </c>
      <c r="H550" s="85">
        <v>4.4412607449856738</v>
      </c>
      <c r="I550" s="85">
        <v>2.6504297994269339</v>
      </c>
      <c r="J550" s="85">
        <v>6.2320916905444124</v>
      </c>
      <c r="K550" s="85">
        <v>7.0200573065902576</v>
      </c>
    </row>
    <row r="551" spans="2:11" ht="18" hidden="1" customHeight="1" outlineLevel="1">
      <c r="B551" s="203"/>
      <c r="C551" s="204" t="s">
        <v>56</v>
      </c>
      <c r="D551" s="192">
        <v>269</v>
      </c>
      <c r="E551" s="85">
        <v>21.291866028708135</v>
      </c>
      <c r="F551" s="85">
        <v>17.942583732057415</v>
      </c>
      <c r="G551" s="85">
        <v>3.3492822966507179</v>
      </c>
      <c r="H551" s="85">
        <v>6.937799043062201</v>
      </c>
      <c r="I551" s="85">
        <v>5.741626794258373</v>
      </c>
      <c r="J551" s="85">
        <v>4.7846889952153111</v>
      </c>
      <c r="K551" s="85">
        <v>7.4162679425837315</v>
      </c>
    </row>
    <row r="552" spans="2:11" ht="18" hidden="1" customHeight="1" outlineLevel="1">
      <c r="B552" s="203"/>
      <c r="C552" s="204" t="s">
        <v>233</v>
      </c>
      <c r="D552" s="192">
        <v>328</v>
      </c>
      <c r="E552" s="85">
        <v>43.801652892561982</v>
      </c>
      <c r="F552" s="85">
        <v>33.057851239669425</v>
      </c>
      <c r="G552" s="85">
        <v>10.743801652892563</v>
      </c>
      <c r="H552" s="85">
        <v>7.8512396694214877</v>
      </c>
      <c r="I552" s="85">
        <v>27.27272727272727</v>
      </c>
      <c r="J552" s="85">
        <v>9.0909090909090917</v>
      </c>
      <c r="K552" s="85">
        <v>11.983471074380166</v>
      </c>
    </row>
    <row r="553" spans="2:11" ht="18" hidden="1" customHeight="1" outlineLevel="1">
      <c r="B553" s="203"/>
      <c r="C553" s="204"/>
      <c r="D553" s="192"/>
      <c r="E553" s="85"/>
      <c r="F553" s="85"/>
      <c r="G553" s="85"/>
      <c r="H553" s="85"/>
      <c r="I553" s="85"/>
      <c r="J553" s="85"/>
      <c r="K553" s="85"/>
    </row>
    <row r="554" spans="2:11" ht="18" customHeight="1" collapsed="1">
      <c r="B554" s="203">
        <v>603</v>
      </c>
      <c r="C554" s="205" t="s">
        <v>75</v>
      </c>
      <c r="D554" s="191">
        <v>24678</v>
      </c>
      <c r="E554" s="84">
        <v>50.917468272572954</v>
      </c>
      <c r="F554" s="84">
        <v>29.633821033061192</v>
      </c>
      <c r="G554" s="84">
        <v>21.283647239511762</v>
      </c>
      <c r="H554" s="84">
        <v>22.261741168862663</v>
      </c>
      <c r="I554" s="84">
        <v>27.604882386225849</v>
      </c>
      <c r="J554" s="84">
        <v>14.218737369654837</v>
      </c>
      <c r="K554" s="84">
        <v>14.339988683210736</v>
      </c>
    </row>
    <row r="555" spans="2:11" ht="18" hidden="1" customHeight="1" outlineLevel="1">
      <c r="B555" s="203"/>
      <c r="C555" s="204" t="s">
        <v>75</v>
      </c>
      <c r="D555" s="192">
        <v>8793</v>
      </c>
      <c r="E555" s="85">
        <v>37.521603871413753</v>
      </c>
      <c r="F555" s="85">
        <v>21.448323539578293</v>
      </c>
      <c r="G555" s="85">
        <v>16.073280331835466</v>
      </c>
      <c r="H555" s="85">
        <v>19.184237815416523</v>
      </c>
      <c r="I555" s="85">
        <v>16.263394400276528</v>
      </c>
      <c r="J555" s="85">
        <v>11.683373660559973</v>
      </c>
      <c r="K555" s="85">
        <v>12.495679225717248</v>
      </c>
    </row>
    <row r="556" spans="2:11" ht="18" hidden="1" customHeight="1" outlineLevel="1">
      <c r="B556" s="203"/>
      <c r="C556" s="204" t="s">
        <v>448</v>
      </c>
      <c r="D556" s="192">
        <v>1840</v>
      </c>
      <c r="E556" s="85">
        <v>45.270890725436182</v>
      </c>
      <c r="F556" s="85">
        <v>31.588613406795226</v>
      </c>
      <c r="G556" s="85">
        <v>13.682277318640956</v>
      </c>
      <c r="H556" s="85">
        <v>20.293847566574836</v>
      </c>
      <c r="I556" s="85">
        <v>9.6418732782369148</v>
      </c>
      <c r="J556" s="85">
        <v>15.335169880624427</v>
      </c>
      <c r="K556" s="85">
        <v>16.528925619834713</v>
      </c>
    </row>
    <row r="557" spans="2:11" ht="18" hidden="1" customHeight="1" outlineLevel="1">
      <c r="B557" s="203"/>
      <c r="C557" s="204" t="s">
        <v>449</v>
      </c>
      <c r="D557" s="192">
        <v>4385</v>
      </c>
      <c r="E557" s="85">
        <v>71.068796068796075</v>
      </c>
      <c r="F557" s="85">
        <v>38.452088452088454</v>
      </c>
      <c r="G557" s="85">
        <v>32.616707616707622</v>
      </c>
      <c r="H557" s="85">
        <v>30.282555282555286</v>
      </c>
      <c r="I557" s="85">
        <v>51.351351351351347</v>
      </c>
      <c r="J557" s="85">
        <v>14.312039312039312</v>
      </c>
      <c r="K557" s="85">
        <v>17.32186732186732</v>
      </c>
    </row>
    <row r="558" spans="2:11" ht="18" hidden="1" customHeight="1" outlineLevel="1">
      <c r="B558" s="203"/>
      <c r="C558" s="204" t="s">
        <v>450</v>
      </c>
      <c r="D558" s="192">
        <v>2028</v>
      </c>
      <c r="E558" s="85">
        <v>64.33649289099526</v>
      </c>
      <c r="F558" s="85">
        <v>38.981042654028435</v>
      </c>
      <c r="G558" s="85">
        <v>25.355450236966824</v>
      </c>
      <c r="H558" s="85">
        <v>20.497630331753555</v>
      </c>
      <c r="I558" s="85">
        <v>45.497630331753555</v>
      </c>
      <c r="J558" s="85">
        <v>14.454976303317535</v>
      </c>
      <c r="K558" s="85">
        <v>13.507109004739338</v>
      </c>
    </row>
    <row r="559" spans="2:11" ht="18" hidden="1" customHeight="1" outlineLevel="1">
      <c r="B559" s="203"/>
      <c r="C559" s="204" t="s">
        <v>451</v>
      </c>
      <c r="D559" s="192">
        <v>1379</v>
      </c>
      <c r="E559" s="85">
        <v>81.455399061032864</v>
      </c>
      <c r="F559" s="85">
        <v>42.95774647887324</v>
      </c>
      <c r="G559" s="85">
        <v>38.497652582159624</v>
      </c>
      <c r="H559" s="85">
        <v>31.220657276995308</v>
      </c>
      <c r="I559" s="85">
        <v>62.910798122065728</v>
      </c>
      <c r="J559" s="85">
        <v>18.07511737089202</v>
      </c>
      <c r="K559" s="85">
        <v>18.779342723004692</v>
      </c>
    </row>
    <row r="560" spans="2:11" ht="18" hidden="1" customHeight="1" outlineLevel="1">
      <c r="B560" s="203"/>
      <c r="C560" s="204" t="s">
        <v>452</v>
      </c>
      <c r="D560" s="192">
        <v>995</v>
      </c>
      <c r="E560" s="85">
        <v>72.544080604534003</v>
      </c>
      <c r="F560" s="85">
        <v>41.561712846347611</v>
      </c>
      <c r="G560" s="85">
        <v>30.982367758186395</v>
      </c>
      <c r="H560" s="85">
        <v>25.440806045340054</v>
      </c>
      <c r="I560" s="85">
        <v>59.193954659949618</v>
      </c>
      <c r="J560" s="85">
        <v>14.86146095717884</v>
      </c>
      <c r="K560" s="85">
        <v>10.327455919395465</v>
      </c>
    </row>
    <row r="561" spans="2:11" ht="18" hidden="1" customHeight="1" outlineLevel="1">
      <c r="B561" s="203"/>
      <c r="C561" s="204" t="s">
        <v>453</v>
      </c>
      <c r="D561" s="192">
        <v>2080</v>
      </c>
      <c r="E561" s="85">
        <v>74.074074074074076</v>
      </c>
      <c r="F561" s="85">
        <v>36.728395061728399</v>
      </c>
      <c r="G561" s="85">
        <v>37.345679012345677</v>
      </c>
      <c r="H561" s="85">
        <v>32.253086419753089</v>
      </c>
      <c r="I561" s="85">
        <v>50.617283950617285</v>
      </c>
      <c r="J561" s="85">
        <v>24.074074074074073</v>
      </c>
      <c r="K561" s="85">
        <v>15.586419753086419</v>
      </c>
    </row>
    <row r="562" spans="2:11" ht="18" hidden="1" customHeight="1" outlineLevel="1">
      <c r="B562" s="203"/>
      <c r="C562" s="204" t="s">
        <v>454</v>
      </c>
      <c r="D562" s="192">
        <v>1455</v>
      </c>
      <c r="E562" s="85">
        <v>56.12244897959183</v>
      </c>
      <c r="F562" s="85">
        <v>38.775510204081634</v>
      </c>
      <c r="G562" s="85">
        <v>17.346938775510203</v>
      </c>
      <c r="H562" s="85">
        <v>20.55393586005831</v>
      </c>
      <c r="I562" s="85">
        <v>20.845481049562682</v>
      </c>
      <c r="J562" s="85">
        <v>18.658892128279884</v>
      </c>
      <c r="K562" s="85">
        <v>16.618075801749271</v>
      </c>
    </row>
    <row r="563" spans="2:11" ht="18" hidden="1" customHeight="1" outlineLevel="1">
      <c r="B563" s="203"/>
      <c r="C563" s="204" t="s">
        <v>455</v>
      </c>
      <c r="D563" s="192">
        <v>1723</v>
      </c>
      <c r="E563" s="85">
        <v>50.173010380622841</v>
      </c>
      <c r="F563" s="85">
        <v>31.603229527104958</v>
      </c>
      <c r="G563" s="85">
        <v>18.569780853517877</v>
      </c>
      <c r="H563" s="85">
        <v>19.953863898500575</v>
      </c>
      <c r="I563" s="85">
        <v>20.184544405997691</v>
      </c>
      <c r="J563" s="85">
        <v>16.262975778546711</v>
      </c>
      <c r="K563" s="85">
        <v>16.032295271049595</v>
      </c>
    </row>
    <row r="564" spans="2:11" ht="18" hidden="1" customHeight="1" outlineLevel="1">
      <c r="B564" s="203"/>
      <c r="C564" s="204"/>
      <c r="D564" s="192"/>
      <c r="E564" s="85"/>
      <c r="F564" s="85"/>
      <c r="G564" s="85"/>
      <c r="H564" s="85"/>
      <c r="I564" s="85"/>
      <c r="J564" s="85"/>
      <c r="K564" s="85"/>
    </row>
    <row r="565" spans="2:11" ht="18" customHeight="1" collapsed="1">
      <c r="B565" s="203">
        <v>604</v>
      </c>
      <c r="C565" s="205" t="s">
        <v>76</v>
      </c>
      <c r="D565" s="191">
        <v>3295</v>
      </c>
      <c r="E565" s="84">
        <v>23.790423665078965</v>
      </c>
      <c r="F565" s="84">
        <v>19.403359237904237</v>
      </c>
      <c r="G565" s="84">
        <v>4.3870644271747308</v>
      </c>
      <c r="H565" s="84">
        <v>7.395337177237403</v>
      </c>
      <c r="I565" s="84">
        <v>5.5903735271997999</v>
      </c>
      <c r="J565" s="84">
        <v>6.9691652043118575</v>
      </c>
      <c r="K565" s="84">
        <v>8.5986462772624712</v>
      </c>
    </row>
    <row r="566" spans="2:11" ht="18" hidden="1" customHeight="1" outlineLevel="1">
      <c r="B566" s="203"/>
      <c r="C566" s="204" t="s">
        <v>456</v>
      </c>
      <c r="D566" s="192">
        <v>1766</v>
      </c>
      <c r="E566" s="85">
        <v>20.015396458814472</v>
      </c>
      <c r="F566" s="85">
        <v>16.551193225558123</v>
      </c>
      <c r="G566" s="85">
        <v>3.4642032332563506</v>
      </c>
      <c r="H566" s="85">
        <v>6.0816012317167054</v>
      </c>
      <c r="I566" s="85">
        <v>3.2717474980754426</v>
      </c>
      <c r="J566" s="85">
        <v>6.2740569668976134</v>
      </c>
      <c r="K566" s="85">
        <v>8.1601231716705165</v>
      </c>
    </row>
    <row r="567" spans="2:11" ht="18" hidden="1" customHeight="1" outlineLevel="1">
      <c r="B567" s="203"/>
      <c r="C567" s="204" t="s">
        <v>46</v>
      </c>
      <c r="D567" s="192">
        <v>530</v>
      </c>
      <c r="E567" s="85">
        <v>41.5</v>
      </c>
      <c r="F567" s="85">
        <v>33.25</v>
      </c>
      <c r="G567" s="85">
        <v>8.25</v>
      </c>
      <c r="H567" s="85">
        <v>5.5</v>
      </c>
      <c r="I567" s="85">
        <v>26.5</v>
      </c>
      <c r="J567" s="85">
        <v>6.25</v>
      </c>
      <c r="K567" s="85">
        <v>12</v>
      </c>
    </row>
    <row r="568" spans="2:11" ht="18" hidden="1" customHeight="1" outlineLevel="1">
      <c r="B568" s="203"/>
      <c r="C568" s="204" t="s">
        <v>57</v>
      </c>
      <c r="D568" s="192">
        <v>999</v>
      </c>
      <c r="E568" s="85">
        <v>26.538849646821394</v>
      </c>
      <c r="F568" s="85">
        <v>21.291624621594348</v>
      </c>
      <c r="G568" s="85">
        <v>5.2472250252270429</v>
      </c>
      <c r="H568" s="85">
        <v>11.60443995963673</v>
      </c>
      <c r="I568" s="85">
        <v>3.2290615539858729</v>
      </c>
      <c r="J568" s="85">
        <v>9.0817356205852668</v>
      </c>
      <c r="K568" s="85">
        <v>8.3753784056508565</v>
      </c>
    </row>
    <row r="569" spans="2:11" ht="18" hidden="1" customHeight="1" outlineLevel="1">
      <c r="B569" s="203"/>
      <c r="C569" s="204"/>
      <c r="D569" s="192"/>
      <c r="E569" s="85"/>
      <c r="F569" s="85"/>
      <c r="G569" s="85"/>
      <c r="H569" s="85"/>
      <c r="I569" s="85"/>
      <c r="J569" s="85"/>
      <c r="K569" s="85"/>
    </row>
    <row r="570" spans="2:11" ht="18" customHeight="1" collapsed="1">
      <c r="B570" s="203">
        <v>605</v>
      </c>
      <c r="C570" s="205" t="s">
        <v>77</v>
      </c>
      <c r="D570" s="191">
        <v>13023</v>
      </c>
      <c r="E570" s="84">
        <v>42.410171365395243</v>
      </c>
      <c r="F570" s="84">
        <v>27.761194029850746</v>
      </c>
      <c r="G570" s="84">
        <v>14.648977335544499</v>
      </c>
      <c r="H570" s="84">
        <v>18.629076838032063</v>
      </c>
      <c r="I570" s="84">
        <v>19.966832504145938</v>
      </c>
      <c r="J570" s="84">
        <v>10.458817025981206</v>
      </c>
      <c r="K570" s="84">
        <v>10.856826976229961</v>
      </c>
    </row>
    <row r="571" spans="2:11" ht="18" hidden="1" customHeight="1" outlineLevel="1">
      <c r="B571" s="203"/>
      <c r="C571" s="204" t="s">
        <v>457</v>
      </c>
      <c r="D571" s="192">
        <v>2620</v>
      </c>
      <c r="E571" s="85">
        <v>30.753646677471636</v>
      </c>
      <c r="F571" s="85">
        <v>23.014586709886547</v>
      </c>
      <c r="G571" s="85">
        <v>7.7390599675850895</v>
      </c>
      <c r="H571" s="85">
        <v>13.978930307941653</v>
      </c>
      <c r="I571" s="85">
        <v>7.171799027552674</v>
      </c>
      <c r="J571" s="85">
        <v>8.1847649918962713</v>
      </c>
      <c r="K571" s="85">
        <v>10.048622366288493</v>
      </c>
    </row>
    <row r="572" spans="2:11" ht="18" hidden="1" customHeight="1" outlineLevel="1">
      <c r="B572" s="203"/>
      <c r="C572" s="204" t="s">
        <v>458</v>
      </c>
      <c r="D572" s="192">
        <v>3804</v>
      </c>
      <c r="E572" s="85">
        <v>36.772853185595565</v>
      </c>
      <c r="F572" s="85">
        <v>25.277008310249304</v>
      </c>
      <c r="G572" s="85">
        <v>11.495844875346259</v>
      </c>
      <c r="H572" s="85">
        <v>17.416897506925206</v>
      </c>
      <c r="I572" s="85">
        <v>12.326869806094184</v>
      </c>
      <c r="J572" s="85">
        <v>9.9030470914127413</v>
      </c>
      <c r="K572" s="85">
        <v>10.976454293628809</v>
      </c>
    </row>
    <row r="573" spans="2:11" ht="18" hidden="1" customHeight="1" outlineLevel="1">
      <c r="B573" s="203"/>
      <c r="C573" s="204" t="s">
        <v>459</v>
      </c>
      <c r="D573" s="192">
        <v>2601</v>
      </c>
      <c r="E573" s="85">
        <v>61.355174981384963</v>
      </c>
      <c r="F573" s="85">
        <v>32.017870439314969</v>
      </c>
      <c r="G573" s="85">
        <v>29.33730454206999</v>
      </c>
      <c r="H573" s="85">
        <v>29.635145197319435</v>
      </c>
      <c r="I573" s="85">
        <v>42.740134028294861</v>
      </c>
      <c r="J573" s="85">
        <v>12.062546537602383</v>
      </c>
      <c r="K573" s="85">
        <v>12.360387192851825</v>
      </c>
    </row>
    <row r="574" spans="2:11" ht="18" hidden="1" customHeight="1" outlineLevel="1">
      <c r="B574" s="203"/>
      <c r="C574" s="204" t="s">
        <v>460</v>
      </c>
      <c r="D574" s="192">
        <v>1729</v>
      </c>
      <c r="E574" s="85">
        <v>48.032200357781754</v>
      </c>
      <c r="F574" s="85">
        <v>35.778175313059037</v>
      </c>
      <c r="G574" s="85">
        <v>12.254025044722718</v>
      </c>
      <c r="H574" s="85">
        <v>14.75849731663685</v>
      </c>
      <c r="I574" s="85">
        <v>32.558139534883722</v>
      </c>
      <c r="J574" s="85">
        <v>9.7495527728085865</v>
      </c>
      <c r="K574" s="85">
        <v>5.6350626118067977</v>
      </c>
    </row>
    <row r="575" spans="2:11" ht="18" hidden="1" customHeight="1" outlineLevel="1">
      <c r="B575" s="203"/>
      <c r="C575" s="204" t="s">
        <v>461</v>
      </c>
      <c r="D575" s="192">
        <v>2269</v>
      </c>
      <c r="E575" s="85">
        <v>53.257328990228018</v>
      </c>
      <c r="F575" s="85">
        <v>31.188925081433226</v>
      </c>
      <c r="G575" s="85">
        <v>22.068403908794785</v>
      </c>
      <c r="H575" s="85">
        <v>22.312703583061889</v>
      </c>
      <c r="I575" s="85">
        <v>27.280130293159608</v>
      </c>
      <c r="J575" s="85">
        <v>15.228013029315962</v>
      </c>
      <c r="K575" s="85">
        <v>15.309446254071663</v>
      </c>
    </row>
    <row r="576" spans="2:11" ht="18" hidden="1" customHeight="1" outlineLevel="1">
      <c r="B576" s="203"/>
      <c r="C576" s="204"/>
      <c r="D576" s="192"/>
      <c r="E576" s="85"/>
      <c r="F576" s="85"/>
      <c r="G576" s="85"/>
      <c r="H576" s="85"/>
      <c r="I576" s="85"/>
      <c r="J576" s="85"/>
      <c r="K576" s="85"/>
    </row>
    <row r="577" spans="2:11" ht="18" customHeight="1" collapsed="1">
      <c r="B577" s="203">
        <v>606</v>
      </c>
      <c r="C577" s="205" t="s">
        <v>78</v>
      </c>
      <c r="D577" s="191">
        <v>9121</v>
      </c>
      <c r="E577" s="84">
        <v>30.418943533697636</v>
      </c>
      <c r="F577" s="84">
        <v>23.072252580449302</v>
      </c>
      <c r="G577" s="84">
        <v>7.3466909532483307</v>
      </c>
      <c r="H577" s="84">
        <v>14.438372799028537</v>
      </c>
      <c r="I577" s="84">
        <v>5.7923497267759565</v>
      </c>
      <c r="J577" s="84">
        <v>9.1074681238615653</v>
      </c>
      <c r="K577" s="84">
        <v>9.4231936854887675</v>
      </c>
    </row>
    <row r="578" spans="2:11" ht="18" hidden="1" customHeight="1" outlineLevel="1">
      <c r="B578" s="203"/>
      <c r="C578" s="204" t="s">
        <v>462</v>
      </c>
      <c r="D578" s="192">
        <v>6263</v>
      </c>
      <c r="E578" s="85">
        <v>27.371900826446282</v>
      </c>
      <c r="F578" s="85">
        <v>21.008264462809915</v>
      </c>
      <c r="G578" s="85">
        <v>6.3636363636363633</v>
      </c>
      <c r="H578" s="85">
        <v>14.297520661157026</v>
      </c>
      <c r="I578" s="85">
        <v>2.7768595041322315</v>
      </c>
      <c r="J578" s="85">
        <v>8.7603305785123968</v>
      </c>
      <c r="K578" s="85">
        <v>8.793388429752067</v>
      </c>
    </row>
    <row r="579" spans="2:11" ht="18" hidden="1" customHeight="1" outlineLevel="1">
      <c r="B579" s="203"/>
      <c r="C579" s="204" t="s">
        <v>463</v>
      </c>
      <c r="D579" s="192">
        <v>1603</v>
      </c>
      <c r="E579" s="85">
        <v>46.124401913875595</v>
      </c>
      <c r="F579" s="85">
        <v>34.928229665071768</v>
      </c>
      <c r="G579" s="85">
        <v>11.196172248803828</v>
      </c>
      <c r="H579" s="85">
        <v>15.311004784688995</v>
      </c>
      <c r="I579" s="85">
        <v>20.861244019138756</v>
      </c>
      <c r="J579" s="85">
        <v>11.100478468899521</v>
      </c>
      <c r="K579" s="85">
        <v>11.578947368421053</v>
      </c>
    </row>
    <row r="580" spans="2:11" ht="18" hidden="1" customHeight="1" outlineLevel="1">
      <c r="B580" s="203"/>
      <c r="C580" s="204" t="s">
        <v>464</v>
      </c>
      <c r="D580" s="192">
        <v>1255</v>
      </c>
      <c r="E580" s="85">
        <v>32.192982456140349</v>
      </c>
      <c r="F580" s="85">
        <v>23.157894736842106</v>
      </c>
      <c r="G580" s="85">
        <v>9.0350877192982466</v>
      </c>
      <c r="H580" s="85">
        <v>14.385964912280702</v>
      </c>
      <c r="I580" s="85">
        <v>7.9824561403508767</v>
      </c>
      <c r="J580" s="85">
        <v>9.1228070175438596</v>
      </c>
      <c r="K580" s="85">
        <v>10.789473684210527</v>
      </c>
    </row>
    <row r="581" spans="2:11" ht="18" hidden="1" customHeight="1" outlineLevel="1">
      <c r="B581" s="203"/>
      <c r="C581" s="204"/>
      <c r="D581" s="192"/>
      <c r="E581" s="85"/>
      <c r="F581" s="85"/>
      <c r="G581" s="85"/>
      <c r="H581" s="85"/>
      <c r="I581" s="85"/>
      <c r="J581" s="85"/>
      <c r="K581" s="85"/>
    </row>
    <row r="582" spans="2:11" ht="18" customHeight="1" collapsed="1">
      <c r="B582" s="203">
        <v>607</v>
      </c>
      <c r="C582" s="205" t="s">
        <v>79</v>
      </c>
      <c r="D582" s="191">
        <v>16662</v>
      </c>
      <c r="E582" s="84">
        <v>40.07791987803845</v>
      </c>
      <c r="F582" s="84">
        <v>27.458287456593546</v>
      </c>
      <c r="G582" s="84">
        <v>12.619632421444907</v>
      </c>
      <c r="H582" s="84">
        <v>16.185313796900143</v>
      </c>
      <c r="I582" s="84">
        <v>17.930041500804609</v>
      </c>
      <c r="J582" s="84">
        <v>9.9263148979418983</v>
      </c>
      <c r="K582" s="84">
        <v>11.433895146946726</v>
      </c>
    </row>
    <row r="583" spans="2:11" ht="18" hidden="1" customHeight="1" outlineLevel="1">
      <c r="B583" s="203"/>
      <c r="C583" s="204" t="s">
        <v>79</v>
      </c>
      <c r="D583" s="192">
        <v>4307</v>
      </c>
      <c r="E583" s="85">
        <v>36.737671432740001</v>
      </c>
      <c r="F583" s="85">
        <v>26.816457543040563</v>
      </c>
      <c r="G583" s="85">
        <v>9.9212138896994464</v>
      </c>
      <c r="H583" s="85">
        <v>13.451998832798365</v>
      </c>
      <c r="I583" s="85">
        <v>17.041143857601401</v>
      </c>
      <c r="J583" s="85">
        <v>8.9874525824336153</v>
      </c>
      <c r="K583" s="85">
        <v>9.3084330318062438</v>
      </c>
    </row>
    <row r="584" spans="2:11" ht="18" hidden="1" customHeight="1" outlineLevel="1">
      <c r="B584" s="203"/>
      <c r="C584" s="204" t="s">
        <v>465</v>
      </c>
      <c r="D584" s="192">
        <v>3408</v>
      </c>
      <c r="E584" s="85">
        <v>36.975678533662318</v>
      </c>
      <c r="F584" s="85">
        <v>25.378921395840674</v>
      </c>
      <c r="G584" s="85">
        <v>11.596757137821642</v>
      </c>
      <c r="H584" s="85">
        <v>17.765244977088475</v>
      </c>
      <c r="I584" s="85">
        <v>11.244272118434967</v>
      </c>
      <c r="J584" s="85">
        <v>9.305604511808248</v>
      </c>
      <c r="K584" s="85">
        <v>12.900951709552345</v>
      </c>
    </row>
    <row r="585" spans="2:11" ht="18" hidden="1" customHeight="1" outlineLevel="1">
      <c r="B585" s="203"/>
      <c r="C585" s="204" t="s">
        <v>466</v>
      </c>
      <c r="D585" s="192">
        <v>5261</v>
      </c>
      <c r="E585" s="85">
        <v>39.099895941727368</v>
      </c>
      <c r="F585" s="85">
        <v>27.939646201873046</v>
      </c>
      <c r="G585" s="85">
        <v>11.160249739854319</v>
      </c>
      <c r="H585" s="85">
        <v>13.709677419354838</v>
      </c>
      <c r="I585" s="85">
        <v>17.559833506763788</v>
      </c>
      <c r="J585" s="85">
        <v>9.4172736732570232</v>
      </c>
      <c r="K585" s="85">
        <v>11.186264308012488</v>
      </c>
    </row>
    <row r="586" spans="2:11" ht="18" hidden="1" customHeight="1" outlineLevel="1">
      <c r="B586" s="203"/>
      <c r="C586" s="204" t="s">
        <v>467</v>
      </c>
      <c r="D586" s="192">
        <v>3686</v>
      </c>
      <c r="E586" s="85">
        <v>54.208357857563271</v>
      </c>
      <c r="F586" s="85">
        <v>31.135962330782814</v>
      </c>
      <c r="G586" s="85">
        <v>23.072395526780458</v>
      </c>
      <c r="H586" s="85">
        <v>24.66156562683932</v>
      </c>
      <c r="I586" s="85">
        <v>31.724543849323133</v>
      </c>
      <c r="J586" s="85">
        <v>14.008240141259565</v>
      </c>
      <c r="K586" s="85">
        <v>13.83166568569747</v>
      </c>
    </row>
    <row r="587" spans="2:11" ht="18" hidden="1" customHeight="1" outlineLevel="1">
      <c r="B587" s="203"/>
      <c r="C587" s="204"/>
      <c r="D587" s="192"/>
      <c r="E587" s="85"/>
      <c r="F587" s="85"/>
      <c r="G587" s="85"/>
      <c r="H587" s="85"/>
      <c r="I587" s="85"/>
      <c r="J587" s="85"/>
      <c r="K587" s="85"/>
    </row>
    <row r="588" spans="2:11" ht="18" customHeight="1" collapsed="1">
      <c r="B588" s="203">
        <v>608</v>
      </c>
      <c r="C588" s="205" t="s">
        <v>80</v>
      </c>
      <c r="D588" s="191">
        <v>14855</v>
      </c>
      <c r="E588" s="84">
        <v>35.351704133430026</v>
      </c>
      <c r="F588" s="84">
        <v>25.317258883248734</v>
      </c>
      <c r="G588" s="84">
        <v>10.034445250181291</v>
      </c>
      <c r="H588" s="84">
        <v>13.524292965917331</v>
      </c>
      <c r="I588" s="84">
        <v>10.46047860768673</v>
      </c>
      <c r="J588" s="84">
        <v>9.871283538796229</v>
      </c>
      <c r="K588" s="84">
        <v>14.095358955765047</v>
      </c>
    </row>
    <row r="589" spans="2:11" ht="18" hidden="1" customHeight="1" outlineLevel="1">
      <c r="B589" s="203"/>
      <c r="C589" s="204" t="s">
        <v>468</v>
      </c>
      <c r="D589" s="192">
        <v>4490</v>
      </c>
      <c r="E589" s="85">
        <v>28.417924096936442</v>
      </c>
      <c r="F589" s="85">
        <v>22.679469593049838</v>
      </c>
      <c r="G589" s="85">
        <v>5.7384545038866026</v>
      </c>
      <c r="H589" s="85">
        <v>9.1449474165523537</v>
      </c>
      <c r="I589" s="85">
        <v>5.9670781893004117</v>
      </c>
      <c r="J589" s="85">
        <v>7.2473708276177415</v>
      </c>
      <c r="K589" s="85">
        <v>12.688614540466393</v>
      </c>
    </row>
    <row r="590" spans="2:11" ht="18" hidden="1" customHeight="1" outlineLevel="1">
      <c r="B590" s="203"/>
      <c r="C590" s="204" t="s">
        <v>469</v>
      </c>
      <c r="D590" s="192">
        <v>4364</v>
      </c>
      <c r="E590" s="85">
        <v>34.891165172855317</v>
      </c>
      <c r="F590" s="85">
        <v>25.032010243277846</v>
      </c>
      <c r="G590" s="85">
        <v>9.8591549295774641</v>
      </c>
      <c r="H590" s="85">
        <v>14.532650448143405</v>
      </c>
      <c r="I590" s="85">
        <v>6.9462227912932137</v>
      </c>
      <c r="J590" s="85">
        <v>10.691421254801536</v>
      </c>
      <c r="K590" s="85">
        <v>15.204865556978234</v>
      </c>
    </row>
    <row r="591" spans="2:11" ht="18" hidden="1" customHeight="1" outlineLevel="1">
      <c r="B591" s="203"/>
      <c r="C591" s="204" t="s">
        <v>470</v>
      </c>
      <c r="D591" s="192">
        <v>2279</v>
      </c>
      <c r="E591" s="85">
        <v>34.991798797156918</v>
      </c>
      <c r="F591" s="85">
        <v>26.18917441224713</v>
      </c>
      <c r="G591" s="85">
        <v>8.8026243849097874</v>
      </c>
      <c r="H591" s="85">
        <v>11.098961180973209</v>
      </c>
      <c r="I591" s="85">
        <v>12.02843083652269</v>
      </c>
      <c r="J591" s="85">
        <v>9.5133952979770378</v>
      </c>
      <c r="K591" s="85">
        <v>12.793876435210496</v>
      </c>
    </row>
    <row r="592" spans="2:11" ht="18" hidden="1" customHeight="1" outlineLevel="1">
      <c r="B592" s="203"/>
      <c r="C592" s="204" t="s">
        <v>471</v>
      </c>
      <c r="D592" s="192">
        <v>2359</v>
      </c>
      <c r="E592" s="85">
        <v>60.342979635584136</v>
      </c>
      <c r="F592" s="85">
        <v>33.976420150053585</v>
      </c>
      <c r="G592" s="85">
        <v>26.366559485530544</v>
      </c>
      <c r="H592" s="85">
        <v>27.224008574490888</v>
      </c>
      <c r="I592" s="85">
        <v>36.870310825294752</v>
      </c>
      <c r="J592" s="85">
        <v>16.720257234726688</v>
      </c>
      <c r="K592" s="85">
        <v>15.64844587352626</v>
      </c>
    </row>
    <row r="593" spans="2:11" ht="18" hidden="1" customHeight="1" outlineLevel="1">
      <c r="B593" s="203"/>
      <c r="C593" s="204" t="s">
        <v>472</v>
      </c>
      <c r="D593" s="192">
        <v>1363</v>
      </c>
      <c r="E593" s="85">
        <v>47.150259067357517</v>
      </c>
      <c r="F593" s="85">
        <v>28.886010362694304</v>
      </c>
      <c r="G593" s="85">
        <v>18.264248704663213</v>
      </c>
      <c r="H593" s="85">
        <v>23.445595854922281</v>
      </c>
      <c r="I593" s="85">
        <v>14.507772020725387</v>
      </c>
      <c r="J593" s="85">
        <v>13.989637305699482</v>
      </c>
      <c r="K593" s="85">
        <v>18.782383419689118</v>
      </c>
    </row>
    <row r="594" spans="2:11" ht="18" hidden="1" customHeight="1" outlineLevel="1">
      <c r="B594" s="203"/>
      <c r="C594" s="204"/>
      <c r="D594" s="192"/>
      <c r="E594" s="85"/>
      <c r="F594" s="85"/>
      <c r="G594" s="85"/>
      <c r="H594" s="85"/>
      <c r="I594" s="85"/>
      <c r="J594" s="85"/>
      <c r="K594" s="85"/>
    </row>
    <row r="595" spans="2:11" ht="18" customHeight="1" collapsed="1">
      <c r="B595" s="203">
        <v>609</v>
      </c>
      <c r="C595" s="205" t="s">
        <v>81</v>
      </c>
      <c r="D595" s="191">
        <v>6085</v>
      </c>
      <c r="E595" s="84">
        <v>34.321689683184402</v>
      </c>
      <c r="F595" s="84">
        <v>25.426482534524773</v>
      </c>
      <c r="G595" s="84">
        <v>8.895207148659626</v>
      </c>
      <c r="H595" s="84">
        <v>13.322502030869213</v>
      </c>
      <c r="I595" s="84">
        <v>8.9764419171405354</v>
      </c>
      <c r="J595" s="84">
        <v>11.332250203086922</v>
      </c>
      <c r="K595" s="84">
        <v>11.230706742485784</v>
      </c>
    </row>
    <row r="596" spans="2:11" ht="18" hidden="1" customHeight="1" outlineLevel="1">
      <c r="B596" s="203"/>
      <c r="C596" s="204" t="s">
        <v>81</v>
      </c>
      <c r="D596" s="192">
        <v>6085</v>
      </c>
      <c r="E596" s="85">
        <v>34.321689683184402</v>
      </c>
      <c r="F596" s="85">
        <v>25.426482534524773</v>
      </c>
      <c r="G596" s="85">
        <v>8.895207148659626</v>
      </c>
      <c r="H596" s="85">
        <v>13.322502030869213</v>
      </c>
      <c r="I596" s="85">
        <v>8.9764419171405354</v>
      </c>
      <c r="J596" s="85">
        <v>11.332250203086922</v>
      </c>
      <c r="K596" s="85">
        <v>11.230706742485784</v>
      </c>
    </row>
    <row r="597" spans="2:11" ht="18" hidden="1" customHeight="1" outlineLevel="1">
      <c r="B597" s="203"/>
      <c r="C597" s="204"/>
      <c r="D597" s="192"/>
      <c r="E597" s="85"/>
      <c r="F597" s="85"/>
      <c r="G597" s="85"/>
      <c r="H597" s="85"/>
      <c r="I597" s="85"/>
      <c r="J597" s="85"/>
      <c r="K597" s="85"/>
    </row>
    <row r="598" spans="2:11" ht="18" customHeight="1" collapsed="1">
      <c r="B598" s="203">
        <v>610</v>
      </c>
      <c r="C598" s="205" t="s">
        <v>82</v>
      </c>
      <c r="D598" s="191">
        <v>16572</v>
      </c>
      <c r="E598" s="84">
        <v>36.335764003977459</v>
      </c>
      <c r="F598" s="84">
        <v>26.251242956579386</v>
      </c>
      <c r="G598" s="84">
        <v>10.084521047398077</v>
      </c>
      <c r="H598" s="84">
        <v>14.368578057673185</v>
      </c>
      <c r="I598" s="84">
        <v>13.440503811733508</v>
      </c>
      <c r="J598" s="84">
        <v>10.614849187935036</v>
      </c>
      <c r="K598" s="84">
        <v>10.217103082532317</v>
      </c>
    </row>
    <row r="599" spans="2:11" ht="18" hidden="1" customHeight="1" outlineLevel="1">
      <c r="B599" s="203"/>
      <c r="C599" s="204" t="s">
        <v>473</v>
      </c>
      <c r="D599" s="192">
        <v>6781</v>
      </c>
      <c r="E599" s="85">
        <v>36.127625842251291</v>
      </c>
      <c r="F599" s="85">
        <v>26.099881093935789</v>
      </c>
      <c r="G599" s="85">
        <v>10.027744748315499</v>
      </c>
      <c r="H599" s="85">
        <v>12.663495838287753</v>
      </c>
      <c r="I599" s="85">
        <v>16.963931827189853</v>
      </c>
      <c r="J599" s="85">
        <v>9.7304795877923116</v>
      </c>
      <c r="K599" s="85">
        <v>8.9377724930638127</v>
      </c>
    </row>
    <row r="600" spans="2:11" ht="18" hidden="1" customHeight="1" outlineLevel="1">
      <c r="B600" s="203"/>
      <c r="C600" s="204" t="s">
        <v>474</v>
      </c>
      <c r="D600" s="192">
        <v>1598</v>
      </c>
      <c r="E600" s="85">
        <v>37.445699391833188</v>
      </c>
      <c r="F600" s="85">
        <v>28.323197219808861</v>
      </c>
      <c r="G600" s="85">
        <v>9.1225021720243262</v>
      </c>
      <c r="H600" s="85">
        <v>12.68462206776716</v>
      </c>
      <c r="I600" s="85">
        <v>15.638575152041703</v>
      </c>
      <c r="J600" s="85">
        <v>10.165073848827106</v>
      </c>
      <c r="K600" s="85">
        <v>9.9913119026933099</v>
      </c>
    </row>
    <row r="601" spans="2:11" ht="18" hidden="1" customHeight="1" outlineLevel="1">
      <c r="B601" s="203"/>
      <c r="C601" s="204" t="s">
        <v>475</v>
      </c>
      <c r="D601" s="192">
        <v>4176</v>
      </c>
      <c r="E601" s="85">
        <v>32.422474669941664</v>
      </c>
      <c r="F601" s="85">
        <v>24.378262204482652</v>
      </c>
      <c r="G601" s="85">
        <v>8.0442124654590117</v>
      </c>
      <c r="H601" s="85">
        <v>12.127724900214922</v>
      </c>
      <c r="I601" s="85">
        <v>9.118821000921093</v>
      </c>
      <c r="J601" s="85">
        <v>10.868897758673626</v>
      </c>
      <c r="K601" s="85">
        <v>10.224132637396377</v>
      </c>
    </row>
    <row r="602" spans="2:11" ht="18" hidden="1" customHeight="1" outlineLevel="1">
      <c r="B602" s="203"/>
      <c r="C602" s="204" t="s">
        <v>476</v>
      </c>
      <c r="D602" s="192">
        <v>4017</v>
      </c>
      <c r="E602" s="85">
        <v>41.12471308339709</v>
      </c>
      <c r="F602" s="85">
        <v>27.964804896710021</v>
      </c>
      <c r="G602" s="85">
        <v>13.159908186687069</v>
      </c>
      <c r="H602" s="85">
        <v>21.193573068094874</v>
      </c>
      <c r="I602" s="85">
        <v>11.055853098699311</v>
      </c>
      <c r="J602" s="85">
        <v>12.203519510328997</v>
      </c>
      <c r="K602" s="85">
        <v>12.777352716143842</v>
      </c>
    </row>
    <row r="603" spans="2:11" ht="18" hidden="1" customHeight="1" outlineLevel="1">
      <c r="B603" s="203"/>
      <c r="C603" s="204"/>
      <c r="D603" s="192"/>
      <c r="E603" s="85"/>
      <c r="F603" s="85"/>
      <c r="G603" s="85"/>
      <c r="H603" s="85"/>
      <c r="I603" s="85"/>
      <c r="J603" s="85"/>
      <c r="K603" s="85"/>
    </row>
    <row r="604" spans="2:11" ht="18" customHeight="1" collapsed="1">
      <c r="B604" s="203">
        <v>611</v>
      </c>
      <c r="C604" s="205" t="s">
        <v>83</v>
      </c>
      <c r="D604" s="191">
        <v>6407</v>
      </c>
      <c r="E604" s="84">
        <v>31.503535541496092</v>
      </c>
      <c r="F604" s="84">
        <v>23.557871231857089</v>
      </c>
      <c r="G604" s="84">
        <v>7.9456643096390032</v>
      </c>
      <c r="H604" s="84">
        <v>17.119464086341647</v>
      </c>
      <c r="I604" s="84">
        <v>6.1406773353181991</v>
      </c>
      <c r="J604" s="84">
        <v>9.1924078898399699</v>
      </c>
      <c r="K604" s="84">
        <v>8.7085969482694452</v>
      </c>
    </row>
    <row r="605" spans="2:11" ht="18" hidden="1" customHeight="1" outlineLevel="1">
      <c r="B605" s="203"/>
      <c r="C605" s="204" t="s">
        <v>477</v>
      </c>
      <c r="D605" s="192">
        <v>4691</v>
      </c>
      <c r="E605" s="85">
        <v>33.56052344601963</v>
      </c>
      <c r="F605" s="85">
        <v>24.672846237731733</v>
      </c>
      <c r="G605" s="85">
        <v>8.8876772082878954</v>
      </c>
      <c r="H605" s="85">
        <v>19.41112322791712</v>
      </c>
      <c r="I605" s="85">
        <v>7.306434023991276</v>
      </c>
      <c r="J605" s="85">
        <v>9.9781897491821159</v>
      </c>
      <c r="K605" s="85">
        <v>7.8516902944383862</v>
      </c>
    </row>
    <row r="606" spans="2:11" ht="18" hidden="1" customHeight="1" outlineLevel="1">
      <c r="B606" s="203"/>
      <c r="C606" s="204" t="s">
        <v>478</v>
      </c>
      <c r="D606" s="192">
        <v>1716</v>
      </c>
      <c r="E606" s="85">
        <v>27.080890973036343</v>
      </c>
      <c r="F606" s="85">
        <v>21.160609613130131</v>
      </c>
      <c r="G606" s="85">
        <v>5.9202813599062134</v>
      </c>
      <c r="H606" s="85">
        <v>12.192262602579133</v>
      </c>
      <c r="I606" s="85">
        <v>3.6342321219226257</v>
      </c>
      <c r="J606" s="85">
        <v>7.5029308323563884</v>
      </c>
      <c r="K606" s="85">
        <v>10.550996483001173</v>
      </c>
    </row>
    <row r="607" spans="2:11" ht="18" hidden="1" customHeight="1" outlineLevel="1">
      <c r="B607" s="203"/>
      <c r="C607" s="204"/>
      <c r="D607" s="192"/>
      <c r="E607" s="85"/>
      <c r="F607" s="85"/>
      <c r="G607" s="85"/>
      <c r="H607" s="85"/>
      <c r="I607" s="85"/>
      <c r="J607" s="85"/>
      <c r="K607" s="85"/>
    </row>
    <row r="608" spans="2:11" ht="18" customHeight="1" collapsed="1">
      <c r="B608" s="203">
        <v>701</v>
      </c>
      <c r="C608" s="205" t="s">
        <v>84</v>
      </c>
      <c r="D608" s="191">
        <v>36974</v>
      </c>
      <c r="E608" s="84">
        <v>34.829383711042922</v>
      </c>
      <c r="F608" s="84">
        <v>23.065547709712003</v>
      </c>
      <c r="G608" s="84">
        <v>11.763836001330919</v>
      </c>
      <c r="H608" s="84">
        <v>14.643794594994269</v>
      </c>
      <c r="I608" s="84">
        <v>14.636400606307074</v>
      </c>
      <c r="J608" s="84">
        <v>11.379348589596658</v>
      </c>
      <c r="K608" s="84">
        <v>9.6898221745720736</v>
      </c>
    </row>
    <row r="609" spans="2:11" ht="18" hidden="1" customHeight="1" outlineLevel="1">
      <c r="B609" s="203"/>
      <c r="C609" s="204" t="s">
        <v>84</v>
      </c>
      <c r="D609" s="192">
        <v>17010</v>
      </c>
      <c r="E609" s="85">
        <v>24.751986845711155</v>
      </c>
      <c r="F609" s="85">
        <v>19.512195121951219</v>
      </c>
      <c r="G609" s="85">
        <v>5.2397917237599341</v>
      </c>
      <c r="H609" s="85">
        <v>8.9010687859687589</v>
      </c>
      <c r="I609" s="85">
        <v>5.2288298163880516</v>
      </c>
      <c r="J609" s="85">
        <v>8.8407782954234051</v>
      </c>
      <c r="K609" s="85">
        <v>7.7884351877226639</v>
      </c>
    </row>
    <row r="610" spans="2:11" ht="18" hidden="1" customHeight="1" outlineLevel="1">
      <c r="B610" s="203"/>
      <c r="C610" s="204" t="s">
        <v>479</v>
      </c>
      <c r="D610" s="192">
        <v>13471</v>
      </c>
      <c r="E610" s="85">
        <v>70.21834061135371</v>
      </c>
      <c r="F610" s="85">
        <v>32.707423580786028</v>
      </c>
      <c r="G610" s="85">
        <v>37.51091703056769</v>
      </c>
      <c r="H610" s="85">
        <v>36.048034934497821</v>
      </c>
      <c r="I610" s="85">
        <v>53.908296943231434</v>
      </c>
      <c r="J610" s="85">
        <v>19.585152838427948</v>
      </c>
      <c r="K610" s="85">
        <v>14.956331877729257</v>
      </c>
    </row>
    <row r="611" spans="2:11" ht="18" hidden="1" customHeight="1" outlineLevel="1">
      <c r="B611" s="203"/>
      <c r="C611" s="204" t="s">
        <v>480</v>
      </c>
      <c r="D611" s="192">
        <v>3327</v>
      </c>
      <c r="E611" s="85">
        <v>37.894248608534326</v>
      </c>
      <c r="F611" s="85">
        <v>27.319109461966605</v>
      </c>
      <c r="G611" s="85">
        <v>10.575139146567718</v>
      </c>
      <c r="H611" s="85">
        <v>12.755102040816327</v>
      </c>
      <c r="I611" s="85">
        <v>11.224489795918368</v>
      </c>
      <c r="J611" s="85">
        <v>13.636363636363635</v>
      </c>
      <c r="K611" s="85">
        <v>12.384044526901668</v>
      </c>
    </row>
    <row r="612" spans="2:11" ht="18" hidden="1" customHeight="1" outlineLevel="1">
      <c r="B612" s="203"/>
      <c r="C612" s="204" t="s">
        <v>481</v>
      </c>
      <c r="D612" s="192">
        <v>3166</v>
      </c>
      <c r="E612" s="85">
        <v>42.166344294003864</v>
      </c>
      <c r="F612" s="85">
        <v>28.626692456479692</v>
      </c>
      <c r="G612" s="85">
        <v>13.539651837524177</v>
      </c>
      <c r="H612" s="85">
        <v>19.874274661508704</v>
      </c>
      <c r="I612" s="85">
        <v>14.216634429400388</v>
      </c>
      <c r="J612" s="85">
        <v>13.249516441005801</v>
      </c>
      <c r="K612" s="85">
        <v>11.992263056092844</v>
      </c>
    </row>
    <row r="613" spans="2:11" ht="18" hidden="1" customHeight="1" outlineLevel="1">
      <c r="B613" s="203"/>
      <c r="C613" s="204"/>
      <c r="D613" s="192"/>
      <c r="E613" s="85"/>
      <c r="F613" s="85"/>
      <c r="G613" s="85"/>
      <c r="H613" s="85"/>
      <c r="I613" s="85"/>
      <c r="J613" s="85"/>
      <c r="K613" s="85"/>
    </row>
    <row r="614" spans="2:11" ht="18" customHeight="1" collapsed="1">
      <c r="B614" s="203">
        <v>702</v>
      </c>
      <c r="C614" s="205" t="s">
        <v>482</v>
      </c>
      <c r="D614" s="191">
        <v>46157</v>
      </c>
      <c r="E614" s="84">
        <v>33.285439314663698</v>
      </c>
      <c r="F614" s="84">
        <v>24.089787730094613</v>
      </c>
      <c r="G614" s="84">
        <v>9.1956515845690898</v>
      </c>
      <c r="H614" s="84">
        <v>12.40545449616396</v>
      </c>
      <c r="I614" s="84">
        <v>9.287824978989887</v>
      </c>
      <c r="J614" s="84">
        <v>11.581315910754467</v>
      </c>
      <c r="K614" s="84">
        <v>11.340038495947082</v>
      </c>
    </row>
    <row r="615" spans="2:11" ht="18" hidden="1" customHeight="1" outlineLevel="1">
      <c r="B615" s="203"/>
      <c r="C615" s="204" t="s">
        <v>483</v>
      </c>
      <c r="D615" s="192">
        <v>7960</v>
      </c>
      <c r="E615" s="85">
        <v>19.412247878068815</v>
      </c>
      <c r="F615" s="85">
        <v>16.236196039061788</v>
      </c>
      <c r="G615" s="85">
        <v>3.1760518390070276</v>
      </c>
      <c r="H615" s="85">
        <v>6.1969517203614126</v>
      </c>
      <c r="I615" s="85">
        <v>2.6923427945605547</v>
      </c>
      <c r="J615" s="85">
        <v>7.8397371543305647</v>
      </c>
      <c r="K615" s="85">
        <v>6.3338505065255086</v>
      </c>
    </row>
    <row r="616" spans="2:11" ht="18" hidden="1" customHeight="1" outlineLevel="1">
      <c r="B616" s="203"/>
      <c r="C616" s="204" t="s">
        <v>47</v>
      </c>
      <c r="D616" s="192">
        <v>3021</v>
      </c>
      <c r="E616" s="85">
        <v>26.029173419773095</v>
      </c>
      <c r="F616" s="85">
        <v>19.481361426256079</v>
      </c>
      <c r="G616" s="85">
        <v>6.5478119935170183</v>
      </c>
      <c r="H616" s="85">
        <v>9.6596434359805521</v>
      </c>
      <c r="I616" s="85">
        <v>5.9319286871961099</v>
      </c>
      <c r="J616" s="85">
        <v>8.6871961102106976</v>
      </c>
      <c r="K616" s="85">
        <v>9.9513776337115072</v>
      </c>
    </row>
    <row r="617" spans="2:11" ht="18" hidden="1" customHeight="1" outlineLevel="1">
      <c r="B617" s="203"/>
      <c r="C617" s="204" t="s">
        <v>484</v>
      </c>
      <c r="D617" s="192">
        <v>11119</v>
      </c>
      <c r="E617" s="85">
        <v>42.664394262178668</v>
      </c>
      <c r="F617" s="85">
        <v>29.01576480613549</v>
      </c>
      <c r="G617" s="85">
        <v>13.648629456043176</v>
      </c>
      <c r="H617" s="85">
        <v>18.27865360034086</v>
      </c>
      <c r="I617" s="85">
        <v>13.052123277943473</v>
      </c>
      <c r="J617" s="85">
        <v>14.074705297542964</v>
      </c>
      <c r="K617" s="85">
        <v>14.245135634142878</v>
      </c>
    </row>
    <row r="618" spans="2:11" ht="18" hidden="1" customHeight="1" outlineLevel="1">
      <c r="B618" s="203"/>
      <c r="C618" s="204" t="s">
        <v>485</v>
      </c>
      <c r="D618" s="192">
        <v>7810</v>
      </c>
      <c r="E618" s="85">
        <v>43.855473820856773</v>
      </c>
      <c r="F618" s="85">
        <v>28.818693206404156</v>
      </c>
      <c r="G618" s="85">
        <v>15.036780614452619</v>
      </c>
      <c r="H618" s="85">
        <v>19.688446559930767</v>
      </c>
      <c r="I618" s="85">
        <v>14.019904803115535</v>
      </c>
      <c r="J618" s="85">
        <v>14.842059714409347</v>
      </c>
      <c r="K618" s="85">
        <v>14.842059714409347</v>
      </c>
    </row>
    <row r="619" spans="2:11" ht="18" hidden="1" customHeight="1" outlineLevel="1">
      <c r="B619" s="203"/>
      <c r="C619" s="204" t="s">
        <v>486</v>
      </c>
      <c r="D619" s="192">
        <v>14137</v>
      </c>
      <c r="E619" s="85">
        <v>37.549128287816188</v>
      </c>
      <c r="F619" s="85">
        <v>28.045953844603446</v>
      </c>
      <c r="G619" s="85">
        <v>9.5031744432127372</v>
      </c>
      <c r="H619" s="85">
        <v>11.095434848332157</v>
      </c>
      <c r="I619" s="85">
        <v>11.165978030837447</v>
      </c>
      <c r="J619" s="85">
        <v>12.91947999596896</v>
      </c>
      <c r="K619" s="85">
        <v>13.634989418522625</v>
      </c>
    </row>
    <row r="620" spans="2:11" ht="18" hidden="1" customHeight="1" outlineLevel="1">
      <c r="B620" s="203"/>
      <c r="C620" s="204" t="s">
        <v>415</v>
      </c>
      <c r="D620" s="192">
        <v>2110</v>
      </c>
      <c r="E620" s="85">
        <v>46.94201747418586</v>
      </c>
      <c r="F620" s="85">
        <v>27.640984908657668</v>
      </c>
      <c r="G620" s="85">
        <v>19.301032565528196</v>
      </c>
      <c r="H620" s="85">
        <v>23.90786338363781</v>
      </c>
      <c r="I620" s="85">
        <v>21.683876092136618</v>
      </c>
      <c r="J620" s="85">
        <v>14.773629864972202</v>
      </c>
      <c r="K620" s="85">
        <v>11.119936457505956</v>
      </c>
    </row>
    <row r="621" spans="2:11" ht="18" hidden="1" customHeight="1" outlineLevel="1">
      <c r="B621" s="203"/>
      <c r="C621" s="204"/>
      <c r="D621" s="192"/>
      <c r="E621" s="85"/>
      <c r="F621" s="85"/>
      <c r="G621" s="85"/>
      <c r="H621" s="85"/>
      <c r="I621" s="85"/>
      <c r="J621" s="85"/>
      <c r="K621" s="85"/>
    </row>
    <row r="622" spans="2:11" ht="18" customHeight="1" collapsed="1">
      <c r="B622" s="203">
        <v>703</v>
      </c>
      <c r="C622" s="205" t="s">
        <v>85</v>
      </c>
      <c r="D622" s="191">
        <v>22661</v>
      </c>
      <c r="E622" s="84">
        <v>36.180236772167191</v>
      </c>
      <c r="F622" s="84">
        <v>26.751630828702584</v>
      </c>
      <c r="G622" s="84">
        <v>9.4286059434646052</v>
      </c>
      <c r="H622" s="84">
        <v>12.641942498187969</v>
      </c>
      <c r="I622" s="84">
        <v>11.536603044213578</v>
      </c>
      <c r="J622" s="84">
        <v>11.711766127083836</v>
      </c>
      <c r="K622" s="84">
        <v>11.385600386566804</v>
      </c>
    </row>
    <row r="623" spans="2:11" ht="18" hidden="1" customHeight="1" outlineLevel="1">
      <c r="B623" s="203"/>
      <c r="C623" s="204" t="s">
        <v>85</v>
      </c>
      <c r="D623" s="192">
        <v>11463</v>
      </c>
      <c r="E623" s="85">
        <v>32.161668279049771</v>
      </c>
      <c r="F623" s="85">
        <v>24.239492636783833</v>
      </c>
      <c r="G623" s="85">
        <v>7.9221756422659357</v>
      </c>
      <c r="H623" s="85">
        <v>12.383102225088681</v>
      </c>
      <c r="I623" s="85">
        <v>6.1593034504998387</v>
      </c>
      <c r="J623" s="85">
        <v>11.426421584435129</v>
      </c>
      <c r="K623" s="85">
        <v>11.340427818983123</v>
      </c>
    </row>
    <row r="624" spans="2:11" ht="18" hidden="1" customHeight="1" outlineLevel="1">
      <c r="B624" s="203"/>
      <c r="C624" s="204" t="s">
        <v>487</v>
      </c>
      <c r="D624" s="192">
        <v>5334</v>
      </c>
      <c r="E624" s="85">
        <v>57.420421661843733</v>
      </c>
      <c r="F624" s="85">
        <v>38.362959900785448</v>
      </c>
      <c r="G624" s="85">
        <v>19.057461761058288</v>
      </c>
      <c r="H624" s="85">
        <v>14.675485737908225</v>
      </c>
      <c r="I624" s="85">
        <v>36.378668871434478</v>
      </c>
      <c r="J624" s="85">
        <v>16.618437370814387</v>
      </c>
      <c r="K624" s="85">
        <v>13.104588673005374</v>
      </c>
    </row>
    <row r="625" spans="2:11" ht="18" hidden="1" customHeight="1" outlineLevel="1">
      <c r="B625" s="203"/>
      <c r="C625" s="204" t="s">
        <v>488</v>
      </c>
      <c r="D625" s="192">
        <v>931</v>
      </c>
      <c r="E625" s="85">
        <v>40.498442367601243</v>
      </c>
      <c r="F625" s="85">
        <v>28.348909657320871</v>
      </c>
      <c r="G625" s="85">
        <v>12.149532710280374</v>
      </c>
      <c r="H625" s="85">
        <v>13.084112149532709</v>
      </c>
      <c r="I625" s="85">
        <v>21.028037383177569</v>
      </c>
      <c r="J625" s="85">
        <v>8.8785046728971952</v>
      </c>
      <c r="K625" s="85">
        <v>11.526479750778815</v>
      </c>
    </row>
    <row r="626" spans="2:11" ht="18" hidden="1" customHeight="1" outlineLevel="1">
      <c r="B626" s="203"/>
      <c r="C626" s="204" t="s">
        <v>489</v>
      </c>
      <c r="D626" s="192">
        <v>823</v>
      </c>
      <c r="E626" s="85">
        <v>30.678851174934724</v>
      </c>
      <c r="F626" s="85">
        <v>25.456919060052218</v>
      </c>
      <c r="G626" s="85">
        <v>5.221932114882506</v>
      </c>
      <c r="H626" s="85">
        <v>10.704960835509137</v>
      </c>
      <c r="I626" s="85">
        <v>6.7885117493472595</v>
      </c>
      <c r="J626" s="85">
        <v>9.1383812010443854</v>
      </c>
      <c r="K626" s="85">
        <v>9.5300261096605752</v>
      </c>
    </row>
    <row r="627" spans="2:11" ht="18" hidden="1" customHeight="1" outlineLevel="1">
      <c r="B627" s="203"/>
      <c r="C627" s="204" t="s">
        <v>490</v>
      </c>
      <c r="D627" s="192">
        <v>2440</v>
      </c>
      <c r="E627" s="85">
        <v>37.242562929061783</v>
      </c>
      <c r="F627" s="85">
        <v>27.803203661327231</v>
      </c>
      <c r="G627" s="85">
        <v>9.4393592677345541</v>
      </c>
      <c r="H627" s="85">
        <v>15.045766590389015</v>
      </c>
      <c r="I627" s="85">
        <v>9.610983981693364</v>
      </c>
      <c r="J627" s="85">
        <v>11.498855835240276</v>
      </c>
      <c r="K627" s="85">
        <v>12.414187643020595</v>
      </c>
    </row>
    <row r="628" spans="2:11" ht="18" hidden="1" customHeight="1" outlineLevel="1">
      <c r="B628" s="203"/>
      <c r="C628" s="204" t="s">
        <v>491</v>
      </c>
      <c r="D628" s="192">
        <v>1670</v>
      </c>
      <c r="E628" s="85">
        <v>27.592371871275329</v>
      </c>
      <c r="F628" s="85">
        <v>22.824791418355183</v>
      </c>
      <c r="G628" s="85">
        <v>4.7675804529201429</v>
      </c>
      <c r="H628" s="85">
        <v>9.3563766388557799</v>
      </c>
      <c r="I628" s="85">
        <v>6.0786650774731825</v>
      </c>
      <c r="J628" s="85">
        <v>8.7008343265792618</v>
      </c>
      <c r="K628" s="85">
        <v>8.8796185935637659</v>
      </c>
    </row>
    <row r="629" spans="2:11" ht="18" hidden="1" customHeight="1" outlineLevel="1">
      <c r="B629" s="203"/>
      <c r="C629" s="204"/>
      <c r="D629" s="192"/>
      <c r="E629" s="85"/>
      <c r="F629" s="85"/>
      <c r="G629" s="85"/>
      <c r="H629" s="85"/>
      <c r="I629" s="85"/>
      <c r="J629" s="85"/>
      <c r="K629" s="85"/>
    </row>
    <row r="630" spans="2:11" ht="18" customHeight="1" collapsed="1">
      <c r="B630" s="203">
        <v>704</v>
      </c>
      <c r="C630" s="205" t="s">
        <v>86</v>
      </c>
      <c r="D630" s="191">
        <v>18315</v>
      </c>
      <c r="E630" s="84">
        <v>54.976303317535546</v>
      </c>
      <c r="F630" s="84">
        <v>29.578320573581234</v>
      </c>
      <c r="G630" s="84">
        <v>25.397982743954305</v>
      </c>
      <c r="H630" s="84">
        <v>27.816259569814072</v>
      </c>
      <c r="I630" s="84">
        <v>34.0017013002795</v>
      </c>
      <c r="J630" s="84">
        <v>15.226637501519019</v>
      </c>
      <c r="K630" s="84">
        <v>12.370883460930854</v>
      </c>
    </row>
    <row r="631" spans="2:11" ht="18" hidden="1" customHeight="1" outlineLevel="1">
      <c r="B631" s="203"/>
      <c r="C631" s="204" t="s">
        <v>492</v>
      </c>
      <c r="D631" s="192">
        <v>3770</v>
      </c>
      <c r="E631" s="85">
        <v>47.699999999999996</v>
      </c>
      <c r="F631" s="85">
        <v>26.8</v>
      </c>
      <c r="G631" s="85">
        <v>20.9</v>
      </c>
      <c r="H631" s="85">
        <v>24.05</v>
      </c>
      <c r="I631" s="85">
        <v>26.75</v>
      </c>
      <c r="J631" s="85">
        <v>13.900000000000002</v>
      </c>
      <c r="K631" s="85">
        <v>10.45</v>
      </c>
    </row>
    <row r="632" spans="2:11" ht="18" hidden="1" customHeight="1" outlineLevel="1">
      <c r="B632" s="203"/>
      <c r="C632" s="204" t="s">
        <v>493</v>
      </c>
      <c r="D632" s="192">
        <v>5418</v>
      </c>
      <c r="E632" s="85">
        <v>56.9882777276826</v>
      </c>
      <c r="F632" s="85">
        <v>32.687105500450855</v>
      </c>
      <c r="G632" s="85">
        <v>24.301172227231742</v>
      </c>
      <c r="H632" s="85">
        <v>25.067628494138866</v>
      </c>
      <c r="I632" s="85">
        <v>32.010820559062218</v>
      </c>
      <c r="J632" s="85">
        <v>14.382326420198376</v>
      </c>
      <c r="K632" s="85">
        <v>16.456266907123535</v>
      </c>
    </row>
    <row r="633" spans="2:11" ht="18" hidden="1" customHeight="1" outlineLevel="1">
      <c r="B633" s="203"/>
      <c r="C633" s="204" t="s">
        <v>494</v>
      </c>
      <c r="D633" s="192">
        <v>4368</v>
      </c>
      <c r="E633" s="85">
        <v>48.325545171339563</v>
      </c>
      <c r="F633" s="85">
        <v>31.892523364485982</v>
      </c>
      <c r="G633" s="85">
        <v>16.433021806853581</v>
      </c>
      <c r="H633" s="85">
        <v>17.095015576323988</v>
      </c>
      <c r="I633" s="85">
        <v>31.503115264797511</v>
      </c>
      <c r="J633" s="85">
        <v>10.786604361370717</v>
      </c>
      <c r="K633" s="85">
        <v>9.4626168224299061</v>
      </c>
    </row>
    <row r="634" spans="2:11" ht="18" hidden="1" customHeight="1" outlineLevel="1">
      <c r="B634" s="203"/>
      <c r="C634" s="204" t="s">
        <v>495</v>
      </c>
      <c r="D634" s="192">
        <v>4759</v>
      </c>
      <c r="E634" s="85">
        <v>73.804573804573806</v>
      </c>
      <c r="F634" s="85">
        <v>24.532224532224532</v>
      </c>
      <c r="G634" s="85">
        <v>49.272349272349274</v>
      </c>
      <c r="H634" s="85">
        <v>56.340956340956339</v>
      </c>
      <c r="I634" s="85">
        <v>51.559251559251564</v>
      </c>
      <c r="J634" s="85">
        <v>26.264726264726264</v>
      </c>
      <c r="K634" s="85">
        <v>13.929313929313929</v>
      </c>
    </row>
    <row r="635" spans="2:11" ht="18" hidden="1" customHeight="1" outlineLevel="1">
      <c r="B635" s="203"/>
      <c r="C635" s="204"/>
      <c r="D635" s="192"/>
      <c r="E635" s="85"/>
      <c r="F635" s="85"/>
      <c r="G635" s="85"/>
      <c r="H635" s="85"/>
      <c r="I635" s="85"/>
      <c r="J635" s="85"/>
      <c r="K635" s="85"/>
    </row>
    <row r="636" spans="2:11" ht="18" customHeight="1" collapsed="1">
      <c r="B636" s="203">
        <v>705</v>
      </c>
      <c r="C636" s="205" t="s">
        <v>87</v>
      </c>
      <c r="D636" s="191">
        <v>18853</v>
      </c>
      <c r="E636" s="84">
        <v>45.648711943793913</v>
      </c>
      <c r="F636" s="84">
        <v>29.264637002341921</v>
      </c>
      <c r="G636" s="84">
        <v>16.384074941451988</v>
      </c>
      <c r="H636" s="84">
        <v>18.482435597189696</v>
      </c>
      <c r="I636" s="84">
        <v>20.665105386416862</v>
      </c>
      <c r="J636" s="84">
        <v>14.192037470725996</v>
      </c>
      <c r="K636" s="84">
        <v>13.302107728337237</v>
      </c>
    </row>
    <row r="637" spans="2:11" ht="18" hidden="1" customHeight="1" outlineLevel="1">
      <c r="B637" s="203"/>
      <c r="C637" s="204" t="s">
        <v>87</v>
      </c>
      <c r="D637" s="192">
        <v>4921</v>
      </c>
      <c r="E637" s="85">
        <v>48.931116389548698</v>
      </c>
      <c r="F637" s="85">
        <v>29.968329374505149</v>
      </c>
      <c r="G637" s="85">
        <v>18.962787015043546</v>
      </c>
      <c r="H637" s="85">
        <v>20.110847189231986</v>
      </c>
      <c r="I637" s="85">
        <v>21.536025336500394</v>
      </c>
      <c r="J637" s="85">
        <v>17.339667458432302</v>
      </c>
      <c r="K637" s="85">
        <v>14.449722882026919</v>
      </c>
    </row>
    <row r="638" spans="2:11" ht="18" hidden="1" customHeight="1" outlineLevel="1">
      <c r="B638" s="203"/>
      <c r="C638" s="204" t="s">
        <v>496</v>
      </c>
      <c r="D638" s="192">
        <v>7768</v>
      </c>
      <c r="E638" s="85">
        <v>43.288945254703023</v>
      </c>
      <c r="F638" s="85">
        <v>27.668569012893681</v>
      </c>
      <c r="G638" s="85">
        <v>15.620376241809343</v>
      </c>
      <c r="H638" s="85">
        <v>17.839780173324879</v>
      </c>
      <c r="I638" s="85">
        <v>22.2997252166561</v>
      </c>
      <c r="J638" s="85">
        <v>11.562037624180935</v>
      </c>
      <c r="K638" s="85">
        <v>11.646586345381527</v>
      </c>
    </row>
    <row r="639" spans="2:11" ht="18" hidden="1" customHeight="1" outlineLevel="1">
      <c r="B639" s="203"/>
      <c r="C639" s="204" t="s">
        <v>497</v>
      </c>
      <c r="D639" s="192">
        <v>6164</v>
      </c>
      <c r="E639" s="85">
        <v>46.489174956114688</v>
      </c>
      <c r="F639" s="85">
        <v>30.953774136922174</v>
      </c>
      <c r="G639" s="85">
        <v>15.53540081919251</v>
      </c>
      <c r="H639" s="85">
        <v>18.168519602106496</v>
      </c>
      <c r="I639" s="85">
        <v>17.758923346986542</v>
      </c>
      <c r="J639" s="85">
        <v>15.5061439438268</v>
      </c>
      <c r="K639" s="85">
        <v>14.745465184318315</v>
      </c>
    </row>
    <row r="640" spans="2:11" ht="18" hidden="1" customHeight="1" outlineLevel="1">
      <c r="B640" s="203"/>
      <c r="C640" s="204"/>
      <c r="D640" s="192"/>
      <c r="E640" s="85"/>
      <c r="F640" s="85"/>
      <c r="G640" s="85"/>
      <c r="H640" s="85"/>
      <c r="I640" s="85"/>
      <c r="J640" s="85"/>
      <c r="K640" s="85"/>
    </row>
    <row r="641" spans="2:11" ht="18" customHeight="1" collapsed="1">
      <c r="B641" s="203">
        <v>706</v>
      </c>
      <c r="C641" s="205" t="s">
        <v>88</v>
      </c>
      <c r="D641" s="191">
        <v>15150</v>
      </c>
      <c r="E641" s="84">
        <v>33.051128818061088</v>
      </c>
      <c r="F641" s="84">
        <v>25.323705179282868</v>
      </c>
      <c r="G641" s="84">
        <v>7.7274236387782205</v>
      </c>
      <c r="H641" s="84">
        <v>10.49136786188579</v>
      </c>
      <c r="I641" s="84">
        <v>6.2001992031872515</v>
      </c>
      <c r="J641" s="84">
        <v>12.823705179282868</v>
      </c>
      <c r="K641" s="84">
        <v>12.51660026560425</v>
      </c>
    </row>
    <row r="642" spans="2:11" ht="18" hidden="1" customHeight="1" outlineLevel="1">
      <c r="C642" s="193" t="s">
        <v>88</v>
      </c>
      <c r="D642" s="192">
        <v>5555</v>
      </c>
      <c r="E642" s="85">
        <v>27.240935026688756</v>
      </c>
      <c r="F642" s="85">
        <v>22.03202650469354</v>
      </c>
      <c r="G642" s="85">
        <v>5.2089085219952143</v>
      </c>
      <c r="H642" s="85">
        <v>7.8961899503037003</v>
      </c>
      <c r="I642" s="85">
        <v>4.0309221424627273</v>
      </c>
      <c r="J642" s="85">
        <v>10.325786858089453</v>
      </c>
      <c r="K642" s="85">
        <v>10.988404196576477</v>
      </c>
    </row>
    <row r="643" spans="2:11" ht="18" hidden="1" customHeight="1" outlineLevel="1">
      <c r="C643" s="193" t="s">
        <v>237</v>
      </c>
      <c r="D643" s="192">
        <v>517</v>
      </c>
      <c r="E643" s="85">
        <v>34.009009009009013</v>
      </c>
      <c r="F643" s="85">
        <v>24.54954954954955</v>
      </c>
      <c r="G643" s="85">
        <v>9.4594594594594597</v>
      </c>
      <c r="H643" s="85">
        <v>10.36036036036036</v>
      </c>
      <c r="I643" s="85">
        <v>14.189189189189189</v>
      </c>
      <c r="J643" s="85">
        <v>10.810810810810811</v>
      </c>
      <c r="K643" s="85">
        <v>10.135135135135135</v>
      </c>
    </row>
    <row r="644" spans="2:11" ht="18" hidden="1" customHeight="1" outlineLevel="1">
      <c r="C644" s="193" t="s">
        <v>498</v>
      </c>
      <c r="D644" s="192">
        <v>2445</v>
      </c>
      <c r="E644" s="85">
        <v>33.402275077559466</v>
      </c>
      <c r="F644" s="85">
        <v>26.266804550155122</v>
      </c>
      <c r="G644" s="85">
        <v>7.1354705274043431</v>
      </c>
      <c r="H644" s="85">
        <v>11.892450879007239</v>
      </c>
      <c r="I644" s="85">
        <v>3.7228541882109618</v>
      </c>
      <c r="J644" s="85">
        <v>11.944157187176836</v>
      </c>
      <c r="K644" s="85">
        <v>14.012409513960703</v>
      </c>
    </row>
    <row r="645" spans="2:11" ht="18" hidden="1" customHeight="1" outlineLevel="1">
      <c r="C645" s="193" t="s">
        <v>499</v>
      </c>
      <c r="D645" s="192">
        <v>3997</v>
      </c>
      <c r="E645" s="85">
        <v>41.127431520444617</v>
      </c>
      <c r="F645" s="85">
        <v>28.662167526796349</v>
      </c>
      <c r="G645" s="85">
        <v>12.465263993648273</v>
      </c>
      <c r="H645" s="85">
        <v>13.378324732036523</v>
      </c>
      <c r="I645" s="85">
        <v>11.988884477967447</v>
      </c>
      <c r="J645" s="85">
        <v>16.474791583961888</v>
      </c>
      <c r="K645" s="85">
        <v>13.934100833664154</v>
      </c>
    </row>
    <row r="646" spans="2:11" ht="18" hidden="1" customHeight="1" outlineLevel="1">
      <c r="C646" s="193" t="s">
        <v>500</v>
      </c>
      <c r="D646" s="192">
        <v>2636</v>
      </c>
      <c r="E646" s="85">
        <v>38.940628637951107</v>
      </c>
      <c r="F646" s="85">
        <v>29.976717112922003</v>
      </c>
      <c r="G646" s="85">
        <v>8.9639115250291024</v>
      </c>
      <c r="H646" s="85">
        <v>12.922002328288706</v>
      </c>
      <c r="I646" s="85">
        <v>5.2968568102444706</v>
      </c>
      <c r="J646" s="85">
        <v>16.880093131548314</v>
      </c>
      <c r="K646" s="85">
        <v>14.202561117578579</v>
      </c>
    </row>
    <row r="647" spans="2:11" collapsed="1">
      <c r="C647" s="184"/>
    </row>
    <row r="648" spans="2:11">
      <c r="C648" s="184"/>
    </row>
    <row r="649" spans="2:11">
      <c r="C649" s="184"/>
    </row>
    <row r="650" spans="2:11">
      <c r="C650" s="184"/>
    </row>
    <row r="651" spans="2:11">
      <c r="C651" s="184"/>
    </row>
    <row r="652" spans="2:11">
      <c r="C652" s="184"/>
    </row>
    <row r="653" spans="2:11">
      <c r="C653" s="184"/>
    </row>
    <row r="654" spans="2:11">
      <c r="C654" s="184"/>
    </row>
    <row r="655" spans="2:11">
      <c r="C655" s="184"/>
    </row>
    <row r="656" spans="2:11">
      <c r="C656" s="184"/>
    </row>
    <row r="657" spans="3:3">
      <c r="C657" s="184"/>
    </row>
    <row r="658" spans="3:3">
      <c r="C658" s="184"/>
    </row>
    <row r="659" spans="3:3">
      <c r="C659" s="184"/>
    </row>
    <row r="660" spans="3:3">
      <c r="C660" s="184"/>
    </row>
    <row r="661" spans="3:3">
      <c r="C661" s="184"/>
    </row>
    <row r="662" spans="3:3">
      <c r="C662" s="184"/>
    </row>
    <row r="663" spans="3:3">
      <c r="C663" s="184"/>
    </row>
    <row r="664" spans="3:3">
      <c r="C664" s="184"/>
    </row>
    <row r="665" spans="3:3">
      <c r="C665" s="184"/>
    </row>
    <row r="666" spans="3:3">
      <c r="C666" s="184"/>
    </row>
    <row r="667" spans="3:3">
      <c r="C667" s="184"/>
    </row>
    <row r="668" spans="3:3">
      <c r="C668" s="184"/>
    </row>
    <row r="669" spans="3:3">
      <c r="C669" s="184"/>
    </row>
    <row r="670" spans="3:3">
      <c r="C670" s="184"/>
    </row>
    <row r="671" spans="3:3">
      <c r="C671" s="184"/>
    </row>
    <row r="672" spans="3:3">
      <c r="C672" s="184"/>
    </row>
    <row r="673" spans="3:3">
      <c r="C673" s="184"/>
    </row>
    <row r="674" spans="3:3">
      <c r="C674" s="184"/>
    </row>
    <row r="675" spans="3:3">
      <c r="C675" s="184"/>
    </row>
    <row r="676" spans="3:3">
      <c r="C676" s="184"/>
    </row>
    <row r="677" spans="3:3">
      <c r="C677" s="184"/>
    </row>
    <row r="678" spans="3:3">
      <c r="C678" s="184"/>
    </row>
    <row r="679" spans="3:3">
      <c r="C679" s="184"/>
    </row>
    <row r="680" spans="3:3">
      <c r="C680" s="184"/>
    </row>
    <row r="681" spans="3:3">
      <c r="C681" s="184"/>
    </row>
    <row r="682" spans="3:3">
      <c r="C682" s="184"/>
    </row>
    <row r="683" spans="3:3">
      <c r="C683" s="184"/>
    </row>
    <row r="684" spans="3:3">
      <c r="C684" s="184"/>
    </row>
    <row r="685" spans="3:3">
      <c r="C685" s="184"/>
    </row>
    <row r="686" spans="3:3">
      <c r="C686" s="184"/>
    </row>
    <row r="687" spans="3:3">
      <c r="C687" s="184"/>
    </row>
    <row r="688" spans="3:3">
      <c r="C688" s="184"/>
    </row>
    <row r="689" spans="3:3">
      <c r="C689" s="184"/>
    </row>
    <row r="690" spans="3:3">
      <c r="C690" s="184"/>
    </row>
    <row r="691" spans="3:3">
      <c r="C691" s="184"/>
    </row>
    <row r="692" spans="3:3">
      <c r="C692" s="184"/>
    </row>
    <row r="693" spans="3:3">
      <c r="C693" s="184"/>
    </row>
    <row r="694" spans="3:3">
      <c r="C694" s="184"/>
    </row>
    <row r="695" spans="3:3">
      <c r="C695" s="184"/>
    </row>
    <row r="696" spans="3:3">
      <c r="C696" s="184"/>
    </row>
    <row r="697" spans="3:3">
      <c r="C697" s="184"/>
    </row>
    <row r="698" spans="3:3">
      <c r="C698" s="184"/>
    </row>
    <row r="699" spans="3:3">
      <c r="C699" s="184"/>
    </row>
    <row r="700" spans="3:3">
      <c r="C700" s="184"/>
    </row>
    <row r="701" spans="3:3">
      <c r="C701" s="184"/>
    </row>
    <row r="702" spans="3:3">
      <c r="C702" s="184"/>
    </row>
    <row r="703" spans="3:3">
      <c r="C703" s="184"/>
    </row>
    <row r="704" spans="3:3">
      <c r="C704" s="184"/>
    </row>
    <row r="705" spans="3:3">
      <c r="C705" s="184"/>
    </row>
    <row r="706" spans="3:3">
      <c r="C706" s="184"/>
    </row>
    <row r="707" spans="3:3">
      <c r="C707" s="184"/>
    </row>
    <row r="708" spans="3:3">
      <c r="C708" s="184"/>
    </row>
    <row r="709" spans="3:3">
      <c r="C709" s="184"/>
    </row>
    <row r="710" spans="3:3">
      <c r="C710" s="184"/>
    </row>
    <row r="711" spans="3:3">
      <c r="C711" s="184"/>
    </row>
    <row r="712" spans="3:3">
      <c r="C712" s="184"/>
    </row>
    <row r="713" spans="3:3">
      <c r="C713" s="184"/>
    </row>
    <row r="714" spans="3:3">
      <c r="C714" s="184"/>
    </row>
    <row r="715" spans="3:3">
      <c r="C715" s="184"/>
    </row>
    <row r="716" spans="3:3">
      <c r="C716" s="184"/>
    </row>
    <row r="717" spans="3:3">
      <c r="C717" s="184"/>
    </row>
    <row r="718" spans="3:3">
      <c r="C718" s="184"/>
    </row>
    <row r="719" spans="3:3">
      <c r="C719" s="184"/>
    </row>
    <row r="720" spans="3:3">
      <c r="C720" s="184"/>
    </row>
    <row r="721" spans="3:3">
      <c r="C721" s="184"/>
    </row>
    <row r="722" spans="3:3">
      <c r="C722" s="184"/>
    </row>
    <row r="723" spans="3:3">
      <c r="C723" s="184"/>
    </row>
    <row r="724" spans="3:3">
      <c r="C724" s="184"/>
    </row>
    <row r="725" spans="3:3">
      <c r="C725" s="184"/>
    </row>
    <row r="726" spans="3:3">
      <c r="C726" s="184"/>
    </row>
    <row r="727" spans="3:3">
      <c r="C727" s="184"/>
    </row>
    <row r="728" spans="3:3">
      <c r="C728" s="184"/>
    </row>
    <row r="729" spans="3:3">
      <c r="C729" s="184"/>
    </row>
    <row r="730" spans="3:3">
      <c r="C730" s="184"/>
    </row>
    <row r="731" spans="3:3">
      <c r="C731" s="184"/>
    </row>
    <row r="732" spans="3:3">
      <c r="C732" s="184"/>
    </row>
    <row r="733" spans="3:3">
      <c r="C733" s="184"/>
    </row>
    <row r="734" spans="3:3">
      <c r="C734" s="184"/>
    </row>
    <row r="735" spans="3:3">
      <c r="C735" s="184"/>
    </row>
    <row r="736" spans="3:3">
      <c r="C736" s="184"/>
    </row>
    <row r="737" spans="3:3">
      <c r="C737" s="184"/>
    </row>
    <row r="738" spans="3:3">
      <c r="C738" s="184"/>
    </row>
    <row r="739" spans="3:3">
      <c r="C739" s="184"/>
    </row>
    <row r="740" spans="3:3">
      <c r="C740" s="184"/>
    </row>
    <row r="741" spans="3:3">
      <c r="C741" s="184"/>
    </row>
    <row r="742" spans="3:3">
      <c r="C742" s="184"/>
    </row>
    <row r="743" spans="3:3">
      <c r="C743" s="184"/>
    </row>
    <row r="744" spans="3:3">
      <c r="C744" s="184"/>
    </row>
    <row r="745" spans="3:3">
      <c r="C745" s="184"/>
    </row>
    <row r="746" spans="3:3">
      <c r="C746" s="184"/>
    </row>
    <row r="747" spans="3:3">
      <c r="C747" s="184"/>
    </row>
    <row r="748" spans="3:3">
      <c r="C748" s="184"/>
    </row>
  </sheetData>
  <mergeCells count="2">
    <mergeCell ref="D7:K7"/>
    <mergeCell ref="B7:C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72F9-60FD-4559-81B9-AA4139962122}">
  <dimension ref="A2:AL153"/>
  <sheetViews>
    <sheetView tabSelected="1" workbookViewId="0">
      <selection activeCell="G15" sqref="G15"/>
    </sheetView>
  </sheetViews>
  <sheetFormatPr baseColWidth="10" defaultColWidth="11.453125" defaultRowHeight="14.5"/>
  <cols>
    <col min="1" max="1" width="7.81640625" style="90" customWidth="1"/>
    <col min="2" max="2" width="21.54296875" style="128" customWidth="1"/>
    <col min="3" max="3" width="11.453125" style="129"/>
    <col min="4" max="4" width="13.81640625" style="129" customWidth="1"/>
    <col min="5" max="5" width="11.453125" style="129"/>
    <col min="6" max="6" width="13" style="129" customWidth="1"/>
    <col min="7" max="7" width="12.81640625" style="129" customWidth="1"/>
    <col min="8" max="8" width="13.54296875" style="128" customWidth="1"/>
    <col min="9" max="14" width="11.453125" style="128"/>
    <col min="15" max="16" width="12.54296875" style="128" customWidth="1"/>
    <col min="17" max="17" width="12.453125" style="128" customWidth="1"/>
    <col min="18" max="26" width="11.453125" style="128"/>
    <col min="27" max="27" width="13.26953125" style="128" customWidth="1"/>
    <col min="28" max="28" width="13.1796875" style="128" customWidth="1"/>
    <col min="29" max="31" width="11.453125" style="128"/>
    <col min="32" max="32" width="13" style="128" customWidth="1"/>
    <col min="33" max="33" width="12.7265625" style="128" customWidth="1"/>
    <col min="34" max="34" width="12.26953125" style="128" customWidth="1"/>
    <col min="35" max="35" width="15.54296875" style="128" customWidth="1"/>
    <col min="36" max="36" width="12.54296875" style="128" customWidth="1"/>
    <col min="37" max="38" width="11.453125" style="128"/>
    <col min="39" max="16384" width="11.453125" style="90"/>
  </cols>
  <sheetData>
    <row r="2" spans="1:38" ht="18">
      <c r="B2" s="86" t="s">
        <v>501</v>
      </c>
      <c r="C2" s="87"/>
      <c r="D2" s="87"/>
      <c r="E2" s="87"/>
      <c r="F2" s="87"/>
      <c r="G2" s="87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9"/>
    </row>
    <row r="3" spans="1:38" ht="9" customHeight="1">
      <c r="B3" s="91"/>
      <c r="C3" s="92"/>
      <c r="D3" s="92"/>
      <c r="E3" s="92"/>
      <c r="F3" s="92"/>
      <c r="G3" s="92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4"/>
    </row>
    <row r="4" spans="1:38" ht="18">
      <c r="B4" s="95" t="s">
        <v>502</v>
      </c>
      <c r="C4" s="92"/>
      <c r="D4" s="92"/>
      <c r="E4" s="92"/>
      <c r="F4" s="92"/>
      <c r="G4" s="92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4"/>
    </row>
    <row r="5" spans="1:38" ht="18">
      <c r="B5" s="95" t="s">
        <v>503</v>
      </c>
      <c r="C5" s="92"/>
      <c r="D5" s="92"/>
      <c r="E5" s="92"/>
      <c r="F5" s="92"/>
      <c r="G5" s="92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4"/>
    </row>
    <row r="6" spans="1:38" ht="9.75" customHeight="1">
      <c r="B6" s="96"/>
      <c r="C6" s="97"/>
      <c r="D6" s="97"/>
      <c r="E6" s="97"/>
      <c r="F6" s="97"/>
      <c r="G6" s="97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9"/>
    </row>
    <row r="7" spans="1:38" s="106" customFormat="1" ht="18" customHeight="1">
      <c r="B7" s="100" t="s">
        <v>504</v>
      </c>
      <c r="C7" s="101" t="s">
        <v>505</v>
      </c>
      <c r="D7" s="101"/>
      <c r="E7" s="101"/>
      <c r="F7" s="101"/>
      <c r="G7" s="101"/>
      <c r="H7" s="101"/>
      <c r="I7" s="101" t="s">
        <v>506</v>
      </c>
      <c r="J7" s="101"/>
      <c r="K7" s="101"/>
      <c r="L7" s="101"/>
      <c r="M7" s="101"/>
      <c r="N7" s="101"/>
      <c r="O7" s="101"/>
      <c r="P7" s="101"/>
      <c r="Q7" s="101"/>
      <c r="R7" s="101" t="s">
        <v>507</v>
      </c>
      <c r="S7" s="101"/>
      <c r="T7" s="101"/>
      <c r="U7" s="101"/>
      <c r="V7" s="101"/>
      <c r="W7" s="101"/>
      <c r="X7" s="101"/>
      <c r="Y7" s="101"/>
      <c r="Z7" s="101"/>
      <c r="AA7" s="102" t="s">
        <v>508</v>
      </c>
      <c r="AB7" s="102" t="s">
        <v>509</v>
      </c>
      <c r="AC7" s="101" t="s">
        <v>510</v>
      </c>
      <c r="AD7" s="101"/>
      <c r="AE7" s="101"/>
      <c r="AF7" s="101"/>
      <c r="AG7" s="103" t="s">
        <v>511</v>
      </c>
      <c r="AH7" s="104"/>
      <c r="AI7" s="105"/>
      <c r="AJ7" s="101" t="s">
        <v>512</v>
      </c>
      <c r="AK7" s="101"/>
      <c r="AL7" s="101"/>
    </row>
    <row r="8" spans="1:38" s="109" customFormat="1" ht="92.25" customHeight="1">
      <c r="B8" s="100"/>
      <c r="C8" s="107" t="s">
        <v>513</v>
      </c>
      <c r="D8" s="107" t="s">
        <v>514</v>
      </c>
      <c r="E8" s="107" t="s">
        <v>515</v>
      </c>
      <c r="F8" s="107" t="s">
        <v>516</v>
      </c>
      <c r="G8" s="107" t="s">
        <v>517</v>
      </c>
      <c r="H8" s="107" t="s">
        <v>518</v>
      </c>
      <c r="I8" s="107" t="s">
        <v>519</v>
      </c>
      <c r="J8" s="107" t="s">
        <v>520</v>
      </c>
      <c r="K8" s="107" t="s">
        <v>521</v>
      </c>
      <c r="L8" s="107" t="s">
        <v>522</v>
      </c>
      <c r="M8" s="107" t="s">
        <v>523</v>
      </c>
      <c r="N8" s="107" t="s">
        <v>524</v>
      </c>
      <c r="O8" s="107" t="s">
        <v>525</v>
      </c>
      <c r="P8" s="107" t="s">
        <v>526</v>
      </c>
      <c r="Q8" s="107" t="s">
        <v>527</v>
      </c>
      <c r="R8" s="107" t="s">
        <v>528</v>
      </c>
      <c r="S8" s="107" t="s">
        <v>529</v>
      </c>
      <c r="T8" s="107" t="s">
        <v>530</v>
      </c>
      <c r="U8" s="107" t="s">
        <v>531</v>
      </c>
      <c r="V8" s="107" t="s">
        <v>532</v>
      </c>
      <c r="W8" s="107" t="s">
        <v>533</v>
      </c>
      <c r="X8" s="107" t="s">
        <v>534</v>
      </c>
      <c r="Y8" s="107" t="s">
        <v>535</v>
      </c>
      <c r="Z8" s="107" t="s">
        <v>536</v>
      </c>
      <c r="AA8" s="102"/>
      <c r="AB8" s="102"/>
      <c r="AC8" s="107" t="s">
        <v>537</v>
      </c>
      <c r="AD8" s="107" t="s">
        <v>538</v>
      </c>
      <c r="AE8" s="107" t="s">
        <v>539</v>
      </c>
      <c r="AF8" s="107" t="s">
        <v>540</v>
      </c>
      <c r="AG8" s="107" t="s">
        <v>541</v>
      </c>
      <c r="AH8" s="107" t="s">
        <v>542</v>
      </c>
      <c r="AI8" s="107" t="s">
        <v>543</v>
      </c>
      <c r="AJ8" s="108" t="s">
        <v>544</v>
      </c>
      <c r="AK8" s="107" t="s">
        <v>545</v>
      </c>
      <c r="AL8" s="107" t="s">
        <v>546</v>
      </c>
    </row>
    <row r="9" spans="1:38" s="114" customFormat="1" ht="18" customHeight="1">
      <c r="B9" s="110"/>
      <c r="C9" s="111"/>
      <c r="D9" s="111"/>
      <c r="E9" s="111"/>
      <c r="F9" s="111"/>
      <c r="G9" s="111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3"/>
      <c r="AK9" s="112"/>
      <c r="AL9" s="112"/>
    </row>
    <row r="10" spans="1:38" s="118" customFormat="1" ht="18" customHeight="1">
      <c r="B10" s="115" t="s">
        <v>547</v>
      </c>
      <c r="C10" s="116">
        <v>1670632</v>
      </c>
      <c r="D10" s="116">
        <v>58838</v>
      </c>
      <c r="E10" s="116">
        <v>1729470</v>
      </c>
      <c r="F10" s="116">
        <v>1127265</v>
      </c>
      <c r="G10" s="116">
        <v>602205</v>
      </c>
      <c r="H10" s="117">
        <v>148.73007337508022</v>
      </c>
      <c r="I10" s="117">
        <v>51.660264660244252</v>
      </c>
      <c r="J10" s="117">
        <v>69.53292248847896</v>
      </c>
      <c r="K10" s="117">
        <v>34.932356024202051</v>
      </c>
      <c r="L10" s="117">
        <v>3.4020827189832721</v>
      </c>
      <c r="M10" s="117">
        <v>3.5622502251023493</v>
      </c>
      <c r="N10" s="117">
        <v>3.1022658397057477</v>
      </c>
      <c r="O10" s="117">
        <v>53.479687879768036</v>
      </c>
      <c r="P10" s="117">
        <v>72.101353101644122</v>
      </c>
      <c r="Q10" s="117">
        <v>36.050746002393389</v>
      </c>
      <c r="R10" s="117">
        <v>13.738273898740117</v>
      </c>
      <c r="S10" s="117">
        <v>19.014008714857482</v>
      </c>
      <c r="T10" s="117">
        <v>3.9095288446213772</v>
      </c>
      <c r="U10" s="117">
        <v>18.016415344612099</v>
      </c>
      <c r="V10" s="117">
        <v>21.986203775334396</v>
      </c>
      <c r="W10" s="117">
        <v>10.620661053634562</v>
      </c>
      <c r="X10" s="117">
        <v>68.245310756647783</v>
      </c>
      <c r="Y10" s="117">
        <v>58.999787509808122</v>
      </c>
      <c r="Z10" s="117">
        <v>85.469810101744059</v>
      </c>
      <c r="AA10" s="117">
        <v>84.686094843149178</v>
      </c>
      <c r="AB10" s="117">
        <v>15.31390515685082</v>
      </c>
      <c r="AC10" s="117">
        <v>6.5539268971263569</v>
      </c>
      <c r="AD10" s="117">
        <v>20.569281565299839</v>
      </c>
      <c r="AE10" s="117">
        <v>71.845924177197602</v>
      </c>
      <c r="AF10" s="117">
        <v>1.0308673603761931</v>
      </c>
      <c r="AG10" s="117">
        <v>46.520312120231971</v>
      </c>
      <c r="AH10" s="117">
        <v>27.898646898355871</v>
      </c>
      <c r="AI10" s="117">
        <v>63.949253997606611</v>
      </c>
      <c r="AJ10" s="117">
        <v>63.76826254974165</v>
      </c>
      <c r="AK10" s="117">
        <v>33.021515211009969</v>
      </c>
      <c r="AL10" s="117">
        <v>2.989587174195155</v>
      </c>
    </row>
    <row r="11" spans="1:38" s="114" customFormat="1" ht="18" customHeight="1">
      <c r="B11" s="119"/>
      <c r="C11" s="120"/>
      <c r="D11" s="120"/>
      <c r="E11" s="120"/>
      <c r="F11" s="120"/>
      <c r="G11" s="120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2"/>
      <c r="AK11" s="121"/>
      <c r="AL11" s="121"/>
    </row>
    <row r="12" spans="1:38" s="118" customFormat="1" ht="18" customHeight="1">
      <c r="B12" s="115" t="s">
        <v>13</v>
      </c>
      <c r="C12" s="116"/>
      <c r="D12" s="116"/>
      <c r="E12" s="116"/>
      <c r="F12" s="116"/>
      <c r="G12" s="116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</row>
    <row r="13" spans="1:38" s="114" customFormat="1" ht="18" customHeight="1">
      <c r="A13" s="114" t="s">
        <v>722</v>
      </c>
      <c r="B13" s="119" t="s">
        <v>13</v>
      </c>
      <c r="C13" s="120">
        <v>123040</v>
      </c>
      <c r="D13" s="120">
        <v>5039</v>
      </c>
      <c r="E13" s="120">
        <v>128079</v>
      </c>
      <c r="F13" s="120">
        <v>74578</v>
      </c>
      <c r="G13" s="120">
        <v>53501</v>
      </c>
      <c r="H13" s="121">
        <v>124.90337994519007</v>
      </c>
      <c r="I13" s="121">
        <v>54.477189005383963</v>
      </c>
      <c r="J13" s="121">
        <v>68.28581250119359</v>
      </c>
      <c r="K13" s="121">
        <v>42.538594898043428</v>
      </c>
      <c r="L13" s="121">
        <v>3.9342905550480562</v>
      </c>
      <c r="M13" s="121">
        <v>4.1097910912065228</v>
      </c>
      <c r="N13" s="121">
        <v>3.6896506607353134</v>
      </c>
      <c r="O13" s="121">
        <v>56.708256588268632</v>
      </c>
      <c r="P13" s="121">
        <v>71.212497374100039</v>
      </c>
      <c r="Q13" s="121">
        <v>44.16824898868984</v>
      </c>
      <c r="R13" s="121">
        <v>0.62906371911573467</v>
      </c>
      <c r="S13" s="121">
        <v>0.85299176373526497</v>
      </c>
      <c r="T13" s="121">
        <v>0.31827973683699806</v>
      </c>
      <c r="U13" s="121">
        <v>18.93042912873862</v>
      </c>
      <c r="V13" s="121">
        <v>24.255729727462139</v>
      </c>
      <c r="W13" s="121">
        <v>11.539581190443846</v>
      </c>
      <c r="X13" s="121">
        <v>80.440507152145642</v>
      </c>
      <c r="Y13" s="121">
        <v>74.8912785088026</v>
      </c>
      <c r="Z13" s="121">
        <v>88.142139072719161</v>
      </c>
      <c r="AA13" s="121">
        <v>84.853706111833546</v>
      </c>
      <c r="AB13" s="121">
        <v>15.146293888166451</v>
      </c>
      <c r="AC13" s="121">
        <v>7.1716514954486348</v>
      </c>
      <c r="AD13" s="121">
        <v>18.627275682704809</v>
      </c>
      <c r="AE13" s="121">
        <v>73.609395318595588</v>
      </c>
      <c r="AF13" s="121">
        <v>0.59167750325097523</v>
      </c>
      <c r="AG13" s="121">
        <v>43.291743411731368</v>
      </c>
      <c r="AH13" s="121">
        <v>28.787502625899968</v>
      </c>
      <c r="AI13" s="121">
        <v>55.83175101131016</v>
      </c>
      <c r="AJ13" s="121">
        <v>64.489596879063711</v>
      </c>
      <c r="AK13" s="121">
        <v>31.402795838751622</v>
      </c>
      <c r="AL13" s="121">
        <v>3.8735370611183351</v>
      </c>
    </row>
    <row r="14" spans="1:38" s="114" customFormat="1" ht="18" customHeight="1">
      <c r="A14" s="114" t="s">
        <v>723</v>
      </c>
      <c r="B14" s="119" t="s">
        <v>14</v>
      </c>
      <c r="C14" s="120">
        <v>26370</v>
      </c>
      <c r="D14" s="120">
        <v>826</v>
      </c>
      <c r="E14" s="120">
        <v>27196</v>
      </c>
      <c r="F14" s="120">
        <v>15349</v>
      </c>
      <c r="G14" s="120">
        <v>11847</v>
      </c>
      <c r="H14" s="121">
        <v>107.78423297543756</v>
      </c>
      <c r="I14" s="121">
        <v>58.865549032301267</v>
      </c>
      <c r="J14" s="121">
        <v>71.662808641975303</v>
      </c>
      <c r="K14" s="121">
        <v>47.836748264826902</v>
      </c>
      <c r="L14" s="121">
        <v>3.0372113546109722</v>
      </c>
      <c r="M14" s="121">
        <v>3.1858753013225618</v>
      </c>
      <c r="N14" s="121">
        <v>2.8446020089474127</v>
      </c>
      <c r="O14" s="121">
        <v>60.709422505971375</v>
      </c>
      <c r="P14" s="121">
        <v>74.021026234567898</v>
      </c>
      <c r="Q14" s="121">
        <v>49.237355055899592</v>
      </c>
      <c r="R14" s="121">
        <v>2.4914675767918086</v>
      </c>
      <c r="S14" s="121">
        <v>4.0107671601615076</v>
      </c>
      <c r="T14" s="121">
        <v>0.52997393570807994</v>
      </c>
      <c r="U14" s="121">
        <v>16.772847933257491</v>
      </c>
      <c r="V14" s="121">
        <v>22.664872139973085</v>
      </c>
      <c r="W14" s="121">
        <v>9.1659426585577748</v>
      </c>
      <c r="X14" s="121">
        <v>80.7356844899507</v>
      </c>
      <c r="Y14" s="121">
        <v>73.324360699865409</v>
      </c>
      <c r="Z14" s="121">
        <v>90.304083405734147</v>
      </c>
      <c r="AA14" s="121">
        <v>91.03147516116799</v>
      </c>
      <c r="AB14" s="121">
        <v>8.9685248388320069</v>
      </c>
      <c r="AC14" s="121">
        <v>12.73795980280622</v>
      </c>
      <c r="AD14" s="121">
        <v>18.604474781949186</v>
      </c>
      <c r="AE14" s="121">
        <v>67.925673113386424</v>
      </c>
      <c r="AF14" s="121">
        <v>0.73189230185817222</v>
      </c>
      <c r="AG14" s="121">
        <v>39.290577494028618</v>
      </c>
      <c r="AH14" s="121">
        <v>25.978973765432102</v>
      </c>
      <c r="AI14" s="121">
        <v>50.762644944100408</v>
      </c>
      <c r="AJ14" s="121">
        <v>54.038680318543797</v>
      </c>
      <c r="AK14" s="121">
        <v>42.305650360257872</v>
      </c>
      <c r="AL14" s="121">
        <v>3.0185817216533941</v>
      </c>
    </row>
    <row r="15" spans="1:38" s="114" customFormat="1" ht="18" customHeight="1">
      <c r="A15" s="114" t="s">
        <v>724</v>
      </c>
      <c r="B15" s="119" t="s">
        <v>15</v>
      </c>
      <c r="C15" s="120">
        <v>87143</v>
      </c>
      <c r="D15" s="120">
        <v>3636</v>
      </c>
      <c r="E15" s="120">
        <v>90779</v>
      </c>
      <c r="F15" s="120">
        <v>55777</v>
      </c>
      <c r="G15" s="120">
        <v>35002</v>
      </c>
      <c r="H15" s="121">
        <v>129.58062988136024</v>
      </c>
      <c r="I15" s="121">
        <v>54.706451045878012</v>
      </c>
      <c r="J15" s="121">
        <v>71.299946723494941</v>
      </c>
      <c r="K15" s="121">
        <v>39.912364033629409</v>
      </c>
      <c r="L15" s="121">
        <v>4.005331629561903</v>
      </c>
      <c r="M15" s="121">
        <v>4.0249565232981332</v>
      </c>
      <c r="N15" s="121">
        <v>3.9740586252214163</v>
      </c>
      <c r="O15" s="121">
        <v>56.989051553122572</v>
      </c>
      <c r="P15" s="121">
        <v>74.290090570058609</v>
      </c>
      <c r="Q15" s="121">
        <v>41.564147627416517</v>
      </c>
      <c r="R15" s="121">
        <v>2.1803242945503367</v>
      </c>
      <c r="S15" s="121">
        <v>3.2989613689008443</v>
      </c>
      <c r="T15" s="121">
        <v>0.39867900389753358</v>
      </c>
      <c r="U15" s="121">
        <v>19.604558025314713</v>
      </c>
      <c r="V15" s="121">
        <v>24.859896884106703</v>
      </c>
      <c r="W15" s="121">
        <v>11.234417303858855</v>
      </c>
      <c r="X15" s="121">
        <v>78.215117680134952</v>
      </c>
      <c r="Y15" s="121">
        <v>71.841141746992449</v>
      </c>
      <c r="Z15" s="121">
        <v>88.366903692243611</v>
      </c>
      <c r="AA15" s="121">
        <v>84.582812159324334</v>
      </c>
      <c r="AB15" s="121">
        <v>15.417187840675673</v>
      </c>
      <c r="AC15" s="121">
        <v>5.6975316433907484</v>
      </c>
      <c r="AD15" s="121">
        <v>20.203573436764856</v>
      </c>
      <c r="AE15" s="121">
        <v>73.552666307104417</v>
      </c>
      <c r="AF15" s="121">
        <v>0.54622861273997914</v>
      </c>
      <c r="AG15" s="121">
        <v>43.010948446877435</v>
      </c>
      <c r="AH15" s="121">
        <v>25.709909429941398</v>
      </c>
      <c r="AI15" s="121">
        <v>58.435852372583476</v>
      </c>
      <c r="AJ15" s="121">
        <v>41.8105871957587</v>
      </c>
      <c r="AK15" s="121">
        <v>52.027127824380614</v>
      </c>
      <c r="AL15" s="121">
        <v>5.9591705587367896</v>
      </c>
    </row>
    <row r="16" spans="1:38" s="114" customFormat="1" ht="18" customHeight="1">
      <c r="A16" s="114" t="s">
        <v>725</v>
      </c>
      <c r="B16" s="119" t="s">
        <v>16</v>
      </c>
      <c r="C16" s="120">
        <v>12656</v>
      </c>
      <c r="D16" s="120">
        <v>401</v>
      </c>
      <c r="E16" s="120">
        <v>13057</v>
      </c>
      <c r="F16" s="120">
        <v>8895</v>
      </c>
      <c r="G16" s="120">
        <v>4162</v>
      </c>
      <c r="H16" s="121">
        <v>152.76862985371829</v>
      </c>
      <c r="I16" s="121">
        <v>49.103747963063554</v>
      </c>
      <c r="J16" s="121">
        <v>67.463739709917675</v>
      </c>
      <c r="K16" s="121">
        <v>31.116061141408714</v>
      </c>
      <c r="L16" s="121">
        <v>3.071149574940645</v>
      </c>
      <c r="M16" s="121">
        <v>3.2602585722315904</v>
      </c>
      <c r="N16" s="121">
        <v>2.6669870254685248</v>
      </c>
      <c r="O16" s="121">
        <v>50.659579421122061</v>
      </c>
      <c r="P16" s="121">
        <v>69.737357898863195</v>
      </c>
      <c r="Q16" s="121">
        <v>31.968661187495201</v>
      </c>
      <c r="R16" s="121">
        <v>15.763274336283187</v>
      </c>
      <c r="S16" s="121">
        <v>22.173155142359093</v>
      </c>
      <c r="T16" s="121">
        <v>2.1476178721303381</v>
      </c>
      <c r="U16" s="121">
        <v>14.443742098609356</v>
      </c>
      <c r="V16" s="121">
        <v>17.675769901220221</v>
      </c>
      <c r="W16" s="121">
        <v>7.5783757097013087</v>
      </c>
      <c r="X16" s="121">
        <v>69.792983565107463</v>
      </c>
      <c r="Y16" s="121">
        <v>60.151074956420679</v>
      </c>
      <c r="Z16" s="121">
        <v>90.274006418168355</v>
      </c>
      <c r="AA16" s="121">
        <v>75.924462705436156</v>
      </c>
      <c r="AB16" s="121">
        <v>24.075537294563844</v>
      </c>
      <c r="AC16" s="121">
        <v>4.9778761061946906</v>
      </c>
      <c r="AD16" s="121">
        <v>23.664664981036662</v>
      </c>
      <c r="AE16" s="121">
        <v>70.172250316055624</v>
      </c>
      <c r="AF16" s="121">
        <v>1.1852085967130215</v>
      </c>
      <c r="AG16" s="121">
        <v>49.340420578877939</v>
      </c>
      <c r="AH16" s="121">
        <v>30.262642101136812</v>
      </c>
      <c r="AI16" s="121">
        <v>68.031338812504799</v>
      </c>
      <c r="AJ16" s="121">
        <v>65.24178255372945</v>
      </c>
      <c r="AK16" s="121">
        <v>32.624841972187106</v>
      </c>
      <c r="AL16" s="121">
        <v>2.0543615676359037</v>
      </c>
    </row>
    <row r="17" spans="1:38" s="114" customFormat="1" ht="18" customHeight="1">
      <c r="A17" s="114" t="s">
        <v>726</v>
      </c>
      <c r="B17" s="119" t="s">
        <v>17</v>
      </c>
      <c r="C17" s="120">
        <v>5869</v>
      </c>
      <c r="D17" s="120">
        <v>168</v>
      </c>
      <c r="E17" s="120">
        <v>6037</v>
      </c>
      <c r="F17" s="120">
        <v>4612</v>
      </c>
      <c r="G17" s="120">
        <v>1425</v>
      </c>
      <c r="H17" s="121">
        <v>169.6703660758655</v>
      </c>
      <c r="I17" s="121">
        <v>49.737288135593225</v>
      </c>
      <c r="J17" s="121">
        <v>76.229508196721312</v>
      </c>
      <c r="K17" s="121">
        <v>23.637281292059221</v>
      </c>
      <c r="L17" s="121">
        <v>2.782839158522445</v>
      </c>
      <c r="M17" s="121">
        <v>3.2090199479618384</v>
      </c>
      <c r="N17" s="121">
        <v>1.4035087719298245</v>
      </c>
      <c r="O17" s="121">
        <v>51.16101694915254</v>
      </c>
      <c r="P17" s="121">
        <v>78.756830601092901</v>
      </c>
      <c r="Q17" s="121">
        <v>23.973755047106327</v>
      </c>
      <c r="R17" s="121">
        <v>41.182484239223037</v>
      </c>
      <c r="S17" s="121">
        <v>52.32974910394266</v>
      </c>
      <c r="T17" s="121">
        <v>5.765124555160142</v>
      </c>
      <c r="U17" s="121">
        <v>10.427670812744932</v>
      </c>
      <c r="V17" s="121">
        <v>12.029569892473118</v>
      </c>
      <c r="W17" s="121">
        <v>5.3380782918149468</v>
      </c>
      <c r="X17" s="121">
        <v>48.389844948032035</v>
      </c>
      <c r="Y17" s="121">
        <v>35.640681003584227</v>
      </c>
      <c r="Z17" s="121">
        <v>88.896797153024906</v>
      </c>
      <c r="AA17" s="121">
        <v>85.517123871187593</v>
      </c>
      <c r="AB17" s="121">
        <v>14.482876128812405</v>
      </c>
      <c r="AC17" s="121">
        <v>10.444709490543534</v>
      </c>
      <c r="AD17" s="121">
        <v>31.265973760436189</v>
      </c>
      <c r="AE17" s="121">
        <v>57.011415914125067</v>
      </c>
      <c r="AF17" s="121">
        <v>1.2779008348952121</v>
      </c>
      <c r="AG17" s="121">
        <v>48.838983050847453</v>
      </c>
      <c r="AH17" s="121">
        <v>21.243169398907106</v>
      </c>
      <c r="AI17" s="121">
        <v>76.026244952893677</v>
      </c>
      <c r="AJ17" s="121">
        <v>86.31794172772193</v>
      </c>
      <c r="AK17" s="121">
        <v>11.194411313682059</v>
      </c>
      <c r="AL17" s="121">
        <v>2.2491054694155732</v>
      </c>
    </row>
    <row r="18" spans="1:38" s="114" customFormat="1" ht="18" customHeight="1">
      <c r="A18" s="114" t="s">
        <v>727</v>
      </c>
      <c r="B18" s="119" t="s">
        <v>18</v>
      </c>
      <c r="C18" s="120">
        <v>22864</v>
      </c>
      <c r="D18" s="120">
        <v>768</v>
      </c>
      <c r="E18" s="120">
        <v>23632</v>
      </c>
      <c r="F18" s="120">
        <v>15650</v>
      </c>
      <c r="G18" s="120">
        <v>7982</v>
      </c>
      <c r="H18" s="121">
        <v>144.97291807718349</v>
      </c>
      <c r="I18" s="121">
        <v>52.686883583740439</v>
      </c>
      <c r="J18" s="121">
        <v>72.15727441904852</v>
      </c>
      <c r="K18" s="121">
        <v>34.502428806987837</v>
      </c>
      <c r="L18" s="121">
        <v>3.2498307379823967</v>
      </c>
      <c r="M18" s="121">
        <v>3.3738019169329072</v>
      </c>
      <c r="N18" s="121">
        <v>3.0067652217489349</v>
      </c>
      <c r="O18" s="121">
        <v>54.456631947644937</v>
      </c>
      <c r="P18" s="121">
        <v>74.676718996039511</v>
      </c>
      <c r="Q18" s="121">
        <v>35.571995186951291</v>
      </c>
      <c r="R18" s="121">
        <v>7.2384534639608118</v>
      </c>
      <c r="S18" s="121">
        <v>10.097870652030155</v>
      </c>
      <c r="T18" s="121">
        <v>1.6533195556703695</v>
      </c>
      <c r="U18" s="121">
        <v>19.003673897830652</v>
      </c>
      <c r="V18" s="121">
        <v>22.781378124586695</v>
      </c>
      <c r="W18" s="121">
        <v>11.624903125807284</v>
      </c>
      <c r="X18" s="121">
        <v>73.757872638208539</v>
      </c>
      <c r="Y18" s="121">
        <v>67.120751223383152</v>
      </c>
      <c r="Z18" s="121">
        <v>86.721777318522342</v>
      </c>
      <c r="AA18" s="121">
        <v>83.130685794261723</v>
      </c>
      <c r="AB18" s="121">
        <v>16.869314205738277</v>
      </c>
      <c r="AC18" s="121">
        <v>5.4671098670398885</v>
      </c>
      <c r="AD18" s="121">
        <v>20.114590622813154</v>
      </c>
      <c r="AE18" s="121">
        <v>73.679146256123161</v>
      </c>
      <c r="AF18" s="121">
        <v>0.73915325402379284</v>
      </c>
      <c r="AG18" s="121">
        <v>45.543368052355056</v>
      </c>
      <c r="AH18" s="121">
        <v>25.323281003960492</v>
      </c>
      <c r="AI18" s="121">
        <v>64.428004813048716</v>
      </c>
      <c r="AJ18" s="121">
        <v>40.631560531840449</v>
      </c>
      <c r="AK18" s="121">
        <v>54.448040587823655</v>
      </c>
      <c r="AL18" s="121">
        <v>4.7891882435269419</v>
      </c>
    </row>
    <row r="19" spans="1:38" s="114" customFormat="1" ht="18" customHeight="1">
      <c r="A19" s="114" t="s">
        <v>728</v>
      </c>
      <c r="B19" s="119" t="s">
        <v>19</v>
      </c>
      <c r="C19" s="120">
        <v>10908</v>
      </c>
      <c r="D19" s="120">
        <v>364</v>
      </c>
      <c r="E19" s="120">
        <v>11272</v>
      </c>
      <c r="F19" s="120">
        <v>7195</v>
      </c>
      <c r="G19" s="120">
        <v>4077</v>
      </c>
      <c r="H19" s="121">
        <v>133.26827537260468</v>
      </c>
      <c r="I19" s="121">
        <v>53.433917899480754</v>
      </c>
      <c r="J19" s="121">
        <v>71.444706848752432</v>
      </c>
      <c r="K19" s="121">
        <v>37.002341920374711</v>
      </c>
      <c r="L19" s="121">
        <v>3.2292405961674944</v>
      </c>
      <c r="M19" s="121">
        <v>3.2939541348158441</v>
      </c>
      <c r="N19" s="121">
        <v>3.1150355653666915</v>
      </c>
      <c r="O19" s="121">
        <v>55.217007935730379</v>
      </c>
      <c r="P19" s="121">
        <v>73.878221583324773</v>
      </c>
      <c r="Q19" s="121">
        <v>38.192037470726</v>
      </c>
      <c r="R19" s="121">
        <v>8.1958195819581956</v>
      </c>
      <c r="S19" s="121">
        <v>11.842483472262144</v>
      </c>
      <c r="T19" s="121">
        <v>1.7721518987341773</v>
      </c>
      <c r="U19" s="121">
        <v>16.162449578291163</v>
      </c>
      <c r="V19" s="121">
        <v>20.796205806266169</v>
      </c>
      <c r="W19" s="121">
        <v>8</v>
      </c>
      <c r="X19" s="121">
        <v>75.641730839750636</v>
      </c>
      <c r="Y19" s="121">
        <v>67.361310721471696</v>
      </c>
      <c r="Z19" s="121">
        <v>90.22784810126582</v>
      </c>
      <c r="AA19" s="121">
        <v>83.846718005133852</v>
      </c>
      <c r="AB19" s="121">
        <v>16.153281994866152</v>
      </c>
      <c r="AC19" s="121">
        <v>8.1408140814081396</v>
      </c>
      <c r="AD19" s="121">
        <v>18.298496516318298</v>
      </c>
      <c r="AE19" s="121">
        <v>72.900623395672909</v>
      </c>
      <c r="AF19" s="121">
        <v>0.66006600660066006</v>
      </c>
      <c r="AG19" s="121">
        <v>44.782992064269614</v>
      </c>
      <c r="AH19" s="121">
        <v>26.121778416675223</v>
      </c>
      <c r="AI19" s="121">
        <v>61.807962529274008</v>
      </c>
      <c r="AJ19" s="121">
        <v>45.278694536120277</v>
      </c>
      <c r="AK19" s="121">
        <v>51.017601760176014</v>
      </c>
      <c r="AL19" s="121">
        <v>3.3736707004033737</v>
      </c>
    </row>
    <row r="20" spans="1:38" s="114" customFormat="1" ht="18" customHeight="1">
      <c r="A20" s="114" t="s">
        <v>729</v>
      </c>
      <c r="B20" s="119" t="s">
        <v>20</v>
      </c>
      <c r="C20" s="120">
        <v>49522</v>
      </c>
      <c r="D20" s="120">
        <v>1897</v>
      </c>
      <c r="E20" s="120">
        <v>51419</v>
      </c>
      <c r="F20" s="120">
        <v>30184</v>
      </c>
      <c r="G20" s="120">
        <v>21235</v>
      </c>
      <c r="H20" s="121">
        <v>123.81609910733387</v>
      </c>
      <c r="I20" s="121">
        <v>54.69807923832245</v>
      </c>
      <c r="J20" s="121">
        <v>69.424864399894872</v>
      </c>
      <c r="K20" s="121">
        <v>42.038779115146035</v>
      </c>
      <c r="L20" s="121">
        <v>3.6892977304109378</v>
      </c>
      <c r="M20" s="121">
        <v>3.7403922608004243</v>
      </c>
      <c r="N20" s="121">
        <v>3.6166705910054158</v>
      </c>
      <c r="O20" s="121">
        <v>56.793355202845241</v>
      </c>
      <c r="P20" s="121">
        <v>72.122529927600297</v>
      </c>
      <c r="Q20" s="121">
        <v>43.616234646510286</v>
      </c>
      <c r="R20" s="121">
        <v>1.0076329712047172</v>
      </c>
      <c r="S20" s="121">
        <v>1.4283255893994149</v>
      </c>
      <c r="T20" s="121">
        <v>0.41041676845653979</v>
      </c>
      <c r="U20" s="121">
        <v>16.701667945559549</v>
      </c>
      <c r="V20" s="121">
        <v>21.662364481156427</v>
      </c>
      <c r="W20" s="121">
        <v>9.6594518004592764</v>
      </c>
      <c r="X20" s="121">
        <v>82.290699083235737</v>
      </c>
      <c r="Y20" s="121">
        <v>76.909309929444163</v>
      </c>
      <c r="Z20" s="121">
        <v>89.930131431084178</v>
      </c>
      <c r="AA20" s="121">
        <v>83.286216227131376</v>
      </c>
      <c r="AB20" s="121">
        <v>16.713783772868624</v>
      </c>
      <c r="AC20" s="121">
        <v>6.9847744436815962</v>
      </c>
      <c r="AD20" s="121">
        <v>17.469003675134285</v>
      </c>
      <c r="AE20" s="121">
        <v>74.875812770081978</v>
      </c>
      <c r="AF20" s="121">
        <v>0.67040911110213641</v>
      </c>
      <c r="AG20" s="121">
        <v>43.206644797154752</v>
      </c>
      <c r="AH20" s="121">
        <v>27.877470072399703</v>
      </c>
      <c r="AI20" s="121">
        <v>56.383765353489714</v>
      </c>
      <c r="AJ20" s="121">
        <v>40.917168127296961</v>
      </c>
      <c r="AK20" s="121">
        <v>54.284964258309444</v>
      </c>
      <c r="AL20" s="121">
        <v>4.6120915956544568</v>
      </c>
    </row>
    <row r="21" spans="1:38" s="114" customFormat="1" ht="18" customHeight="1">
      <c r="A21" s="114" t="s">
        <v>730</v>
      </c>
      <c r="B21" s="119" t="s">
        <v>21</v>
      </c>
      <c r="C21" s="120">
        <v>22996</v>
      </c>
      <c r="D21" s="120">
        <v>538</v>
      </c>
      <c r="E21" s="120">
        <v>23534</v>
      </c>
      <c r="F21" s="120">
        <v>13666</v>
      </c>
      <c r="G21" s="120">
        <v>9868</v>
      </c>
      <c r="H21" s="121">
        <v>108.7320472507861</v>
      </c>
      <c r="I21" s="121">
        <v>60.363292734145311</v>
      </c>
      <c r="J21" s="121">
        <v>73.949766614803295</v>
      </c>
      <c r="K21" s="121">
        <v>48.199004975124375</v>
      </c>
      <c r="L21" s="121">
        <v>2.2860542194272115</v>
      </c>
      <c r="M21" s="121">
        <v>2.6196399824381675</v>
      </c>
      <c r="N21" s="121">
        <v>1.8240778273206324</v>
      </c>
      <c r="O21" s="121">
        <v>61.775514489710204</v>
      </c>
      <c r="P21" s="121">
        <v>75.939097577239394</v>
      </c>
      <c r="Q21" s="121">
        <v>49.094527363184085</v>
      </c>
      <c r="R21" s="121">
        <v>3.0353104887806572</v>
      </c>
      <c r="S21" s="121">
        <v>4.4484520589119327</v>
      </c>
      <c r="T21" s="121">
        <v>1.0941370767960363</v>
      </c>
      <c r="U21" s="121">
        <v>17.790050443555401</v>
      </c>
      <c r="V21" s="121">
        <v>23.925458370904721</v>
      </c>
      <c r="W21" s="121">
        <v>9.3620974401321213</v>
      </c>
      <c r="X21" s="121">
        <v>79.174639067663946</v>
      </c>
      <c r="Y21" s="121">
        <v>71.626089570183353</v>
      </c>
      <c r="Z21" s="121">
        <v>89.543765483071851</v>
      </c>
      <c r="AA21" s="121">
        <v>90.846234127674379</v>
      </c>
      <c r="AB21" s="121">
        <v>9.1537658723256214</v>
      </c>
      <c r="AC21" s="121">
        <v>11.771612454339884</v>
      </c>
      <c r="AD21" s="121">
        <v>16.872499565141762</v>
      </c>
      <c r="AE21" s="121">
        <v>70.512263002261264</v>
      </c>
      <c r="AF21" s="121">
        <v>0.84362497825708815</v>
      </c>
      <c r="AG21" s="121">
        <v>38.224485510289796</v>
      </c>
      <c r="AH21" s="121">
        <v>24.060902422760613</v>
      </c>
      <c r="AI21" s="121">
        <v>50.905472636815915</v>
      </c>
      <c r="AJ21" s="121">
        <v>55.427030787963126</v>
      </c>
      <c r="AK21" s="121">
        <v>40.846234127674379</v>
      </c>
      <c r="AL21" s="121">
        <v>3.1831622890937559</v>
      </c>
    </row>
    <row r="22" spans="1:38" s="114" customFormat="1" ht="18" customHeight="1">
      <c r="A22" s="114" t="s">
        <v>731</v>
      </c>
      <c r="B22" s="119" t="s">
        <v>22</v>
      </c>
      <c r="C22" s="120">
        <v>30562</v>
      </c>
      <c r="D22" s="120">
        <v>1202</v>
      </c>
      <c r="E22" s="120">
        <v>31764</v>
      </c>
      <c r="F22" s="120">
        <v>19961</v>
      </c>
      <c r="G22" s="120">
        <v>11803</v>
      </c>
      <c r="H22" s="121">
        <v>144.31116987784912</v>
      </c>
      <c r="I22" s="121">
        <v>53.897432279909708</v>
      </c>
      <c r="J22" s="121">
        <v>71.952134443694206</v>
      </c>
      <c r="K22" s="121">
        <v>37.878586167875923</v>
      </c>
      <c r="L22" s="121">
        <v>3.7841581664777739</v>
      </c>
      <c r="M22" s="121">
        <v>3.9076198587245128</v>
      </c>
      <c r="N22" s="121">
        <v>3.5753621960518513</v>
      </c>
      <c r="O22" s="121">
        <v>56.017212189616252</v>
      </c>
      <c r="P22" s="121">
        <v>74.878085377747766</v>
      </c>
      <c r="Q22" s="121">
        <v>39.283099247820005</v>
      </c>
      <c r="R22" s="121">
        <v>0.74929651200837644</v>
      </c>
      <c r="S22" s="121">
        <v>1.0896199363953913</v>
      </c>
      <c r="T22" s="121">
        <v>0.17573148229505314</v>
      </c>
      <c r="U22" s="121">
        <v>22.622864995746355</v>
      </c>
      <c r="V22" s="121">
        <v>28.997445388665867</v>
      </c>
      <c r="W22" s="121">
        <v>11.879448203145595</v>
      </c>
      <c r="X22" s="121">
        <v>76.627838492245274</v>
      </c>
      <c r="Y22" s="121">
        <v>69.912934674938739</v>
      </c>
      <c r="Z22" s="121">
        <v>87.944820314559351</v>
      </c>
      <c r="AA22" s="121">
        <v>87.533538380996006</v>
      </c>
      <c r="AB22" s="121">
        <v>12.466461619003992</v>
      </c>
      <c r="AC22" s="121">
        <v>6.7011321248609379</v>
      </c>
      <c r="AD22" s="121">
        <v>19.579870427328057</v>
      </c>
      <c r="AE22" s="121">
        <v>73.27072835547412</v>
      </c>
      <c r="AF22" s="121">
        <v>0.44826909233688894</v>
      </c>
      <c r="AG22" s="121">
        <v>43.982787810383748</v>
      </c>
      <c r="AH22" s="121">
        <v>25.121914622252234</v>
      </c>
      <c r="AI22" s="121">
        <v>60.716900752179995</v>
      </c>
      <c r="AJ22" s="121">
        <v>32.232838165041557</v>
      </c>
      <c r="AK22" s="121">
        <v>61.458674170538572</v>
      </c>
      <c r="AL22" s="121">
        <v>6.0892611740069365</v>
      </c>
    </row>
    <row r="23" spans="1:38" s="114" customFormat="1" ht="18" customHeight="1">
      <c r="A23" s="114" t="s">
        <v>732</v>
      </c>
      <c r="B23" s="119" t="s">
        <v>218</v>
      </c>
      <c r="C23" s="120">
        <v>27006</v>
      </c>
      <c r="D23" s="120">
        <v>848</v>
      </c>
      <c r="E23" s="120">
        <v>27854</v>
      </c>
      <c r="F23" s="120">
        <v>16710</v>
      </c>
      <c r="G23" s="120">
        <v>11144</v>
      </c>
      <c r="H23" s="121">
        <v>117.15373016442881</v>
      </c>
      <c r="I23" s="121">
        <v>56.619913202088178</v>
      </c>
      <c r="J23" s="121">
        <v>71.583418130336682</v>
      </c>
      <c r="K23" s="121">
        <v>43.141786881326219</v>
      </c>
      <c r="L23" s="121">
        <v>3.0444460400660587</v>
      </c>
      <c r="M23" s="121">
        <v>3.1717534410532613</v>
      </c>
      <c r="N23" s="121">
        <v>2.8535534816941852</v>
      </c>
      <c r="O23" s="121">
        <v>58.397802796821608</v>
      </c>
      <c r="P23" s="121">
        <v>73.928239614210497</v>
      </c>
      <c r="Q23" s="121">
        <v>44.409022076990517</v>
      </c>
      <c r="R23" s="121">
        <v>2.0921276753314078</v>
      </c>
      <c r="S23" s="121">
        <v>2.9789864029666253</v>
      </c>
      <c r="T23" s="121">
        <v>0.7666728246813227</v>
      </c>
      <c r="U23" s="121">
        <v>16.188995038139673</v>
      </c>
      <c r="V23" s="121">
        <v>21.032138442521632</v>
      </c>
      <c r="W23" s="121">
        <v>8.9506743026048401</v>
      </c>
      <c r="X23" s="121">
        <v>81.718877286528922</v>
      </c>
      <c r="Y23" s="121">
        <v>75.988875154511746</v>
      </c>
      <c r="Z23" s="121">
        <v>90.28265287271384</v>
      </c>
      <c r="AA23" s="121">
        <v>82.029919277197664</v>
      </c>
      <c r="AB23" s="121">
        <v>17.97008072280234</v>
      </c>
      <c r="AC23" s="121">
        <v>6.8170036288232243</v>
      </c>
      <c r="AD23" s="121">
        <v>17.481300451751462</v>
      </c>
      <c r="AE23" s="121">
        <v>75.016662963785834</v>
      </c>
      <c r="AF23" s="121">
        <v>0.68503295563948752</v>
      </c>
      <c r="AG23" s="121">
        <v>41.602197203178399</v>
      </c>
      <c r="AH23" s="121">
        <v>26.071760385789499</v>
      </c>
      <c r="AI23" s="121">
        <v>55.59097792300949</v>
      </c>
      <c r="AJ23" s="121">
        <v>38.643264459749687</v>
      </c>
      <c r="AK23" s="121">
        <v>56.839220913870989</v>
      </c>
      <c r="AL23" s="121">
        <v>4.3508849885210692</v>
      </c>
    </row>
    <row r="24" spans="1:38" s="114" customFormat="1" ht="18" customHeight="1">
      <c r="A24" s="114" t="s">
        <v>733</v>
      </c>
      <c r="B24" s="119" t="s">
        <v>23</v>
      </c>
      <c r="C24" s="120">
        <v>7412</v>
      </c>
      <c r="D24" s="120">
        <v>156</v>
      </c>
      <c r="E24" s="120">
        <v>7568</v>
      </c>
      <c r="F24" s="120">
        <v>5602</v>
      </c>
      <c r="G24" s="120">
        <v>1966</v>
      </c>
      <c r="H24" s="121">
        <v>167.03224101479915</v>
      </c>
      <c r="I24" s="121">
        <v>48.539620170268499</v>
      </c>
      <c r="J24" s="121">
        <v>71.629726205997386</v>
      </c>
      <c r="K24" s="121">
        <v>25.236842105263158</v>
      </c>
      <c r="L24" s="121">
        <v>2.0613107822410148</v>
      </c>
      <c r="M24" s="121">
        <v>1.9278828989646553</v>
      </c>
      <c r="N24" s="121">
        <v>2.4415055951169888</v>
      </c>
      <c r="O24" s="121">
        <v>49.561231172233136</v>
      </c>
      <c r="P24" s="121">
        <v>73.037809647979131</v>
      </c>
      <c r="Q24" s="121">
        <v>25.868421052631579</v>
      </c>
      <c r="R24" s="121">
        <v>30.43712898003238</v>
      </c>
      <c r="S24" s="121">
        <v>39.242810338551152</v>
      </c>
      <c r="T24" s="121">
        <v>5.2137643378519289</v>
      </c>
      <c r="U24" s="121">
        <v>10.550458715596331</v>
      </c>
      <c r="V24" s="121">
        <v>12.122315253003277</v>
      </c>
      <c r="W24" s="121">
        <v>6.0479666319082384</v>
      </c>
      <c r="X24" s="121">
        <v>59.012412304371288</v>
      </c>
      <c r="Y24" s="121">
        <v>48.634874408445576</v>
      </c>
      <c r="Z24" s="121">
        <v>88.738269030239834</v>
      </c>
      <c r="AA24" s="121">
        <v>77.887209929843493</v>
      </c>
      <c r="AB24" s="121">
        <v>22.112790070156503</v>
      </c>
      <c r="AC24" s="121">
        <v>5.1268213707501351</v>
      </c>
      <c r="AD24" s="121">
        <v>30.828386400431736</v>
      </c>
      <c r="AE24" s="121">
        <v>62.263896384241768</v>
      </c>
      <c r="AF24" s="121">
        <v>1.7808958445763627</v>
      </c>
      <c r="AG24" s="121">
        <v>50.438768827766864</v>
      </c>
      <c r="AH24" s="121">
        <v>26.962190352020858</v>
      </c>
      <c r="AI24" s="121">
        <v>74.131578947368425</v>
      </c>
      <c r="AJ24" s="121">
        <v>63.167835941716135</v>
      </c>
      <c r="AK24" s="121">
        <v>35.159201295196979</v>
      </c>
      <c r="AL24" s="121">
        <v>1.6324878575283326</v>
      </c>
    </row>
    <row r="25" spans="1:38" s="114" customFormat="1" ht="18" customHeight="1">
      <c r="A25" s="114" t="s">
        <v>734</v>
      </c>
      <c r="B25" s="119" t="s">
        <v>24</v>
      </c>
      <c r="C25" s="120">
        <v>28213</v>
      </c>
      <c r="D25" s="120">
        <v>1032</v>
      </c>
      <c r="E25" s="120">
        <v>29245</v>
      </c>
      <c r="F25" s="120">
        <v>16853</v>
      </c>
      <c r="G25" s="120">
        <v>12392</v>
      </c>
      <c r="H25" s="121">
        <v>121.71995212856899</v>
      </c>
      <c r="I25" s="121">
        <v>54.054105835919842</v>
      </c>
      <c r="J25" s="121">
        <v>67.78223447814824</v>
      </c>
      <c r="K25" s="121">
        <v>42.427459306440198</v>
      </c>
      <c r="L25" s="121">
        <v>3.5288083433065482</v>
      </c>
      <c r="M25" s="121">
        <v>3.7382068474455585</v>
      </c>
      <c r="N25" s="121">
        <v>3.2440284054228532</v>
      </c>
      <c r="O25" s="121">
        <v>56.031344598996057</v>
      </c>
      <c r="P25" s="121">
        <v>70.414473134453075</v>
      </c>
      <c r="Q25" s="121">
        <v>43.849964614295821</v>
      </c>
      <c r="R25" s="121">
        <v>0.79750469641654553</v>
      </c>
      <c r="S25" s="121">
        <v>1.0787154040559699</v>
      </c>
      <c r="T25" s="121">
        <v>0.4170141784820684</v>
      </c>
      <c r="U25" s="121">
        <v>17.112678552440364</v>
      </c>
      <c r="V25" s="121">
        <v>21.870184306231895</v>
      </c>
      <c r="W25" s="121">
        <v>10.67556296914095</v>
      </c>
      <c r="X25" s="121">
        <v>82.08981675114309</v>
      </c>
      <c r="Y25" s="121">
        <v>77.051100289712139</v>
      </c>
      <c r="Z25" s="121">
        <v>88.907422852376982</v>
      </c>
      <c r="AA25" s="121">
        <v>83.532414135327684</v>
      </c>
      <c r="AB25" s="121">
        <v>16.467585864672316</v>
      </c>
      <c r="AC25" s="121">
        <v>7.2838762272711159</v>
      </c>
      <c r="AD25" s="121">
        <v>18.353241413532771</v>
      </c>
      <c r="AE25" s="121">
        <v>73.731967532697695</v>
      </c>
      <c r="AF25" s="121">
        <v>0.63091482649842268</v>
      </c>
      <c r="AG25" s="121">
        <v>43.96865540100395</v>
      </c>
      <c r="AH25" s="121">
        <v>29.585526865546917</v>
      </c>
      <c r="AI25" s="121">
        <v>56.150035385704179</v>
      </c>
      <c r="AJ25" s="121">
        <v>39.907135008683944</v>
      </c>
      <c r="AK25" s="121">
        <v>55.442526494878251</v>
      </c>
      <c r="AL25" s="121">
        <v>4.3738702016800763</v>
      </c>
    </row>
    <row r="26" spans="1:38" s="114" customFormat="1" ht="18" customHeight="1">
      <c r="A26" s="114" t="s">
        <v>735</v>
      </c>
      <c r="B26" s="119" t="s">
        <v>25</v>
      </c>
      <c r="C26" s="120">
        <v>25824</v>
      </c>
      <c r="D26" s="120">
        <v>841</v>
      </c>
      <c r="E26" s="120">
        <v>26665</v>
      </c>
      <c r="F26" s="120">
        <v>15443</v>
      </c>
      <c r="G26" s="120">
        <v>11222</v>
      </c>
      <c r="H26" s="121">
        <v>113.45959122445153</v>
      </c>
      <c r="I26" s="121">
        <v>56.825983628201747</v>
      </c>
      <c r="J26" s="121">
        <v>71.048632218844986</v>
      </c>
      <c r="K26" s="121">
        <v>44.546498277841565</v>
      </c>
      <c r="L26" s="121">
        <v>3.153947121695106</v>
      </c>
      <c r="M26" s="121">
        <v>3.1276306417146924</v>
      </c>
      <c r="N26" s="121">
        <v>3.1901621814293355</v>
      </c>
      <c r="O26" s="121">
        <v>58.676612974210016</v>
      </c>
      <c r="P26" s="121">
        <v>73.342515197568389</v>
      </c>
      <c r="Q26" s="121">
        <v>46.014433327866158</v>
      </c>
      <c r="R26" s="121">
        <v>1.7386926889714993</v>
      </c>
      <c r="S26" s="121">
        <v>2.5066844919786098</v>
      </c>
      <c r="T26" s="121">
        <v>0.68114874815905746</v>
      </c>
      <c r="U26" s="121">
        <v>16.147769516728623</v>
      </c>
      <c r="V26" s="121">
        <v>20.989304812834224</v>
      </c>
      <c r="W26" s="121">
        <v>9.4808541973490428</v>
      </c>
      <c r="X26" s="121">
        <v>82.113537794299873</v>
      </c>
      <c r="Y26" s="121">
        <v>76.504010695187162</v>
      </c>
      <c r="Z26" s="121">
        <v>89.837997054491908</v>
      </c>
      <c r="AA26" s="121">
        <v>83.108736059479554</v>
      </c>
      <c r="AB26" s="121">
        <v>16.891263940520446</v>
      </c>
      <c r="AC26" s="121">
        <v>7.899628252788105</v>
      </c>
      <c r="AD26" s="121">
        <v>18.641573729863691</v>
      </c>
      <c r="AE26" s="121">
        <v>72.870198265179681</v>
      </c>
      <c r="AF26" s="121">
        <v>0.58859975216852534</v>
      </c>
      <c r="AG26" s="121">
        <v>41.323387025789984</v>
      </c>
      <c r="AH26" s="121">
        <v>26.657484802431615</v>
      </c>
      <c r="AI26" s="121">
        <v>53.985566672133835</v>
      </c>
      <c r="AJ26" s="121">
        <v>36.783612143742253</v>
      </c>
      <c r="AK26" s="121">
        <v>57.810563816604713</v>
      </c>
      <c r="AL26" s="121">
        <v>5.0534386617100369</v>
      </c>
    </row>
    <row r="27" spans="1:38" s="114" customFormat="1" ht="18" customHeight="1">
      <c r="A27" s="114" t="s">
        <v>736</v>
      </c>
      <c r="B27" s="119" t="s">
        <v>26</v>
      </c>
      <c r="C27" s="120">
        <v>23717</v>
      </c>
      <c r="D27" s="120">
        <v>708</v>
      </c>
      <c r="E27" s="120">
        <v>24425</v>
      </c>
      <c r="F27" s="120">
        <v>13216</v>
      </c>
      <c r="G27" s="120">
        <v>11209</v>
      </c>
      <c r="H27" s="121">
        <v>101.15455475946776</v>
      </c>
      <c r="I27" s="121">
        <v>57.065518154038642</v>
      </c>
      <c r="J27" s="121">
        <v>67.357838517122218</v>
      </c>
      <c r="K27" s="121">
        <v>48.315006900235943</v>
      </c>
      <c r="L27" s="121">
        <v>2.8986693961105425</v>
      </c>
      <c r="M27" s="121">
        <v>2.6634382566585959</v>
      </c>
      <c r="N27" s="121">
        <v>3.17601927022928</v>
      </c>
      <c r="O27" s="121">
        <v>58.769038281080825</v>
      </c>
      <c r="P27" s="121">
        <v>69.200963451670333</v>
      </c>
      <c r="Q27" s="121">
        <v>49.899835284690383</v>
      </c>
      <c r="R27" s="121">
        <v>1.1679386094362694</v>
      </c>
      <c r="S27" s="121">
        <v>1.593594527363184</v>
      </c>
      <c r="T27" s="121">
        <v>0.663411038422556</v>
      </c>
      <c r="U27" s="121">
        <v>12.354007673820465</v>
      </c>
      <c r="V27" s="121">
        <v>16.379042288557212</v>
      </c>
      <c r="W27" s="121">
        <v>7.5831567308578274</v>
      </c>
      <c r="X27" s="121">
        <v>86.478053716743261</v>
      </c>
      <c r="Y27" s="121">
        <v>82.027363184079604</v>
      </c>
      <c r="Z27" s="121">
        <v>91.753432230719611</v>
      </c>
      <c r="AA27" s="121">
        <v>80.014335708563479</v>
      </c>
      <c r="AB27" s="121">
        <v>19.985664291436521</v>
      </c>
      <c r="AC27" s="121">
        <v>9.2507484083147116</v>
      </c>
      <c r="AD27" s="121">
        <v>16.498714002614161</v>
      </c>
      <c r="AE27" s="121">
        <v>73.504237466795971</v>
      </c>
      <c r="AF27" s="121">
        <v>0.74630012227516129</v>
      </c>
      <c r="AG27" s="121">
        <v>41.230961718919175</v>
      </c>
      <c r="AH27" s="121">
        <v>30.799036548329667</v>
      </c>
      <c r="AI27" s="121">
        <v>50.100164715309624</v>
      </c>
      <c r="AJ27" s="121">
        <v>46.447695745667666</v>
      </c>
      <c r="AK27" s="121">
        <v>49.563604165788256</v>
      </c>
      <c r="AL27" s="121">
        <v>3.5754943711261964</v>
      </c>
    </row>
    <row r="28" spans="1:38" s="114" customFormat="1" ht="18" customHeight="1">
      <c r="A28" s="114" t="s">
        <v>737</v>
      </c>
      <c r="B28" s="119" t="s">
        <v>27</v>
      </c>
      <c r="C28" s="120">
        <v>1914</v>
      </c>
      <c r="D28" s="120">
        <v>77</v>
      </c>
      <c r="E28" s="120">
        <v>1991</v>
      </c>
      <c r="F28" s="120">
        <v>1566</v>
      </c>
      <c r="G28" s="120">
        <v>425</v>
      </c>
      <c r="H28" s="121">
        <v>176.84580612757406</v>
      </c>
      <c r="I28" s="121">
        <v>46.310186305347209</v>
      </c>
      <c r="J28" s="121">
        <v>69.864927806241255</v>
      </c>
      <c r="K28" s="121">
        <v>20.84592145015106</v>
      </c>
      <c r="L28" s="121">
        <v>3.867403314917127</v>
      </c>
      <c r="M28" s="121">
        <v>4.2145593869731801</v>
      </c>
      <c r="N28" s="121">
        <v>2.5882352941176472</v>
      </c>
      <c r="O28" s="121">
        <v>48.173239777401406</v>
      </c>
      <c r="P28" s="121">
        <v>72.93898462971589</v>
      </c>
      <c r="Q28" s="121">
        <v>21.399798590130917</v>
      </c>
      <c r="R28" s="121">
        <v>32.915360501567399</v>
      </c>
      <c r="S28" s="121">
        <v>40.06666666666667</v>
      </c>
      <c r="T28" s="121">
        <v>7.004830917874397</v>
      </c>
      <c r="U28" s="121">
        <v>12.957157784743991</v>
      </c>
      <c r="V28" s="121">
        <v>15.666666666666668</v>
      </c>
      <c r="W28" s="121">
        <v>3.1400966183574881</v>
      </c>
      <c r="X28" s="121">
        <v>54.12748171368861</v>
      </c>
      <c r="Y28" s="121">
        <v>44.266666666666666</v>
      </c>
      <c r="Z28" s="121">
        <v>89.85507246376811</v>
      </c>
      <c r="AA28" s="121">
        <v>83.124346917450367</v>
      </c>
      <c r="AB28" s="121">
        <v>16.875653082549636</v>
      </c>
      <c r="AC28" s="121">
        <v>4.1274817136886108</v>
      </c>
      <c r="AD28" s="121">
        <v>30.877742946708466</v>
      </c>
      <c r="AE28" s="121">
        <v>61.598746081504707</v>
      </c>
      <c r="AF28" s="121">
        <v>3.3960292580982236</v>
      </c>
      <c r="AG28" s="121">
        <v>51.826760222598601</v>
      </c>
      <c r="AH28" s="121">
        <v>27.061015370284121</v>
      </c>
      <c r="AI28" s="121">
        <v>78.600201409869086</v>
      </c>
      <c r="AJ28" s="121">
        <v>77.168234064785793</v>
      </c>
      <c r="AK28" s="121">
        <v>21.682340647857888</v>
      </c>
      <c r="AL28" s="121">
        <v>1.0971786833855799</v>
      </c>
    </row>
    <row r="29" spans="1:38" s="114" customFormat="1" ht="18" customHeight="1">
      <c r="A29" s="114" t="s">
        <v>738</v>
      </c>
      <c r="B29" s="119" t="s">
        <v>28</v>
      </c>
      <c r="C29" s="120">
        <v>2597</v>
      </c>
      <c r="D29" s="120">
        <v>48</v>
      </c>
      <c r="E29" s="120">
        <v>2645</v>
      </c>
      <c r="F29" s="120">
        <v>1929</v>
      </c>
      <c r="G29" s="120">
        <v>716</v>
      </c>
      <c r="H29" s="121">
        <v>162.6843100189036</v>
      </c>
      <c r="I29" s="121">
        <v>50.290472501936478</v>
      </c>
      <c r="J29" s="121">
        <v>75.059571088165214</v>
      </c>
      <c r="K29" s="121">
        <v>26.719576719576722</v>
      </c>
      <c r="L29" s="121">
        <v>1.8147448015122871</v>
      </c>
      <c r="M29" s="121">
        <v>2.0217729393468118</v>
      </c>
      <c r="N29" s="121">
        <v>1.2569832402234637</v>
      </c>
      <c r="O29" s="121">
        <v>51.21998450813323</v>
      </c>
      <c r="P29" s="121">
        <v>76.608419380460674</v>
      </c>
      <c r="Q29" s="121">
        <v>27.059712773998491</v>
      </c>
      <c r="R29" s="121">
        <v>45.398536773199844</v>
      </c>
      <c r="S29" s="121">
        <v>57.248677248677247</v>
      </c>
      <c r="T29" s="121">
        <v>13.719943422913719</v>
      </c>
      <c r="U29" s="121">
        <v>10.435117443203696</v>
      </c>
      <c r="V29" s="121">
        <v>11.640211640211639</v>
      </c>
      <c r="W29" s="121">
        <v>7.2135785007072144</v>
      </c>
      <c r="X29" s="121">
        <v>44.166345783596455</v>
      </c>
      <c r="Y29" s="121">
        <v>31.111111111111111</v>
      </c>
      <c r="Z29" s="121">
        <v>79.06647807637907</v>
      </c>
      <c r="AA29" s="121">
        <v>86.753946861763581</v>
      </c>
      <c r="AB29" s="121">
        <v>13.246053138236427</v>
      </c>
      <c r="AC29" s="121">
        <v>10.204081632653061</v>
      </c>
      <c r="AD29" s="121">
        <v>29.341547939930692</v>
      </c>
      <c r="AE29" s="121">
        <v>59.106661532537544</v>
      </c>
      <c r="AF29" s="121">
        <v>1.3477088948787064</v>
      </c>
      <c r="AG29" s="121">
        <v>48.78001549186677</v>
      </c>
      <c r="AH29" s="121">
        <v>23.391580619539319</v>
      </c>
      <c r="AI29" s="121">
        <v>72.940287226001516</v>
      </c>
      <c r="AJ29" s="121">
        <v>81.7096649980747</v>
      </c>
      <c r="AK29" s="121">
        <v>16.86561417019638</v>
      </c>
      <c r="AL29" s="121">
        <v>1.2706969580284944</v>
      </c>
    </row>
    <row r="30" spans="1:38" s="114" customFormat="1" ht="18" customHeight="1">
      <c r="A30" s="114" t="s">
        <v>739</v>
      </c>
      <c r="B30" s="119" t="s">
        <v>244</v>
      </c>
      <c r="C30" s="120">
        <v>29635</v>
      </c>
      <c r="D30" s="120">
        <v>918</v>
      </c>
      <c r="E30" s="120">
        <v>30553</v>
      </c>
      <c r="F30" s="120">
        <v>17412</v>
      </c>
      <c r="G30" s="120">
        <v>13141</v>
      </c>
      <c r="H30" s="121">
        <v>113.41930415998429</v>
      </c>
      <c r="I30" s="121">
        <v>57.08259496109099</v>
      </c>
      <c r="J30" s="121">
        <v>70.285476140862684</v>
      </c>
      <c r="K30" s="121">
        <v>45.736184234089038</v>
      </c>
      <c r="L30" s="121">
        <v>3.0046149314306287</v>
      </c>
      <c r="M30" s="121">
        <v>3.1415116011945785</v>
      </c>
      <c r="N30" s="121">
        <v>2.8232250209268699</v>
      </c>
      <c r="O30" s="121">
        <v>58.850835965790893</v>
      </c>
      <c r="P30" s="121">
        <v>72.565117732861012</v>
      </c>
      <c r="Q30" s="121">
        <v>47.064933204398123</v>
      </c>
      <c r="R30" s="121">
        <v>1.322760249704741</v>
      </c>
      <c r="S30" s="121">
        <v>1.8737029350726357</v>
      </c>
      <c r="T30" s="121">
        <v>0.59514487079091627</v>
      </c>
      <c r="U30" s="121">
        <v>17.48270625949047</v>
      </c>
      <c r="V30" s="121">
        <v>24.120960569226206</v>
      </c>
      <c r="W30" s="121">
        <v>8.7157400156617069</v>
      </c>
      <c r="X30" s="121">
        <v>81.194533490804787</v>
      </c>
      <c r="Y30" s="121">
        <v>74.005336495701158</v>
      </c>
      <c r="Z30" s="121">
        <v>90.689115113547388</v>
      </c>
      <c r="AA30" s="121">
        <v>85.628479838029364</v>
      </c>
      <c r="AB30" s="121">
        <v>14.371520161970643</v>
      </c>
      <c r="AC30" s="121">
        <v>9.9848152522355313</v>
      </c>
      <c r="AD30" s="121">
        <v>17.934874304032395</v>
      </c>
      <c r="AE30" s="121">
        <v>71.348068162645518</v>
      </c>
      <c r="AF30" s="121">
        <v>0.73224228108655309</v>
      </c>
      <c r="AG30" s="121">
        <v>41.149164034209107</v>
      </c>
      <c r="AH30" s="121">
        <v>27.434882267138988</v>
      </c>
      <c r="AI30" s="121">
        <v>52.935066795601884</v>
      </c>
      <c r="AJ30" s="121">
        <v>40.705247173949722</v>
      </c>
      <c r="AK30" s="121">
        <v>53.841741184410331</v>
      </c>
      <c r="AL30" s="121">
        <v>5.0345874810190647</v>
      </c>
    </row>
    <row r="31" spans="1:38" s="114" customFormat="1" ht="18" customHeight="1">
      <c r="A31" s="114" t="s">
        <v>740</v>
      </c>
      <c r="B31" s="119" t="s">
        <v>29</v>
      </c>
      <c r="C31" s="120">
        <v>45551</v>
      </c>
      <c r="D31" s="120">
        <v>1603</v>
      </c>
      <c r="E31" s="120">
        <v>47154</v>
      </c>
      <c r="F31" s="120">
        <v>33170</v>
      </c>
      <c r="G31" s="120">
        <v>13984</v>
      </c>
      <c r="H31" s="121">
        <v>185.30771514611698</v>
      </c>
      <c r="I31" s="121">
        <v>46.392561057584587</v>
      </c>
      <c r="J31" s="121">
        <v>68.213630350360603</v>
      </c>
      <c r="K31" s="121">
        <v>26.465315666406859</v>
      </c>
      <c r="L31" s="121">
        <v>3.3994995122365013</v>
      </c>
      <c r="M31" s="121">
        <v>3.6207416340066323</v>
      </c>
      <c r="N31" s="121">
        <v>2.874713958810069</v>
      </c>
      <c r="O31" s="121">
        <v>48.025176705436621</v>
      </c>
      <c r="P31" s="121">
        <v>70.776255707762559</v>
      </c>
      <c r="Q31" s="121">
        <v>27.248636009353078</v>
      </c>
      <c r="R31" s="121">
        <v>26.458255581655727</v>
      </c>
      <c r="S31" s="121">
        <v>35.972348212330694</v>
      </c>
      <c r="T31" s="121">
        <v>4.0642026211161832</v>
      </c>
      <c r="U31" s="121">
        <v>13.349871572523107</v>
      </c>
      <c r="V31" s="121">
        <v>15.981106697112828</v>
      </c>
      <c r="W31" s="121">
        <v>7.1565307024002349</v>
      </c>
      <c r="X31" s="121">
        <v>60.191872845821173</v>
      </c>
      <c r="Y31" s="121">
        <v>48.046545090556478</v>
      </c>
      <c r="Z31" s="121">
        <v>88.779266676483587</v>
      </c>
      <c r="AA31" s="121">
        <v>84.261596891396465</v>
      </c>
      <c r="AB31" s="121">
        <v>15.738403108603544</v>
      </c>
      <c r="AC31" s="121">
        <v>6.5311409189699452</v>
      </c>
      <c r="AD31" s="121">
        <v>30.30449386402055</v>
      </c>
      <c r="AE31" s="121">
        <v>60.806568461724218</v>
      </c>
      <c r="AF31" s="121">
        <v>2.3577967552852845</v>
      </c>
      <c r="AG31" s="121">
        <v>51.974823294563379</v>
      </c>
      <c r="AH31" s="121">
        <v>29.223744292237441</v>
      </c>
      <c r="AI31" s="121">
        <v>72.751363990646922</v>
      </c>
      <c r="AJ31" s="121">
        <v>90.810300542249351</v>
      </c>
      <c r="AK31" s="121">
        <v>7.9668942504006495</v>
      </c>
      <c r="AL31" s="121">
        <v>1.0471778885205594</v>
      </c>
    </row>
    <row r="32" spans="1:38" s="114" customFormat="1" ht="18" customHeight="1">
      <c r="A32" s="114" t="s">
        <v>741</v>
      </c>
      <c r="B32" s="119" t="s">
        <v>258</v>
      </c>
      <c r="C32" s="120">
        <v>4181</v>
      </c>
      <c r="D32" s="120">
        <v>104</v>
      </c>
      <c r="E32" s="120">
        <v>4285</v>
      </c>
      <c r="F32" s="120">
        <v>3449</v>
      </c>
      <c r="G32" s="120">
        <v>836</v>
      </c>
      <c r="H32" s="121">
        <v>184.71411901983663</v>
      </c>
      <c r="I32" s="121">
        <v>46.025979744605898</v>
      </c>
      <c r="J32" s="121">
        <v>74.043114826220858</v>
      </c>
      <c r="K32" s="121">
        <v>17.959453503746143</v>
      </c>
      <c r="L32" s="121">
        <v>2.4270711785297552</v>
      </c>
      <c r="M32" s="121">
        <v>2.4064946361264132</v>
      </c>
      <c r="N32" s="121">
        <v>2.5119617224880382</v>
      </c>
      <c r="O32" s="121">
        <v>47.17084984588287</v>
      </c>
      <c r="P32" s="121">
        <v>75.868895732512101</v>
      </c>
      <c r="Q32" s="121">
        <v>18.422212428382547</v>
      </c>
      <c r="R32" s="121">
        <v>51.590528581679031</v>
      </c>
      <c r="S32" s="121">
        <v>62.061794414735594</v>
      </c>
      <c r="T32" s="121">
        <v>8.3435582822085887</v>
      </c>
      <c r="U32" s="121">
        <v>11.026070318105715</v>
      </c>
      <c r="V32" s="121">
        <v>11.348781937017231</v>
      </c>
      <c r="W32" s="121">
        <v>9.6932515337423304</v>
      </c>
      <c r="X32" s="121">
        <v>37.383401100215259</v>
      </c>
      <c r="Y32" s="121">
        <v>26.58942364824718</v>
      </c>
      <c r="Z32" s="121">
        <v>81.963190184049083</v>
      </c>
      <c r="AA32" s="121">
        <v>86.199473810093281</v>
      </c>
      <c r="AB32" s="121">
        <v>13.800526189906719</v>
      </c>
      <c r="AC32" s="121">
        <v>8.8017220760583594</v>
      </c>
      <c r="AD32" s="121">
        <v>36.857211193494379</v>
      </c>
      <c r="AE32" s="121">
        <v>50.25113609184406</v>
      </c>
      <c r="AF32" s="121">
        <v>4.0899306386032048</v>
      </c>
      <c r="AG32" s="121">
        <v>52.82915015411713</v>
      </c>
      <c r="AH32" s="121">
        <v>24.131104267487903</v>
      </c>
      <c r="AI32" s="121">
        <v>81.577787571617449</v>
      </c>
      <c r="AJ32" s="121">
        <v>81.583353264769201</v>
      </c>
      <c r="AK32" s="121">
        <v>16.909830184166466</v>
      </c>
      <c r="AL32" s="121">
        <v>1.435063381966037</v>
      </c>
    </row>
    <row r="33" spans="1:38" s="114" customFormat="1" ht="18" customHeight="1">
      <c r="A33" s="114" t="s">
        <v>742</v>
      </c>
      <c r="B33" s="119"/>
      <c r="C33" s="120"/>
      <c r="D33" s="120"/>
      <c r="E33" s="120"/>
      <c r="F33" s="120"/>
      <c r="G33" s="120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</row>
    <row r="34" spans="1:38" s="118" customFormat="1" ht="18" customHeight="1">
      <c r="A34" s="114" t="s">
        <v>742</v>
      </c>
      <c r="B34" s="115" t="s">
        <v>31</v>
      </c>
      <c r="C34" s="116"/>
      <c r="D34" s="116"/>
      <c r="E34" s="116"/>
      <c r="F34" s="116"/>
      <c r="G34" s="116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</row>
    <row r="35" spans="1:38" s="114" customFormat="1" ht="18" customHeight="1">
      <c r="A35" s="114" t="s">
        <v>743</v>
      </c>
      <c r="B35" s="119" t="s">
        <v>31</v>
      </c>
      <c r="C35" s="120">
        <v>105019</v>
      </c>
      <c r="D35" s="120">
        <v>3827</v>
      </c>
      <c r="E35" s="120">
        <v>108846</v>
      </c>
      <c r="F35" s="120">
        <v>70295</v>
      </c>
      <c r="G35" s="120">
        <v>38551</v>
      </c>
      <c r="H35" s="121">
        <v>134.17121437627472</v>
      </c>
      <c r="I35" s="121">
        <v>53.855068896375954</v>
      </c>
      <c r="J35" s="121">
        <v>71.115803628646773</v>
      </c>
      <c r="K35" s="121">
        <v>37.394806443856702</v>
      </c>
      <c r="L35" s="121">
        <v>3.5159767010271388</v>
      </c>
      <c r="M35" s="121">
        <v>3.7015434952699335</v>
      </c>
      <c r="N35" s="121">
        <v>3.1776088817410701</v>
      </c>
      <c r="O35" s="121">
        <v>55.817602806110678</v>
      </c>
      <c r="P35" s="121">
        <v>73.849370187105379</v>
      </c>
      <c r="Q35" s="121">
        <v>38.622064598861904</v>
      </c>
      <c r="R35" s="121">
        <v>5.7732410325750578</v>
      </c>
      <c r="S35" s="121">
        <v>7.6226493138138354</v>
      </c>
      <c r="T35" s="121">
        <v>2.4192252049509722</v>
      </c>
      <c r="U35" s="121">
        <v>26.852283872442129</v>
      </c>
      <c r="V35" s="121">
        <v>31.505473239478231</v>
      </c>
      <c r="W35" s="121">
        <v>18.413438353962384</v>
      </c>
      <c r="X35" s="121">
        <v>67.374475094982813</v>
      </c>
      <c r="Y35" s="121">
        <v>60.871877446707934</v>
      </c>
      <c r="Z35" s="121">
        <v>79.167336441086647</v>
      </c>
      <c r="AA35" s="121">
        <v>88.215465772860142</v>
      </c>
      <c r="AB35" s="121">
        <v>11.784534227139851</v>
      </c>
      <c r="AC35" s="121">
        <v>6.1017530161208917</v>
      </c>
      <c r="AD35" s="121">
        <v>16.759824412725315</v>
      </c>
      <c r="AE35" s="121">
        <v>76.528056827812108</v>
      </c>
      <c r="AF35" s="121">
        <v>0.61036574334168103</v>
      </c>
      <c r="AG35" s="121">
        <v>44.182397193889322</v>
      </c>
      <c r="AH35" s="121">
        <v>26.150629812894614</v>
      </c>
      <c r="AI35" s="121">
        <v>61.377935401138096</v>
      </c>
      <c r="AJ35" s="121">
        <v>64.876831811386509</v>
      </c>
      <c r="AK35" s="121">
        <v>32.128471990782622</v>
      </c>
      <c r="AL35" s="121">
        <v>2.7614050790809284</v>
      </c>
    </row>
    <row r="36" spans="1:38" s="114" customFormat="1" ht="18" customHeight="1">
      <c r="A36" s="118" t="s">
        <v>744</v>
      </c>
      <c r="B36" s="119" t="s">
        <v>32</v>
      </c>
      <c r="C36" s="120">
        <v>30266</v>
      </c>
      <c r="D36" s="120">
        <v>916</v>
      </c>
      <c r="E36" s="120">
        <v>31182</v>
      </c>
      <c r="F36" s="120">
        <v>21109</v>
      </c>
      <c r="G36" s="120">
        <v>10073</v>
      </c>
      <c r="H36" s="121">
        <v>158.3734205631454</v>
      </c>
      <c r="I36" s="121">
        <v>49.548163185122128</v>
      </c>
      <c r="J36" s="121">
        <v>68.800727444178762</v>
      </c>
      <c r="K36" s="121">
        <v>31.33700742250964</v>
      </c>
      <c r="L36" s="121">
        <v>2.937592200628568</v>
      </c>
      <c r="M36" s="121">
        <v>3.2213747690558527</v>
      </c>
      <c r="N36" s="121">
        <v>2.3428968529732952</v>
      </c>
      <c r="O36" s="121">
        <v>51.047737541745796</v>
      </c>
      <c r="P36" s="121">
        <v>71.090829488431623</v>
      </c>
      <c r="Q36" s="121">
        <v>32.088815265521966</v>
      </c>
      <c r="R36" s="121">
        <v>16.761382409304172</v>
      </c>
      <c r="S36" s="121">
        <v>23.153360419012188</v>
      </c>
      <c r="T36" s="121">
        <v>3.4868354173020228</v>
      </c>
      <c r="U36" s="121">
        <v>17.891363245886474</v>
      </c>
      <c r="V36" s="121">
        <v>21.611434725145624</v>
      </c>
      <c r="W36" s="121">
        <v>10.165700925078784</v>
      </c>
      <c r="X36" s="121">
        <v>65.347254344809357</v>
      </c>
      <c r="Y36" s="121">
        <v>55.235204855842191</v>
      </c>
      <c r="Z36" s="121">
        <v>86.347463657619201</v>
      </c>
      <c r="AA36" s="121">
        <v>81.041432630674677</v>
      </c>
      <c r="AB36" s="121">
        <v>18.958567369325316</v>
      </c>
      <c r="AC36" s="121">
        <v>6.4990418291151792</v>
      </c>
      <c r="AD36" s="121">
        <v>25.37170422255997</v>
      </c>
      <c r="AE36" s="121">
        <v>66.966232736403882</v>
      </c>
      <c r="AF36" s="121">
        <v>1.1630212119209675</v>
      </c>
      <c r="AG36" s="121">
        <v>48.952262458254211</v>
      </c>
      <c r="AH36" s="121">
        <v>28.909170511568384</v>
      </c>
      <c r="AI36" s="121">
        <v>67.911184734478041</v>
      </c>
      <c r="AJ36" s="121">
        <v>75.834269477301262</v>
      </c>
      <c r="AK36" s="121">
        <v>21.291217868234984</v>
      </c>
      <c r="AL36" s="121">
        <v>2.7027027027027026</v>
      </c>
    </row>
    <row r="37" spans="1:38" s="114" customFormat="1" ht="18" customHeight="1">
      <c r="A37" s="114" t="s">
        <v>745</v>
      </c>
      <c r="B37" s="119" t="s">
        <v>33</v>
      </c>
      <c r="C37" s="120">
        <v>30388</v>
      </c>
      <c r="D37" s="120">
        <v>895</v>
      </c>
      <c r="E37" s="120">
        <v>31283</v>
      </c>
      <c r="F37" s="120">
        <v>21394</v>
      </c>
      <c r="G37" s="120">
        <v>9889</v>
      </c>
      <c r="H37" s="121">
        <v>145.81402039446345</v>
      </c>
      <c r="I37" s="121">
        <v>52.229211783713183</v>
      </c>
      <c r="J37" s="121">
        <v>72.571788324997371</v>
      </c>
      <c r="K37" s="121">
        <v>32.574093474367203</v>
      </c>
      <c r="L37" s="121">
        <v>2.8609788063804622</v>
      </c>
      <c r="M37" s="121">
        <v>3.0148639805552957</v>
      </c>
      <c r="N37" s="121">
        <v>2.5280614824552532</v>
      </c>
      <c r="O37" s="121">
        <v>53.767488226599291</v>
      </c>
      <c r="P37" s="121">
        <v>74.827742996047704</v>
      </c>
      <c r="Q37" s="121">
        <v>33.418944949477883</v>
      </c>
      <c r="R37" s="121">
        <v>15.818744241147822</v>
      </c>
      <c r="S37" s="121">
        <v>20.931129211046315</v>
      </c>
      <c r="T37" s="121">
        <v>4.8137773627969702</v>
      </c>
      <c r="U37" s="121">
        <v>25.408055811504543</v>
      </c>
      <c r="V37" s="121">
        <v>28.729095378090509</v>
      </c>
      <c r="W37" s="121">
        <v>18.259155514057472</v>
      </c>
      <c r="X37" s="121">
        <v>58.773199947347635</v>
      </c>
      <c r="Y37" s="121">
        <v>50.339775410863176</v>
      </c>
      <c r="Z37" s="121">
        <v>76.927067123145548</v>
      </c>
      <c r="AA37" s="121">
        <v>87.142951164933521</v>
      </c>
      <c r="AB37" s="121">
        <v>12.857048835066474</v>
      </c>
      <c r="AC37" s="121">
        <v>6.6210346189285243</v>
      </c>
      <c r="AD37" s="121">
        <v>18.757404238515203</v>
      </c>
      <c r="AE37" s="121">
        <v>73.795577201526925</v>
      </c>
      <c r="AF37" s="121">
        <v>0.82598394102935369</v>
      </c>
      <c r="AG37" s="121">
        <v>46.232511773400709</v>
      </c>
      <c r="AH37" s="121">
        <v>25.172257003952293</v>
      </c>
      <c r="AI37" s="121">
        <v>66.581055050522124</v>
      </c>
      <c r="AJ37" s="121">
        <v>72.40028958799526</v>
      </c>
      <c r="AK37" s="121">
        <v>24.5557456890878</v>
      </c>
      <c r="AL37" s="121">
        <v>2.783993681716467</v>
      </c>
    </row>
    <row r="38" spans="1:38" s="114" customFormat="1" ht="18" customHeight="1">
      <c r="A38" s="114" t="s">
        <v>746</v>
      </c>
      <c r="B38" s="119" t="s">
        <v>34</v>
      </c>
      <c r="C38" s="120">
        <v>2064</v>
      </c>
      <c r="D38" s="120">
        <v>47</v>
      </c>
      <c r="E38" s="120">
        <v>2111</v>
      </c>
      <c r="F38" s="120">
        <v>1608</v>
      </c>
      <c r="G38" s="120">
        <v>503</v>
      </c>
      <c r="H38" s="121">
        <v>190.6679298910469</v>
      </c>
      <c r="I38" s="121">
        <v>43.738080101716463</v>
      </c>
      <c r="J38" s="121">
        <v>65.652355147978326</v>
      </c>
      <c r="K38" s="121">
        <v>21.077586206896552</v>
      </c>
      <c r="L38" s="121">
        <v>2.2264329701563241</v>
      </c>
      <c r="M38" s="121">
        <v>2.0522388059701493</v>
      </c>
      <c r="N38" s="121">
        <v>2.7833001988071571</v>
      </c>
      <c r="O38" s="121">
        <v>44.734053824962913</v>
      </c>
      <c r="P38" s="121">
        <v>67.027928303459774</v>
      </c>
      <c r="Q38" s="121">
        <v>21.681034482758619</v>
      </c>
      <c r="R38" s="121">
        <v>31.928294573643413</v>
      </c>
      <c r="S38" s="121">
        <v>40.507936507936506</v>
      </c>
      <c r="T38" s="121">
        <v>4.294478527607362</v>
      </c>
      <c r="U38" s="121">
        <v>10.174418604651162</v>
      </c>
      <c r="V38" s="121">
        <v>11.682539682539684</v>
      </c>
      <c r="W38" s="121">
        <v>5.3169734151329244</v>
      </c>
      <c r="X38" s="121">
        <v>57.897286821705428</v>
      </c>
      <c r="Y38" s="121">
        <v>47.80952380952381</v>
      </c>
      <c r="Z38" s="121">
        <v>90.388548057259712</v>
      </c>
      <c r="AA38" s="121">
        <v>83.284883720930239</v>
      </c>
      <c r="AB38" s="121">
        <v>16.715116279069768</v>
      </c>
      <c r="AC38" s="121">
        <v>9.0600775193798437</v>
      </c>
      <c r="AD38" s="121">
        <v>31.104651162790699</v>
      </c>
      <c r="AE38" s="121">
        <v>58.09108527131783</v>
      </c>
      <c r="AF38" s="121">
        <v>1.7441860465116279</v>
      </c>
      <c r="AG38" s="121">
        <v>55.265946175037087</v>
      </c>
      <c r="AH38" s="121">
        <v>32.972071696540226</v>
      </c>
      <c r="AI38" s="121">
        <v>78.318965517241381</v>
      </c>
      <c r="AJ38" s="121">
        <v>66.327519379844958</v>
      </c>
      <c r="AK38" s="121">
        <v>31.153100775193799</v>
      </c>
      <c r="AL38" s="121">
        <v>2.2771317829457365</v>
      </c>
    </row>
    <row r="39" spans="1:38" s="114" customFormat="1" ht="18" customHeight="1">
      <c r="A39" s="114" t="s">
        <v>747</v>
      </c>
      <c r="B39" s="119" t="s">
        <v>35</v>
      </c>
      <c r="C39" s="120">
        <v>9935</v>
      </c>
      <c r="D39" s="120">
        <v>216</v>
      </c>
      <c r="E39" s="120">
        <v>10151</v>
      </c>
      <c r="F39" s="120">
        <v>6960</v>
      </c>
      <c r="G39" s="120">
        <v>3191</v>
      </c>
      <c r="H39" s="121">
        <v>150.81272781006797</v>
      </c>
      <c r="I39" s="121">
        <v>49.660101969409176</v>
      </c>
      <c r="J39" s="121">
        <v>68.858585858585869</v>
      </c>
      <c r="K39" s="121">
        <v>30.852958638432614</v>
      </c>
      <c r="L39" s="121">
        <v>2.1278691754506944</v>
      </c>
      <c r="M39" s="121">
        <v>2.0545977011494254</v>
      </c>
      <c r="N39" s="121">
        <v>2.2876841115637729</v>
      </c>
      <c r="O39" s="121">
        <v>50.739778066580023</v>
      </c>
      <c r="P39" s="121">
        <v>70.303030303030297</v>
      </c>
      <c r="Q39" s="121">
        <v>31.575301800910349</v>
      </c>
      <c r="R39" s="121">
        <v>12.481127327629592</v>
      </c>
      <c r="S39" s="121">
        <v>17.089628869003963</v>
      </c>
      <c r="T39" s="121">
        <v>2.4053880692751766</v>
      </c>
      <c r="U39" s="121">
        <v>20.382486160040262</v>
      </c>
      <c r="V39" s="121">
        <v>25.715123954818836</v>
      </c>
      <c r="W39" s="121">
        <v>8.7235407312379731</v>
      </c>
      <c r="X39" s="121">
        <v>67.136386512330148</v>
      </c>
      <c r="Y39" s="121">
        <v>57.195247176177197</v>
      </c>
      <c r="Z39" s="121">
        <v>88.871071199486849</v>
      </c>
      <c r="AA39" s="121">
        <v>80.895822848515351</v>
      </c>
      <c r="AB39" s="121">
        <v>19.104177151484649</v>
      </c>
      <c r="AC39" s="121">
        <v>7.0961248112732758</v>
      </c>
      <c r="AD39" s="121">
        <v>20.50327126321087</v>
      </c>
      <c r="AE39" s="121">
        <v>71.444388525415206</v>
      </c>
      <c r="AF39" s="121">
        <v>0.9562154001006542</v>
      </c>
      <c r="AG39" s="121">
        <v>49.26022193341997</v>
      </c>
      <c r="AH39" s="121">
        <v>29.696969696969699</v>
      </c>
      <c r="AI39" s="121">
        <v>68.424698199089647</v>
      </c>
      <c r="AJ39" s="121">
        <v>65.707096124811272</v>
      </c>
      <c r="AK39" s="121">
        <v>30.770005032712632</v>
      </c>
      <c r="AL39" s="121">
        <v>3.3417211877201813</v>
      </c>
    </row>
    <row r="40" spans="1:38" s="114" customFormat="1" ht="18" customHeight="1">
      <c r="A40" s="114" t="s">
        <v>748</v>
      </c>
      <c r="B40" s="119" t="s">
        <v>36</v>
      </c>
      <c r="C40" s="120">
        <v>15941</v>
      </c>
      <c r="D40" s="120">
        <v>450</v>
      </c>
      <c r="E40" s="120">
        <v>16391</v>
      </c>
      <c r="F40" s="120">
        <v>11381</v>
      </c>
      <c r="G40" s="120">
        <v>5010</v>
      </c>
      <c r="H40" s="121">
        <v>160.58812763101699</v>
      </c>
      <c r="I40" s="121">
        <v>49.34988545600892</v>
      </c>
      <c r="J40" s="121">
        <v>70.786084950989817</v>
      </c>
      <c r="K40" s="121">
        <v>29.305696998741986</v>
      </c>
      <c r="L40" s="121">
        <v>2.7454090659508266</v>
      </c>
      <c r="M40" s="121">
        <v>2.9171426060978822</v>
      </c>
      <c r="N40" s="121">
        <v>2.3552894211576847</v>
      </c>
      <c r="O40" s="121">
        <v>50.742988050275528</v>
      </c>
      <c r="P40" s="121">
        <v>72.913062976487922</v>
      </c>
      <c r="Q40" s="121">
        <v>30.012580123405019</v>
      </c>
      <c r="R40" s="121">
        <v>17.106831440938461</v>
      </c>
      <c r="S40" s="121">
        <v>22.436419585482849</v>
      </c>
      <c r="T40" s="121">
        <v>5.0695012264922328</v>
      </c>
      <c r="U40" s="121">
        <v>25.343453986575497</v>
      </c>
      <c r="V40" s="121">
        <v>28.599873291700607</v>
      </c>
      <c r="W40" s="121">
        <v>17.988552739165986</v>
      </c>
      <c r="X40" s="121">
        <v>57.549714572486046</v>
      </c>
      <c r="Y40" s="121">
        <v>48.963707122816544</v>
      </c>
      <c r="Z40" s="121">
        <v>76.941946034341782</v>
      </c>
      <c r="AA40" s="121">
        <v>86.801329904021074</v>
      </c>
      <c r="AB40" s="121">
        <v>13.198670095978922</v>
      </c>
      <c r="AC40" s="121">
        <v>6.2731321748949256</v>
      </c>
      <c r="AD40" s="121">
        <v>20.895803274574995</v>
      </c>
      <c r="AE40" s="121">
        <v>71.977918574744365</v>
      </c>
      <c r="AF40" s="121">
        <v>0.85314597578570983</v>
      </c>
      <c r="AG40" s="121">
        <v>49.257011949724479</v>
      </c>
      <c r="AH40" s="121">
        <v>27.086937023512075</v>
      </c>
      <c r="AI40" s="121">
        <v>69.987419876594984</v>
      </c>
      <c r="AJ40" s="121">
        <v>61.689981807916695</v>
      </c>
      <c r="AK40" s="121">
        <v>34.012922652280281</v>
      </c>
      <c r="AL40" s="121">
        <v>4.1528134997804402</v>
      </c>
    </row>
    <row r="41" spans="1:38" s="114" customFormat="1" ht="18" customHeight="1">
      <c r="A41" s="114" t="s">
        <v>749</v>
      </c>
      <c r="B41" s="119" t="s">
        <v>37</v>
      </c>
      <c r="C41" s="120">
        <v>13547</v>
      </c>
      <c r="D41" s="120">
        <v>442</v>
      </c>
      <c r="E41" s="120">
        <v>13989</v>
      </c>
      <c r="F41" s="120">
        <v>9311</v>
      </c>
      <c r="G41" s="120">
        <v>4678</v>
      </c>
      <c r="H41" s="121">
        <v>148.16641647008365</v>
      </c>
      <c r="I41" s="121">
        <v>50.114678899082563</v>
      </c>
      <c r="J41" s="121">
        <v>68.180437424058326</v>
      </c>
      <c r="K41" s="121">
        <v>32.955856895556842</v>
      </c>
      <c r="L41" s="121">
        <v>3.1596254199728357</v>
      </c>
      <c r="M41" s="121">
        <v>3.5764149930190099</v>
      </c>
      <c r="N41" s="121">
        <v>2.3300555793073965</v>
      </c>
      <c r="O41" s="121">
        <v>51.749778040840489</v>
      </c>
      <c r="P41" s="121">
        <v>70.709295261239362</v>
      </c>
      <c r="Q41" s="121">
        <v>33.742065781881131</v>
      </c>
      <c r="R41" s="121">
        <v>9.4412046947663679</v>
      </c>
      <c r="S41" s="121">
        <v>13.310314101136111</v>
      </c>
      <c r="T41" s="121">
        <v>1.8384766907419567</v>
      </c>
      <c r="U41" s="121">
        <v>23.80600871041559</v>
      </c>
      <c r="V41" s="121">
        <v>29.394074404098909</v>
      </c>
      <c r="W41" s="121">
        <v>12.825563580652222</v>
      </c>
      <c r="X41" s="121">
        <v>66.752786594818033</v>
      </c>
      <c r="Y41" s="121">
        <v>57.295611494764984</v>
      </c>
      <c r="Z41" s="121">
        <v>85.335959728605829</v>
      </c>
      <c r="AA41" s="121">
        <v>82.402007824610607</v>
      </c>
      <c r="AB41" s="121">
        <v>17.597992175389386</v>
      </c>
      <c r="AC41" s="121">
        <v>8.0608252749686269</v>
      </c>
      <c r="AD41" s="121">
        <v>19.258876504023032</v>
      </c>
      <c r="AE41" s="121">
        <v>71.801874953864314</v>
      </c>
      <c r="AF41" s="121">
        <v>0.87842326714401719</v>
      </c>
      <c r="AG41" s="121">
        <v>48.250221959159518</v>
      </c>
      <c r="AH41" s="121">
        <v>29.290704738760631</v>
      </c>
      <c r="AI41" s="121">
        <v>66.257934218118862</v>
      </c>
      <c r="AJ41" s="121">
        <v>66.789695135454338</v>
      </c>
      <c r="AK41" s="121">
        <v>29.357053222115599</v>
      </c>
      <c r="AL41" s="121">
        <v>3.6318003986122385</v>
      </c>
    </row>
    <row r="42" spans="1:38" s="114" customFormat="1" ht="18" customHeight="1">
      <c r="A42" s="114" t="s">
        <v>750</v>
      </c>
      <c r="B42" s="119" t="s">
        <v>38</v>
      </c>
      <c r="C42" s="120">
        <v>11236</v>
      </c>
      <c r="D42" s="120">
        <v>417</v>
      </c>
      <c r="E42" s="120">
        <v>11653</v>
      </c>
      <c r="F42" s="120">
        <v>8119</v>
      </c>
      <c r="G42" s="120">
        <v>3534</v>
      </c>
      <c r="H42" s="121">
        <v>150.57066849738266</v>
      </c>
      <c r="I42" s="121">
        <v>51.245097144942079</v>
      </c>
      <c r="J42" s="121">
        <v>72.161511390998328</v>
      </c>
      <c r="K42" s="121">
        <v>30.948957584471604</v>
      </c>
      <c r="L42" s="121">
        <v>3.5784776452415685</v>
      </c>
      <c r="M42" s="121">
        <v>4.0275896046311122</v>
      </c>
      <c r="N42" s="121">
        <v>2.5466893039049237</v>
      </c>
      <c r="O42" s="121">
        <v>53.146948827875583</v>
      </c>
      <c r="P42" s="121">
        <v>75.189849972217075</v>
      </c>
      <c r="Q42" s="121">
        <v>31.757728253055355</v>
      </c>
      <c r="R42" s="121">
        <v>16.847632609469564</v>
      </c>
      <c r="S42" s="121">
        <v>20.957392197125259</v>
      </c>
      <c r="T42" s="121">
        <v>7.5493612078977934</v>
      </c>
      <c r="U42" s="121">
        <v>24.430402278390886</v>
      </c>
      <c r="V42" s="121">
        <v>28.22125256673511</v>
      </c>
      <c r="W42" s="121">
        <v>15.853658536585366</v>
      </c>
      <c r="X42" s="121">
        <v>58.72196511213955</v>
      </c>
      <c r="Y42" s="121">
        <v>50.821355236139631</v>
      </c>
      <c r="Z42" s="121">
        <v>76.59698025551684</v>
      </c>
      <c r="AA42" s="121">
        <v>87.290850836596661</v>
      </c>
      <c r="AB42" s="121">
        <v>12.709149163403346</v>
      </c>
      <c r="AC42" s="121">
        <v>5.0195799216803128</v>
      </c>
      <c r="AD42" s="121">
        <v>16.972232111071555</v>
      </c>
      <c r="AE42" s="121">
        <v>77.491990032039865</v>
      </c>
      <c r="AF42" s="121">
        <v>0.51619793520825918</v>
      </c>
      <c r="AG42" s="121">
        <v>46.853051172124417</v>
      </c>
      <c r="AH42" s="121">
        <v>24.810150027782925</v>
      </c>
      <c r="AI42" s="121">
        <v>68.242271746944652</v>
      </c>
      <c r="AJ42" s="121">
        <v>55.028479886080447</v>
      </c>
      <c r="AK42" s="121">
        <v>40.859736561053758</v>
      </c>
      <c r="AL42" s="121">
        <v>3.9248843004627982</v>
      </c>
    </row>
    <row r="43" spans="1:38" s="114" customFormat="1" ht="18" customHeight="1">
      <c r="A43" s="114" t="s">
        <v>751</v>
      </c>
      <c r="B43" s="119" t="s">
        <v>39</v>
      </c>
      <c r="C43" s="120">
        <v>7098</v>
      </c>
      <c r="D43" s="120">
        <v>200</v>
      </c>
      <c r="E43" s="120">
        <v>7298</v>
      </c>
      <c r="F43" s="120">
        <v>5060</v>
      </c>
      <c r="G43" s="120">
        <v>2238</v>
      </c>
      <c r="H43" s="121">
        <v>178.72019731433269</v>
      </c>
      <c r="I43" s="121">
        <v>46.891722269934597</v>
      </c>
      <c r="J43" s="121">
        <v>66.472579553148265</v>
      </c>
      <c r="K43" s="121">
        <v>28.237874097007225</v>
      </c>
      <c r="L43" s="121">
        <v>2.740476842970677</v>
      </c>
      <c r="M43" s="121">
        <v>2.9841897233201582</v>
      </c>
      <c r="N43" s="121">
        <v>2.1894548704200179</v>
      </c>
      <c r="O43" s="121">
        <v>48.212988042544758</v>
      </c>
      <c r="P43" s="121">
        <v>68.517264725795542</v>
      </c>
      <c r="Q43" s="121">
        <v>28.869969040247678</v>
      </c>
      <c r="R43" s="121">
        <v>9.8055790363482664</v>
      </c>
      <c r="S43" s="121">
        <v>13.403951925035647</v>
      </c>
      <c r="T43" s="121">
        <v>1.7359524897213339</v>
      </c>
      <c r="U43" s="121">
        <v>15.680473372781064</v>
      </c>
      <c r="V43" s="121">
        <v>20.574455082501526</v>
      </c>
      <c r="W43" s="121">
        <v>4.7053449063499313</v>
      </c>
      <c r="X43" s="121">
        <v>74.513947590870671</v>
      </c>
      <c r="Y43" s="121">
        <v>66.021592992462814</v>
      </c>
      <c r="Z43" s="121">
        <v>93.558702603928737</v>
      </c>
      <c r="AA43" s="121">
        <v>85.164835164835168</v>
      </c>
      <c r="AB43" s="121">
        <v>14.835164835164836</v>
      </c>
      <c r="AC43" s="121">
        <v>7.030149337841646</v>
      </c>
      <c r="AD43" s="121">
        <v>20.695970695970693</v>
      </c>
      <c r="AE43" s="121">
        <v>71.513102282333051</v>
      </c>
      <c r="AF43" s="121">
        <v>0.76077768385460698</v>
      </c>
      <c r="AG43" s="121">
        <v>51.787011957455242</v>
      </c>
      <c r="AH43" s="121">
        <v>31.482735274204472</v>
      </c>
      <c r="AI43" s="121">
        <v>71.130030959752318</v>
      </c>
      <c r="AJ43" s="121">
        <v>68.934911242603548</v>
      </c>
      <c r="AK43" s="121">
        <v>28.782755705832631</v>
      </c>
      <c r="AL43" s="121">
        <v>2.2259791490560721</v>
      </c>
    </row>
    <row r="44" spans="1:38" s="114" customFormat="1" ht="18" customHeight="1">
      <c r="A44" s="114" t="s">
        <v>752</v>
      </c>
      <c r="B44" s="119" t="s">
        <v>40</v>
      </c>
      <c r="C44" s="120">
        <v>61532</v>
      </c>
      <c r="D44" s="120">
        <v>1749</v>
      </c>
      <c r="E44" s="120">
        <v>63281</v>
      </c>
      <c r="F44" s="120">
        <v>44304</v>
      </c>
      <c r="G44" s="120">
        <v>18977</v>
      </c>
      <c r="H44" s="121">
        <v>158.75855312020985</v>
      </c>
      <c r="I44" s="121">
        <v>52.674291192987269</v>
      </c>
      <c r="J44" s="121">
        <v>74.008909069019495</v>
      </c>
      <c r="K44" s="121">
        <v>31.532391389565902</v>
      </c>
      <c r="L44" s="121">
        <v>2.7638627708158845</v>
      </c>
      <c r="M44" s="121">
        <v>2.8733297219212712</v>
      </c>
      <c r="N44" s="121">
        <v>2.5082995204721503</v>
      </c>
      <c r="O44" s="121">
        <v>54.17151760032872</v>
      </c>
      <c r="P44" s="121">
        <v>76.198338579020685</v>
      </c>
      <c r="Q44" s="121">
        <v>32.343667444991738</v>
      </c>
      <c r="R44" s="121">
        <v>25.929597607748811</v>
      </c>
      <c r="S44" s="121">
        <v>33.4061490553322</v>
      </c>
      <c r="T44" s="121">
        <v>8.5400789146532627</v>
      </c>
      <c r="U44" s="121">
        <v>15.031203276344016</v>
      </c>
      <c r="V44" s="121">
        <v>18.486672398968185</v>
      </c>
      <c r="W44" s="121">
        <v>6.9942165288362794</v>
      </c>
      <c r="X44" s="121">
        <v>59.039199115907174</v>
      </c>
      <c r="Y44" s="121">
        <v>48.107178545699611</v>
      </c>
      <c r="Z44" s="121">
        <v>84.46570455651046</v>
      </c>
      <c r="AA44" s="121">
        <v>87.752714034973664</v>
      </c>
      <c r="AB44" s="121">
        <v>12.247285965026327</v>
      </c>
      <c r="AC44" s="121">
        <v>6.6859520249626216</v>
      </c>
      <c r="AD44" s="121">
        <v>21.239355132288889</v>
      </c>
      <c r="AE44" s="121">
        <v>70.699798478840279</v>
      </c>
      <c r="AF44" s="121">
        <v>1.3748943639082103</v>
      </c>
      <c r="AG44" s="121">
        <v>45.82848239967128</v>
      </c>
      <c r="AH44" s="121">
        <v>23.801661420979308</v>
      </c>
      <c r="AI44" s="121">
        <v>67.656332555008277</v>
      </c>
      <c r="AJ44" s="121">
        <v>91.230579210817126</v>
      </c>
      <c r="AK44" s="121">
        <v>8.0234674640837298</v>
      </c>
      <c r="AL44" s="121">
        <v>0.65006825716700256</v>
      </c>
    </row>
    <row r="45" spans="1:38" s="114" customFormat="1" ht="18" customHeight="1">
      <c r="A45" s="114" t="s">
        <v>753</v>
      </c>
      <c r="B45" s="119" t="s">
        <v>309</v>
      </c>
      <c r="C45" s="120">
        <v>5024</v>
      </c>
      <c r="D45" s="120">
        <v>46</v>
      </c>
      <c r="E45" s="120">
        <v>5070</v>
      </c>
      <c r="F45" s="120">
        <v>3720</v>
      </c>
      <c r="G45" s="120">
        <v>1350</v>
      </c>
      <c r="H45" s="121">
        <v>140.72978303747533</v>
      </c>
      <c r="I45" s="121">
        <v>54.319385879554552</v>
      </c>
      <c r="J45" s="121">
        <v>79.586117697779684</v>
      </c>
      <c r="K45" s="121">
        <v>28.893709327548805</v>
      </c>
      <c r="L45" s="121">
        <v>0.90729783037475342</v>
      </c>
      <c r="M45" s="121">
        <v>0.75268817204301075</v>
      </c>
      <c r="N45" s="121">
        <v>1.3333333333333335</v>
      </c>
      <c r="O45" s="121">
        <v>54.816736944534547</v>
      </c>
      <c r="P45" s="121">
        <v>80.189696055184314</v>
      </c>
      <c r="Q45" s="121">
        <v>29.284164859002171</v>
      </c>
      <c r="R45" s="121">
        <v>39.589968152866241</v>
      </c>
      <c r="S45" s="121">
        <v>50.947995666305523</v>
      </c>
      <c r="T45" s="121">
        <v>8.1081081081081088</v>
      </c>
      <c r="U45" s="121">
        <v>15.764331210191083</v>
      </c>
      <c r="V45" s="121">
        <v>15.655471289274105</v>
      </c>
      <c r="W45" s="121">
        <v>16.066066066066064</v>
      </c>
      <c r="X45" s="121">
        <v>44.645700636942678</v>
      </c>
      <c r="Y45" s="121">
        <v>33.396533044420366</v>
      </c>
      <c r="Z45" s="121">
        <v>75.825825825825817</v>
      </c>
      <c r="AA45" s="121">
        <v>90.744426751592357</v>
      </c>
      <c r="AB45" s="121">
        <v>9.255573248407643</v>
      </c>
      <c r="AC45" s="121">
        <v>9.8328025477707008</v>
      </c>
      <c r="AD45" s="121">
        <v>29.578025477707005</v>
      </c>
      <c r="AE45" s="121">
        <v>59.355095541401269</v>
      </c>
      <c r="AF45" s="121">
        <v>1.2340764331210192</v>
      </c>
      <c r="AG45" s="121">
        <v>45.183263055465453</v>
      </c>
      <c r="AH45" s="121">
        <v>19.810303944815693</v>
      </c>
      <c r="AI45" s="121">
        <v>70.715835140997825</v>
      </c>
      <c r="AJ45" s="121">
        <v>84.076433121019107</v>
      </c>
      <c r="AK45" s="121">
        <v>14.092356687898089</v>
      </c>
      <c r="AL45" s="121">
        <v>1.8113057324840764</v>
      </c>
    </row>
    <row r="46" spans="1:38" s="114" customFormat="1" ht="18" customHeight="1">
      <c r="A46" s="114" t="s">
        <v>754</v>
      </c>
      <c r="B46" s="119" t="s">
        <v>41</v>
      </c>
      <c r="C46" s="120">
        <v>6713</v>
      </c>
      <c r="D46" s="120">
        <v>214</v>
      </c>
      <c r="E46" s="120">
        <v>6927</v>
      </c>
      <c r="F46" s="120">
        <v>4785</v>
      </c>
      <c r="G46" s="120">
        <v>2142</v>
      </c>
      <c r="H46" s="121">
        <v>161.07983253933881</v>
      </c>
      <c r="I46" s="121">
        <v>49.197508244778312</v>
      </c>
      <c r="J46" s="121">
        <v>70.655487804878049</v>
      </c>
      <c r="K46" s="121">
        <v>29.329569513055752</v>
      </c>
      <c r="L46" s="121">
        <v>3.0893604735094558</v>
      </c>
      <c r="M46" s="121">
        <v>3.1347962382445136</v>
      </c>
      <c r="N46" s="121">
        <v>2.9878618113912232</v>
      </c>
      <c r="O46" s="121">
        <v>50.765848296079156</v>
      </c>
      <c r="P46" s="121">
        <v>72.942073170731703</v>
      </c>
      <c r="Q46" s="121">
        <v>30.232886379675371</v>
      </c>
      <c r="R46" s="121">
        <v>17.026664680470731</v>
      </c>
      <c r="S46" s="121">
        <v>20.711974110032365</v>
      </c>
      <c r="T46" s="121">
        <v>8.8065447545717035</v>
      </c>
      <c r="U46" s="121">
        <v>26.277372262773724</v>
      </c>
      <c r="V46" s="121">
        <v>32.254584681769153</v>
      </c>
      <c r="W46" s="121">
        <v>12.945139557266602</v>
      </c>
      <c r="X46" s="121">
        <v>56.695963056755552</v>
      </c>
      <c r="Y46" s="121">
        <v>47.033441208198489</v>
      </c>
      <c r="Z46" s="121">
        <v>78.248315688161696</v>
      </c>
      <c r="AA46" s="121">
        <v>87.084760911663935</v>
      </c>
      <c r="AB46" s="121">
        <v>12.915239088336063</v>
      </c>
      <c r="AC46" s="121">
        <v>9.4592581558170714</v>
      </c>
      <c r="AD46" s="121">
        <v>21.361537315656189</v>
      </c>
      <c r="AE46" s="121">
        <v>68.359898704007151</v>
      </c>
      <c r="AF46" s="121">
        <v>0.81930582451958889</v>
      </c>
      <c r="AG46" s="121">
        <v>49.234151703920844</v>
      </c>
      <c r="AH46" s="121">
        <v>27.057926829268293</v>
      </c>
      <c r="AI46" s="121">
        <v>69.767113620324622</v>
      </c>
      <c r="AJ46" s="121">
        <v>68.7025175033517</v>
      </c>
      <c r="AK46" s="121">
        <v>28.869357962162965</v>
      </c>
      <c r="AL46" s="121">
        <v>2.1004022046774913</v>
      </c>
    </row>
    <row r="47" spans="1:38" s="114" customFormat="1" ht="18" customHeight="1">
      <c r="A47" s="114" t="s">
        <v>755</v>
      </c>
      <c r="B47" s="119" t="s">
        <v>42</v>
      </c>
      <c r="C47" s="120">
        <v>13272</v>
      </c>
      <c r="D47" s="120">
        <v>341</v>
      </c>
      <c r="E47" s="120">
        <v>13613</v>
      </c>
      <c r="F47" s="120">
        <v>10208</v>
      </c>
      <c r="G47" s="120">
        <v>3405</v>
      </c>
      <c r="H47" s="121">
        <v>222.8751928303827</v>
      </c>
      <c r="I47" s="121">
        <v>43.796198521647305</v>
      </c>
      <c r="J47" s="121">
        <v>65.743073047858942</v>
      </c>
      <c r="K47" s="121">
        <v>22.03968984097779</v>
      </c>
      <c r="L47" s="121">
        <v>2.5049584955557189</v>
      </c>
      <c r="M47" s="121">
        <v>2.8409090909090908</v>
      </c>
      <c r="N47" s="121">
        <v>1.4977973568281937</v>
      </c>
      <c r="O47" s="121">
        <v>44.921462513199579</v>
      </c>
      <c r="P47" s="121">
        <v>67.665385125281716</v>
      </c>
      <c r="Q47" s="121">
        <v>22.374819292942568</v>
      </c>
      <c r="R47" s="121">
        <v>44.98191681735986</v>
      </c>
      <c r="S47" s="121">
        <v>56.604154063319221</v>
      </c>
      <c r="T47" s="121">
        <v>10.614192009540847</v>
      </c>
      <c r="U47" s="121">
        <v>9.0491259795057264</v>
      </c>
      <c r="V47" s="121">
        <v>10.707803992740473</v>
      </c>
      <c r="W47" s="121">
        <v>4.1443053070960048</v>
      </c>
      <c r="X47" s="121">
        <v>45.968957203134423</v>
      </c>
      <c r="Y47" s="121">
        <v>32.688041943940313</v>
      </c>
      <c r="Z47" s="121">
        <v>85.241502683363152</v>
      </c>
      <c r="AA47" s="121">
        <v>84.877938517179018</v>
      </c>
      <c r="AB47" s="121">
        <v>15.122061482820975</v>
      </c>
      <c r="AC47" s="121">
        <v>3.7070524412296564</v>
      </c>
      <c r="AD47" s="121">
        <v>36.806811332127786</v>
      </c>
      <c r="AE47" s="121">
        <v>56.148282097649179</v>
      </c>
      <c r="AF47" s="121">
        <v>3.3378541289933694</v>
      </c>
      <c r="AG47" s="121">
        <v>55.078537486800428</v>
      </c>
      <c r="AH47" s="121">
        <v>32.334614874718284</v>
      </c>
      <c r="AI47" s="121">
        <v>77.625180707057424</v>
      </c>
      <c r="AJ47" s="121">
        <v>88.358951175406872</v>
      </c>
      <c r="AK47" s="121">
        <v>10.910186859553948</v>
      </c>
      <c r="AL47" s="121">
        <v>0.58770343580470163</v>
      </c>
    </row>
    <row r="48" spans="1:38" s="114" customFormat="1" ht="18" customHeight="1">
      <c r="A48" s="114" t="s">
        <v>756</v>
      </c>
      <c r="B48" s="119" t="s">
        <v>43</v>
      </c>
      <c r="C48" s="120">
        <v>7395</v>
      </c>
      <c r="D48" s="120">
        <v>295</v>
      </c>
      <c r="E48" s="120">
        <v>7690</v>
      </c>
      <c r="F48" s="120">
        <v>5967</v>
      </c>
      <c r="G48" s="120">
        <v>1723</v>
      </c>
      <c r="H48" s="121">
        <v>208.64759427828349</v>
      </c>
      <c r="I48" s="121">
        <v>45.66224143254091</v>
      </c>
      <c r="J48" s="121">
        <v>69.78538702676633</v>
      </c>
      <c r="K48" s="121">
        <v>20.339197569927858</v>
      </c>
      <c r="L48" s="121">
        <v>3.836150845253576</v>
      </c>
      <c r="M48" s="121">
        <v>2.9998324115971173</v>
      </c>
      <c r="N48" s="121">
        <v>6.7324434126523505</v>
      </c>
      <c r="O48" s="121">
        <v>47.483791293609137</v>
      </c>
      <c r="P48" s="121">
        <v>71.943573667711604</v>
      </c>
      <c r="Q48" s="121">
        <v>21.807366156182763</v>
      </c>
      <c r="R48" s="121">
        <v>54.563894523326574</v>
      </c>
      <c r="S48" s="121">
        <v>65.825846579129234</v>
      </c>
      <c r="T48" s="121">
        <v>14.001244555071562</v>
      </c>
      <c r="U48" s="121">
        <v>7.9107505070993911</v>
      </c>
      <c r="V48" s="121">
        <v>8.6731167933655851</v>
      </c>
      <c r="W48" s="121">
        <v>5.1649035469819538</v>
      </c>
      <c r="X48" s="121">
        <v>37.525354969574039</v>
      </c>
      <c r="Y48" s="121">
        <v>25.501036627505187</v>
      </c>
      <c r="Z48" s="121">
        <v>80.833851897946488</v>
      </c>
      <c r="AA48" s="121">
        <v>86.423258958755909</v>
      </c>
      <c r="AB48" s="121">
        <v>13.576741041244084</v>
      </c>
      <c r="AC48" s="121">
        <v>3.0696416497633536</v>
      </c>
      <c r="AD48" s="121">
        <v>30.520622041920216</v>
      </c>
      <c r="AE48" s="121">
        <v>63.50236646382691</v>
      </c>
      <c r="AF48" s="121">
        <v>2.9073698444895197</v>
      </c>
      <c r="AG48" s="121">
        <v>52.516208706390863</v>
      </c>
      <c r="AH48" s="121">
        <v>28.056426332288403</v>
      </c>
      <c r="AI48" s="121">
        <v>78.192633843817234</v>
      </c>
      <c r="AJ48" s="121">
        <v>86.653144016227174</v>
      </c>
      <c r="AK48" s="121">
        <v>12.887085868830292</v>
      </c>
      <c r="AL48" s="121">
        <v>0.41920216362407031</v>
      </c>
    </row>
    <row r="49" spans="1:38" s="114" customFormat="1" ht="18" customHeight="1">
      <c r="A49" s="114" t="s">
        <v>757</v>
      </c>
      <c r="B49" s="119" t="s">
        <v>44</v>
      </c>
      <c r="C49" s="120">
        <v>4914</v>
      </c>
      <c r="D49" s="120">
        <v>147</v>
      </c>
      <c r="E49" s="120">
        <v>5061</v>
      </c>
      <c r="F49" s="120">
        <v>3916</v>
      </c>
      <c r="G49" s="120">
        <v>1145</v>
      </c>
      <c r="H49" s="121">
        <v>206.42165579924918</v>
      </c>
      <c r="I49" s="121">
        <v>44.786729857819907</v>
      </c>
      <c r="J49" s="121">
        <v>68.772563176895304</v>
      </c>
      <c r="K49" s="121">
        <v>20.324005891016199</v>
      </c>
      <c r="L49" s="121">
        <v>2.904564315352697</v>
      </c>
      <c r="M49" s="121">
        <v>2.7068437180796732</v>
      </c>
      <c r="N49" s="121">
        <v>3.5807860262008733</v>
      </c>
      <c r="O49" s="121">
        <v>46.126503827925632</v>
      </c>
      <c r="P49" s="121">
        <v>70.685920577617338</v>
      </c>
      <c r="Q49" s="121">
        <v>21.078792341678941</v>
      </c>
      <c r="R49" s="121">
        <v>49.165649165649164</v>
      </c>
      <c r="S49" s="121">
        <v>59.29133858267717</v>
      </c>
      <c r="T49" s="121">
        <v>14.221014492753623</v>
      </c>
      <c r="U49" s="121">
        <v>10.012210012210012</v>
      </c>
      <c r="V49" s="121">
        <v>11.181102362204724</v>
      </c>
      <c r="W49" s="121">
        <v>5.9782608695652177</v>
      </c>
      <c r="X49" s="121">
        <v>40.822140822140824</v>
      </c>
      <c r="Y49" s="121">
        <v>29.527559055118108</v>
      </c>
      <c r="Z49" s="121">
        <v>79.800724637681171</v>
      </c>
      <c r="AA49" s="121">
        <v>89.43833943833944</v>
      </c>
      <c r="AB49" s="121">
        <v>10.561660561660561</v>
      </c>
      <c r="AC49" s="121">
        <v>5.5962555962555962</v>
      </c>
      <c r="AD49" s="121">
        <v>36.060236060236065</v>
      </c>
      <c r="AE49" s="121">
        <v>55.148555148555147</v>
      </c>
      <c r="AF49" s="121">
        <v>3.1949531949531949</v>
      </c>
      <c r="AG49" s="121">
        <v>53.873496172074375</v>
      </c>
      <c r="AH49" s="121">
        <v>29.314079422382672</v>
      </c>
      <c r="AI49" s="121">
        <v>78.921207658321052</v>
      </c>
      <c r="AJ49" s="121">
        <v>87.016687016687015</v>
      </c>
      <c r="AK49" s="121">
        <v>12.148962148962148</v>
      </c>
      <c r="AL49" s="121">
        <v>0.75295075295075298</v>
      </c>
    </row>
    <row r="50" spans="1:38" s="114" customFormat="1" ht="18" customHeight="1">
      <c r="A50" s="114" t="s">
        <v>742</v>
      </c>
      <c r="B50" s="119"/>
      <c r="C50" s="120"/>
      <c r="D50" s="120"/>
      <c r="E50" s="120"/>
      <c r="F50" s="120"/>
      <c r="G50" s="120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</row>
    <row r="51" spans="1:38" s="118" customFormat="1" ht="18" customHeight="1">
      <c r="A51" s="114" t="s">
        <v>742</v>
      </c>
      <c r="B51" s="115" t="s">
        <v>329</v>
      </c>
      <c r="C51" s="116"/>
      <c r="D51" s="116"/>
      <c r="E51" s="116"/>
      <c r="F51" s="116"/>
      <c r="G51" s="116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</row>
    <row r="52" spans="1:38" s="114" customFormat="1" ht="18" customHeight="1">
      <c r="A52" s="114" t="s">
        <v>758</v>
      </c>
      <c r="B52" s="119" t="s">
        <v>329</v>
      </c>
      <c r="C52" s="120">
        <v>58627</v>
      </c>
      <c r="D52" s="120">
        <v>1973</v>
      </c>
      <c r="E52" s="120">
        <v>60600</v>
      </c>
      <c r="F52" s="120">
        <v>39886</v>
      </c>
      <c r="G52" s="120">
        <v>20714</v>
      </c>
      <c r="H52" s="121">
        <v>144.05610561056105</v>
      </c>
      <c r="I52" s="121">
        <v>51.439827326009905</v>
      </c>
      <c r="J52" s="121">
        <v>69.86256722255419</v>
      </c>
      <c r="K52" s="121">
        <v>34.120350668141967</v>
      </c>
      <c r="L52" s="121">
        <v>3.2557755775577553</v>
      </c>
      <c r="M52" s="121">
        <v>3.2668104096675523</v>
      </c>
      <c r="N52" s="121">
        <v>3.2345273727913488</v>
      </c>
      <c r="O52" s="121">
        <v>53.170954269469696</v>
      </c>
      <c r="P52" s="121">
        <v>72.221920437467176</v>
      </c>
      <c r="Q52" s="121">
        <v>35.260873265809856</v>
      </c>
      <c r="R52" s="121">
        <v>10.113087826428096</v>
      </c>
      <c r="S52" s="121">
        <v>12.959075240390847</v>
      </c>
      <c r="T52" s="121">
        <v>4.6348034324486127</v>
      </c>
      <c r="U52" s="121">
        <v>23.347604346120388</v>
      </c>
      <c r="V52" s="121">
        <v>28.038255190109634</v>
      </c>
      <c r="W52" s="121">
        <v>14.318499301536619</v>
      </c>
      <c r="X52" s="121">
        <v>66.539307827451509</v>
      </c>
      <c r="Y52" s="121">
        <v>59.002669569499524</v>
      </c>
      <c r="Z52" s="121">
        <v>81.04669726601476</v>
      </c>
      <c r="AA52" s="121">
        <v>83.461545021918226</v>
      </c>
      <c r="AB52" s="121">
        <v>16.53845497808177</v>
      </c>
      <c r="AC52" s="121">
        <v>6.0654647176215732</v>
      </c>
      <c r="AD52" s="121">
        <v>20.014669009159604</v>
      </c>
      <c r="AE52" s="121">
        <v>73.297286233305471</v>
      </c>
      <c r="AF52" s="121">
        <v>0.62258003991335054</v>
      </c>
      <c r="AG52" s="121">
        <v>46.829045730530304</v>
      </c>
      <c r="AH52" s="121">
        <v>27.77807956253282</v>
      </c>
      <c r="AI52" s="121">
        <v>64.739126734190151</v>
      </c>
      <c r="AJ52" s="121">
        <v>62.554795572006071</v>
      </c>
      <c r="AK52" s="121">
        <v>33.665376021287116</v>
      </c>
      <c r="AL52" s="121">
        <v>3.6314326163712969</v>
      </c>
    </row>
    <row r="53" spans="1:38" s="114" customFormat="1" ht="18" customHeight="1">
      <c r="A53" s="118" t="s">
        <v>759</v>
      </c>
      <c r="B53" s="119" t="s">
        <v>45</v>
      </c>
      <c r="C53" s="120">
        <v>21475</v>
      </c>
      <c r="D53" s="120">
        <v>820</v>
      </c>
      <c r="E53" s="120">
        <v>22295</v>
      </c>
      <c r="F53" s="120">
        <v>15646</v>
      </c>
      <c r="G53" s="120">
        <v>6649</v>
      </c>
      <c r="H53" s="121">
        <v>158.99529042386183</v>
      </c>
      <c r="I53" s="121">
        <v>49.575234313680227</v>
      </c>
      <c r="J53" s="121">
        <v>71.52270787901773</v>
      </c>
      <c r="K53" s="121">
        <v>28.743700503959683</v>
      </c>
      <c r="L53" s="121">
        <v>3.6779546983628619</v>
      </c>
      <c r="M53" s="121">
        <v>3.5727981592739355</v>
      </c>
      <c r="N53" s="121">
        <v>3.9254023161377654</v>
      </c>
      <c r="O53" s="121">
        <v>51.46821182880096</v>
      </c>
      <c r="P53" s="121">
        <v>74.172750545178729</v>
      </c>
      <c r="Q53" s="121">
        <v>29.91810655147588</v>
      </c>
      <c r="R53" s="121">
        <v>16.046565774155997</v>
      </c>
      <c r="S53" s="121">
        <v>18.764499237754357</v>
      </c>
      <c r="T53" s="121">
        <v>9.627426424546023</v>
      </c>
      <c r="U53" s="121">
        <v>23.343422584400468</v>
      </c>
      <c r="V53" s="121">
        <v>27.473984224829323</v>
      </c>
      <c r="W53" s="121">
        <v>13.587977457733249</v>
      </c>
      <c r="X53" s="121">
        <v>60.610011641443542</v>
      </c>
      <c r="Y53" s="121">
        <v>53.76151653741632</v>
      </c>
      <c r="Z53" s="121">
        <v>76.784596117720724</v>
      </c>
      <c r="AA53" s="121">
        <v>82.323632130384169</v>
      </c>
      <c r="AB53" s="121">
        <v>17.676367869615834</v>
      </c>
      <c r="AC53" s="121">
        <v>5.2339930151338772</v>
      </c>
      <c r="AD53" s="121">
        <v>18.998835855646099</v>
      </c>
      <c r="AE53" s="121">
        <v>75.236321303841677</v>
      </c>
      <c r="AF53" s="121">
        <v>0.53084982537834691</v>
      </c>
      <c r="AG53" s="121">
        <v>48.53178817119904</v>
      </c>
      <c r="AH53" s="121">
        <v>25.827249454821278</v>
      </c>
      <c r="AI53" s="121">
        <v>70.081893448524113</v>
      </c>
      <c r="AJ53" s="121">
        <v>55.194412107101279</v>
      </c>
      <c r="AK53" s="121">
        <v>41.075669383003493</v>
      </c>
      <c r="AL53" s="121">
        <v>3.5715948777648427</v>
      </c>
    </row>
    <row r="54" spans="1:38" s="114" customFormat="1" ht="18" customHeight="1">
      <c r="A54" s="114" t="s">
        <v>760</v>
      </c>
      <c r="B54" s="119" t="s">
        <v>46</v>
      </c>
      <c r="C54" s="120">
        <v>42956</v>
      </c>
      <c r="D54" s="120">
        <v>1509</v>
      </c>
      <c r="E54" s="120">
        <v>44465</v>
      </c>
      <c r="F54" s="120">
        <v>26885</v>
      </c>
      <c r="G54" s="120">
        <v>17580</v>
      </c>
      <c r="H54" s="121">
        <v>123.54436073316091</v>
      </c>
      <c r="I54" s="121">
        <v>57.252529022111453</v>
      </c>
      <c r="J54" s="121">
        <v>72.737724685230361</v>
      </c>
      <c r="K54" s="121">
        <v>43.225462304409675</v>
      </c>
      <c r="L54" s="121">
        <v>3.393680422804453</v>
      </c>
      <c r="M54" s="121">
        <v>3.5186907197321924</v>
      </c>
      <c r="N54" s="121">
        <v>3.2025028441410699</v>
      </c>
      <c r="O54" s="121">
        <v>59.263751349478198</v>
      </c>
      <c r="P54" s="121">
        <v>75.390482600039249</v>
      </c>
      <c r="Q54" s="121">
        <v>44.655557813452553</v>
      </c>
      <c r="R54" s="121">
        <v>1.8437470900456281</v>
      </c>
      <c r="S54" s="121">
        <v>2.5328655692200934</v>
      </c>
      <c r="T54" s="121">
        <v>0.79332432273608744</v>
      </c>
      <c r="U54" s="121">
        <v>20.062389421733869</v>
      </c>
      <c r="V54" s="121">
        <v>26.56617448629477</v>
      </c>
      <c r="W54" s="121">
        <v>10.148674854557207</v>
      </c>
      <c r="X54" s="121">
        <v>78.093863488220506</v>
      </c>
      <c r="Y54" s="121">
        <v>70.900959944485137</v>
      </c>
      <c r="Z54" s="121">
        <v>89.058000822706703</v>
      </c>
      <c r="AA54" s="121">
        <v>84.186143961262687</v>
      </c>
      <c r="AB54" s="121">
        <v>15.813856038737311</v>
      </c>
      <c r="AC54" s="121">
        <v>5.9735543346680329</v>
      </c>
      <c r="AD54" s="121">
        <v>16.947574262035573</v>
      </c>
      <c r="AE54" s="121">
        <v>76.585343141819536</v>
      </c>
      <c r="AF54" s="121">
        <v>0.49352826147686008</v>
      </c>
      <c r="AG54" s="121">
        <v>40.736248650521802</v>
      </c>
      <c r="AH54" s="121">
        <v>24.609517399960744</v>
      </c>
      <c r="AI54" s="121">
        <v>55.344442186547447</v>
      </c>
      <c r="AJ54" s="121">
        <v>38.125058199087434</v>
      </c>
      <c r="AK54" s="121">
        <v>56.35534034826334</v>
      </c>
      <c r="AL54" s="121">
        <v>5.2123102709749514</v>
      </c>
    </row>
    <row r="55" spans="1:38" s="114" customFormat="1" ht="18" customHeight="1">
      <c r="A55" s="114" t="s">
        <v>761</v>
      </c>
      <c r="B55" s="119" t="s">
        <v>47</v>
      </c>
      <c r="C55" s="120">
        <v>5112</v>
      </c>
      <c r="D55" s="120">
        <v>145</v>
      </c>
      <c r="E55" s="120">
        <v>5257</v>
      </c>
      <c r="F55" s="120">
        <v>3926</v>
      </c>
      <c r="G55" s="120">
        <v>1331</v>
      </c>
      <c r="H55" s="121">
        <v>179.03747384439794</v>
      </c>
      <c r="I55" s="121">
        <v>45.753154927056293</v>
      </c>
      <c r="J55" s="121">
        <v>68.414459556191844</v>
      </c>
      <c r="K55" s="121">
        <v>23.079677708146821</v>
      </c>
      <c r="L55" s="121">
        <v>2.7582271257371125</v>
      </c>
      <c r="M55" s="121">
        <v>2.6235354049923587</v>
      </c>
      <c r="N55" s="121">
        <v>3.1555221637866269</v>
      </c>
      <c r="O55" s="121">
        <v>47.050926340284619</v>
      </c>
      <c r="P55" s="121">
        <v>70.257695060844668</v>
      </c>
      <c r="Q55" s="121">
        <v>23.831692032229185</v>
      </c>
      <c r="R55" s="121">
        <v>32.668231611893582</v>
      </c>
      <c r="S55" s="121">
        <v>39.366989275438137</v>
      </c>
      <c r="T55" s="121">
        <v>12.800620636152054</v>
      </c>
      <c r="U55" s="121">
        <v>16.412363067292645</v>
      </c>
      <c r="V55" s="121">
        <v>18.336385037928331</v>
      </c>
      <c r="W55" s="121">
        <v>10.705973622963539</v>
      </c>
      <c r="X55" s="121">
        <v>50.919405320813773</v>
      </c>
      <c r="Y55" s="121">
        <v>42.296625686633533</v>
      </c>
      <c r="Z55" s="121">
        <v>76.493405740884398</v>
      </c>
      <c r="AA55" s="121">
        <v>82.159624413145536</v>
      </c>
      <c r="AB55" s="121">
        <v>17.84037558685446</v>
      </c>
      <c r="AC55" s="121">
        <v>5.0273865414710484</v>
      </c>
      <c r="AD55" s="121">
        <v>18.525039123630673</v>
      </c>
      <c r="AE55" s="121">
        <v>74.882629107981231</v>
      </c>
      <c r="AF55" s="121">
        <v>1.5649452269170578</v>
      </c>
      <c r="AG55" s="121">
        <v>52.949073659715381</v>
      </c>
      <c r="AH55" s="121">
        <v>29.742304939155336</v>
      </c>
      <c r="AI55" s="121">
        <v>76.168307967770815</v>
      </c>
      <c r="AJ55" s="121">
        <v>64.593114241001572</v>
      </c>
      <c r="AK55" s="121">
        <v>34.585289514866979</v>
      </c>
      <c r="AL55" s="121">
        <v>0.80203442879499209</v>
      </c>
    </row>
    <row r="56" spans="1:38" s="114" customFormat="1" ht="18" customHeight="1">
      <c r="A56" s="114" t="s">
        <v>762</v>
      </c>
      <c r="B56" s="119" t="s">
        <v>48</v>
      </c>
      <c r="C56" s="120">
        <v>24269</v>
      </c>
      <c r="D56" s="120">
        <v>748</v>
      </c>
      <c r="E56" s="120">
        <v>25017</v>
      </c>
      <c r="F56" s="120">
        <v>17456</v>
      </c>
      <c r="G56" s="120">
        <v>7561</v>
      </c>
      <c r="H56" s="121">
        <v>178.27477315425512</v>
      </c>
      <c r="I56" s="121">
        <v>46.059973429493262</v>
      </c>
      <c r="J56" s="121">
        <v>65.467597982149783</v>
      </c>
      <c r="K56" s="121">
        <v>27.481426448737</v>
      </c>
      <c r="L56" s="121">
        <v>2.9899668225606586</v>
      </c>
      <c r="M56" s="121">
        <v>3.3512832263977996</v>
      </c>
      <c r="N56" s="121">
        <v>2.155799497420976</v>
      </c>
      <c r="O56" s="121">
        <v>47.479597646612262</v>
      </c>
      <c r="P56" s="121">
        <v>67.73767947225457</v>
      </c>
      <c r="Q56" s="121">
        <v>28.086924219910848</v>
      </c>
      <c r="R56" s="121">
        <v>21.636655816061641</v>
      </c>
      <c r="S56" s="121">
        <v>28.154821883705765</v>
      </c>
      <c r="T56" s="121">
        <v>6.7721005677210053</v>
      </c>
      <c r="U56" s="121">
        <v>17.079401705879928</v>
      </c>
      <c r="V56" s="121">
        <v>20.69231225179302</v>
      </c>
      <c r="W56" s="121">
        <v>8.8402270884022709</v>
      </c>
      <c r="X56" s="121">
        <v>61.283942478058428</v>
      </c>
      <c r="Y56" s="121">
        <v>51.152865864501216</v>
      </c>
      <c r="Z56" s="121">
        <v>84.387672343876716</v>
      </c>
      <c r="AA56" s="121">
        <v>78.812476822283571</v>
      </c>
      <c r="AB56" s="121">
        <v>21.187523177716429</v>
      </c>
      <c r="AC56" s="121">
        <v>5.4184350405867567</v>
      </c>
      <c r="AD56" s="121">
        <v>22.625571717005233</v>
      </c>
      <c r="AE56" s="121">
        <v>70.217149449915524</v>
      </c>
      <c r="AF56" s="121">
        <v>1.73884379249248</v>
      </c>
      <c r="AG56" s="121">
        <v>52.520402353387738</v>
      </c>
      <c r="AH56" s="121">
        <v>32.262320527745445</v>
      </c>
      <c r="AI56" s="121">
        <v>71.913075780089159</v>
      </c>
      <c r="AJ56" s="121">
        <v>80.650212204870414</v>
      </c>
      <c r="AK56" s="121">
        <v>18.055956158061726</v>
      </c>
      <c r="AL56" s="121">
        <v>1.161976183608719</v>
      </c>
    </row>
    <row r="57" spans="1:38" s="114" customFormat="1" ht="18" customHeight="1">
      <c r="A57" s="114" t="s">
        <v>763</v>
      </c>
      <c r="B57" s="119" t="s">
        <v>49</v>
      </c>
      <c r="C57" s="120">
        <v>5587</v>
      </c>
      <c r="D57" s="120">
        <v>86</v>
      </c>
      <c r="E57" s="120">
        <v>5673</v>
      </c>
      <c r="F57" s="120">
        <v>4240</v>
      </c>
      <c r="G57" s="120">
        <v>1433</v>
      </c>
      <c r="H57" s="121">
        <v>152.28274281685174</v>
      </c>
      <c r="I57" s="121">
        <v>52.234480179506363</v>
      </c>
      <c r="J57" s="121">
        <v>78.673431040962043</v>
      </c>
      <c r="K57" s="121">
        <v>26.051358392259026</v>
      </c>
      <c r="L57" s="121">
        <v>1.5159527586814736</v>
      </c>
      <c r="M57" s="121">
        <v>1.25</v>
      </c>
      <c r="N57" s="121">
        <v>2.3028611304954643</v>
      </c>
      <c r="O57" s="121">
        <v>53.038519072550486</v>
      </c>
      <c r="P57" s="121">
        <v>79.669297256670419</v>
      </c>
      <c r="Q57" s="121">
        <v>26.665426125790841</v>
      </c>
      <c r="R57" s="121">
        <v>43.368534097010922</v>
      </c>
      <c r="S57" s="121">
        <v>53.809410078815375</v>
      </c>
      <c r="T57" s="121">
        <v>12.142857142857142</v>
      </c>
      <c r="U57" s="121">
        <v>14.551637730445677</v>
      </c>
      <c r="V57" s="121">
        <v>15.21375686649152</v>
      </c>
      <c r="W57" s="121">
        <v>12.571428571428573</v>
      </c>
      <c r="X57" s="121">
        <v>42.079828172543401</v>
      </c>
      <c r="Y57" s="121">
        <v>30.976833054693099</v>
      </c>
      <c r="Z57" s="121">
        <v>75.285714285714292</v>
      </c>
      <c r="AA57" s="121">
        <v>91.659208877751922</v>
      </c>
      <c r="AB57" s="121">
        <v>8.340791122248076</v>
      </c>
      <c r="AC57" s="121">
        <v>6.4077322355468054</v>
      </c>
      <c r="AD57" s="121">
        <v>28.423125111866831</v>
      </c>
      <c r="AE57" s="121">
        <v>64.399498836584939</v>
      </c>
      <c r="AF57" s="121">
        <v>0.76964381600143184</v>
      </c>
      <c r="AG57" s="121">
        <v>46.961480927449514</v>
      </c>
      <c r="AH57" s="121">
        <v>20.330702743329574</v>
      </c>
      <c r="AI57" s="121">
        <v>73.334573874209156</v>
      </c>
      <c r="AJ57" s="121">
        <v>68.569894397708964</v>
      </c>
      <c r="AK57" s="121">
        <v>27.277608734562374</v>
      </c>
      <c r="AL57" s="121">
        <v>4.0988007875425092</v>
      </c>
    </row>
    <row r="58" spans="1:38" s="114" customFormat="1" ht="18" customHeight="1">
      <c r="A58" s="114" t="s">
        <v>764</v>
      </c>
      <c r="B58" s="119" t="s">
        <v>50</v>
      </c>
      <c r="C58" s="120">
        <v>17878</v>
      </c>
      <c r="D58" s="120">
        <v>510</v>
      </c>
      <c r="E58" s="120">
        <v>18388</v>
      </c>
      <c r="F58" s="120">
        <v>12477</v>
      </c>
      <c r="G58" s="120">
        <v>5911</v>
      </c>
      <c r="H58" s="121">
        <v>147.2971503154231</v>
      </c>
      <c r="I58" s="121">
        <v>52.412782175315151</v>
      </c>
      <c r="J58" s="121">
        <v>73.835408442150026</v>
      </c>
      <c r="K58" s="121">
        <v>32.422782657976761</v>
      </c>
      <c r="L58" s="121">
        <v>2.7735479660648248</v>
      </c>
      <c r="M58" s="121">
        <v>2.5647190831129278</v>
      </c>
      <c r="N58" s="121">
        <v>3.214346134325833</v>
      </c>
      <c r="O58" s="121">
        <v>53.90794488419818</v>
      </c>
      <c r="P58" s="121">
        <v>75.778924992408136</v>
      </c>
      <c r="Q58" s="121">
        <v>33.499574950410882</v>
      </c>
      <c r="R58" s="121">
        <v>20.052578588208974</v>
      </c>
      <c r="S58" s="121">
        <v>26.881631981574401</v>
      </c>
      <c r="T58" s="121">
        <v>5.5409893375284041</v>
      </c>
      <c r="U58" s="121">
        <v>20.371406197561249</v>
      </c>
      <c r="V58" s="121">
        <v>23.22118943818376</v>
      </c>
      <c r="W58" s="121">
        <v>14.315679077084425</v>
      </c>
      <c r="X58" s="121">
        <v>59.576015214229784</v>
      </c>
      <c r="Y58" s="121">
        <v>49.897178580241835</v>
      </c>
      <c r="Z58" s="121">
        <v>80.143331585387173</v>
      </c>
      <c r="AA58" s="121">
        <v>86.335160532498051</v>
      </c>
      <c r="AB58" s="121">
        <v>13.664839467501958</v>
      </c>
      <c r="AC58" s="121">
        <v>5.3249804228660924</v>
      </c>
      <c r="AD58" s="121">
        <v>20.466495133683857</v>
      </c>
      <c r="AE58" s="121">
        <v>73.682738561360324</v>
      </c>
      <c r="AF58" s="121">
        <v>0.52578588208971921</v>
      </c>
      <c r="AG58" s="121">
        <v>46.09205511580182</v>
      </c>
      <c r="AH58" s="121">
        <v>24.22107500759186</v>
      </c>
      <c r="AI58" s="121">
        <v>66.500425049589111</v>
      </c>
      <c r="AJ58" s="121">
        <v>50.201364805906699</v>
      </c>
      <c r="AK58" s="121">
        <v>45.446917999776261</v>
      </c>
      <c r="AL58" s="121">
        <v>4.1559458552410788</v>
      </c>
    </row>
    <row r="59" spans="1:38" s="114" customFormat="1" ht="18" customHeight="1">
      <c r="A59" s="114" t="s">
        <v>765</v>
      </c>
      <c r="B59" s="119" t="s">
        <v>51</v>
      </c>
      <c r="C59" s="120">
        <v>16675</v>
      </c>
      <c r="D59" s="120">
        <v>577</v>
      </c>
      <c r="E59" s="120">
        <v>17252</v>
      </c>
      <c r="F59" s="120">
        <v>11818</v>
      </c>
      <c r="G59" s="120">
        <v>5434</v>
      </c>
      <c r="H59" s="121">
        <v>142.250173892882</v>
      </c>
      <c r="I59" s="121">
        <v>53.288380416719924</v>
      </c>
      <c r="J59" s="121">
        <v>72.897912277341504</v>
      </c>
      <c r="K59" s="121">
        <v>33.63618913558129</v>
      </c>
      <c r="L59" s="121">
        <v>3.3445397635056806</v>
      </c>
      <c r="M59" s="121">
        <v>3.3846674564224064</v>
      </c>
      <c r="N59" s="121">
        <v>3.2572690467427305</v>
      </c>
      <c r="O59" s="121">
        <v>55.132302185862201</v>
      </c>
      <c r="P59" s="121">
        <v>75.451701462044312</v>
      </c>
      <c r="Q59" s="121">
        <v>34.768699213001469</v>
      </c>
      <c r="R59" s="121">
        <v>12.125937031484257</v>
      </c>
      <c r="S59" s="121">
        <v>14.564722368190578</v>
      </c>
      <c r="T59" s="121">
        <v>6.8289899182042992</v>
      </c>
      <c r="U59" s="121">
        <v>28.725637181409297</v>
      </c>
      <c r="V59" s="121">
        <v>33.070590296023823</v>
      </c>
      <c r="W59" s="121">
        <v>19.288567624120219</v>
      </c>
      <c r="X59" s="121">
        <v>59.148425787106454</v>
      </c>
      <c r="Y59" s="121">
        <v>52.364687335785597</v>
      </c>
      <c r="Z59" s="121">
        <v>73.882442457675481</v>
      </c>
      <c r="AA59" s="121">
        <v>86.860569715142432</v>
      </c>
      <c r="AB59" s="121">
        <v>13.139430284857569</v>
      </c>
      <c r="AC59" s="121">
        <v>6.1169415292353824</v>
      </c>
      <c r="AD59" s="121">
        <v>22.872563718140928</v>
      </c>
      <c r="AE59" s="121">
        <v>70.044977511244383</v>
      </c>
      <c r="AF59" s="121">
        <v>0.96551724137931039</v>
      </c>
      <c r="AG59" s="121">
        <v>44.867697814137799</v>
      </c>
      <c r="AH59" s="121">
        <v>24.548298537955692</v>
      </c>
      <c r="AI59" s="121">
        <v>65.231300786998531</v>
      </c>
      <c r="AJ59" s="121">
        <v>56.119940029985003</v>
      </c>
      <c r="AK59" s="121">
        <v>39.61019490254872</v>
      </c>
      <c r="AL59" s="121">
        <v>4.1319340329835086</v>
      </c>
    </row>
    <row r="60" spans="1:38" s="114" customFormat="1" ht="18" customHeight="1">
      <c r="A60" s="114" t="s">
        <v>742</v>
      </c>
      <c r="B60" s="119"/>
      <c r="C60" s="120"/>
      <c r="D60" s="120"/>
      <c r="E60" s="120"/>
      <c r="F60" s="120"/>
      <c r="G60" s="120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</row>
    <row r="61" spans="1:38" s="118" customFormat="1" ht="18" customHeight="1">
      <c r="A61" s="114" t="s">
        <v>742</v>
      </c>
      <c r="B61" s="115" t="s">
        <v>52</v>
      </c>
      <c r="C61" s="116"/>
      <c r="D61" s="116"/>
      <c r="E61" s="116"/>
      <c r="F61" s="116"/>
      <c r="G61" s="116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7"/>
      <c r="AK61" s="117"/>
      <c r="AL61" s="117"/>
    </row>
    <row r="62" spans="1:38" s="114" customFormat="1" ht="18" customHeight="1">
      <c r="A62" s="114" t="s">
        <v>766</v>
      </c>
      <c r="B62" s="119" t="s">
        <v>52</v>
      </c>
      <c r="C62" s="120">
        <v>55253</v>
      </c>
      <c r="D62" s="120">
        <v>1813</v>
      </c>
      <c r="E62" s="120">
        <v>57066</v>
      </c>
      <c r="F62" s="120">
        <v>32990</v>
      </c>
      <c r="G62" s="120">
        <v>24076</v>
      </c>
      <c r="H62" s="121">
        <v>116.61935302982511</v>
      </c>
      <c r="I62" s="121">
        <v>57.027702089009992</v>
      </c>
      <c r="J62" s="121">
        <v>70.71971291230092</v>
      </c>
      <c r="K62" s="121">
        <v>45.082616677939896</v>
      </c>
      <c r="L62" s="121">
        <v>3.1770230960642061</v>
      </c>
      <c r="M62" s="121">
        <v>3.2282509851470147</v>
      </c>
      <c r="N62" s="121">
        <v>3.1068283768067784</v>
      </c>
      <c r="O62" s="121">
        <v>58.89893485261333</v>
      </c>
      <c r="P62" s="121">
        <v>73.078882661763728</v>
      </c>
      <c r="Q62" s="121">
        <v>46.528166972654361</v>
      </c>
      <c r="R62" s="121">
        <v>1.1691672850342969</v>
      </c>
      <c r="S62" s="121">
        <v>1.6413469068128426</v>
      </c>
      <c r="T62" s="121">
        <v>0.52297668038408773</v>
      </c>
      <c r="U62" s="121">
        <v>22.98698713192044</v>
      </c>
      <c r="V62" s="121">
        <v>27.655442443226313</v>
      </c>
      <c r="W62" s="121">
        <v>16.598079561042525</v>
      </c>
      <c r="X62" s="121">
        <v>75.843845583045265</v>
      </c>
      <c r="Y62" s="121">
        <v>70.703210649960852</v>
      </c>
      <c r="Z62" s="121">
        <v>82.878943758573385</v>
      </c>
      <c r="AA62" s="121">
        <v>82.634427089931776</v>
      </c>
      <c r="AB62" s="121">
        <v>17.365572910068231</v>
      </c>
      <c r="AC62" s="121">
        <v>6.7380956690134468</v>
      </c>
      <c r="AD62" s="121">
        <v>14.770238720069498</v>
      </c>
      <c r="AE62" s="121">
        <v>77.979476227535159</v>
      </c>
      <c r="AF62" s="121">
        <v>0.51218938338189779</v>
      </c>
      <c r="AG62" s="121">
        <v>41.10106514738667</v>
      </c>
      <c r="AH62" s="121">
        <v>26.921117338236272</v>
      </c>
      <c r="AI62" s="121">
        <v>53.471833027345639</v>
      </c>
      <c r="AJ62" s="121">
        <v>49.928510669103943</v>
      </c>
      <c r="AK62" s="121">
        <v>46.265361156860266</v>
      </c>
      <c r="AL62" s="121">
        <v>3.5418891281921341</v>
      </c>
    </row>
    <row r="63" spans="1:38" s="114" customFormat="1" ht="18" customHeight="1">
      <c r="A63" s="118" t="s">
        <v>767</v>
      </c>
      <c r="B63" s="119" t="s">
        <v>53</v>
      </c>
      <c r="C63" s="120">
        <v>17812</v>
      </c>
      <c r="D63" s="120">
        <v>431</v>
      </c>
      <c r="E63" s="120">
        <v>18243</v>
      </c>
      <c r="F63" s="120">
        <v>11385</v>
      </c>
      <c r="G63" s="120">
        <v>6858</v>
      </c>
      <c r="H63" s="121">
        <v>122.88000877048731</v>
      </c>
      <c r="I63" s="121">
        <v>56.411718131433098</v>
      </c>
      <c r="J63" s="121">
        <v>72.756494358436115</v>
      </c>
      <c r="K63" s="121">
        <v>41.154858857387786</v>
      </c>
      <c r="L63" s="121">
        <v>2.3625500191854409</v>
      </c>
      <c r="M63" s="121">
        <v>2.5823451910408433</v>
      </c>
      <c r="N63" s="121">
        <v>1.9976669582968798</v>
      </c>
      <c r="O63" s="121">
        <v>57.776722090261281</v>
      </c>
      <c r="P63" s="121">
        <v>74.685122015219108</v>
      </c>
      <c r="Q63" s="121">
        <v>41.993754209785074</v>
      </c>
      <c r="R63" s="121">
        <v>3.7671232876712328</v>
      </c>
      <c r="S63" s="121">
        <v>5.2655306104048325</v>
      </c>
      <c r="T63" s="121">
        <v>1.2944502306204433</v>
      </c>
      <c r="U63" s="121">
        <v>19.554233101280037</v>
      </c>
      <c r="V63" s="121">
        <v>24.109638445586512</v>
      </c>
      <c r="W63" s="121">
        <v>12.036899270941824</v>
      </c>
      <c r="X63" s="121">
        <v>76.678643611048741</v>
      </c>
      <c r="Y63" s="121">
        <v>70.62483094400865</v>
      </c>
      <c r="Z63" s="121">
        <v>86.668650498437728</v>
      </c>
      <c r="AA63" s="121">
        <v>80.53559398158545</v>
      </c>
      <c r="AB63" s="121">
        <v>19.46440601841455</v>
      </c>
      <c r="AC63" s="121">
        <v>7.107567931731416</v>
      </c>
      <c r="AD63" s="121">
        <v>17.016618010330113</v>
      </c>
      <c r="AE63" s="121">
        <v>75.084212890186393</v>
      </c>
      <c r="AF63" s="121">
        <v>0.79160116775207723</v>
      </c>
      <c r="AG63" s="121">
        <v>42.223277909738712</v>
      </c>
      <c r="AH63" s="121">
        <v>25.3148779847809</v>
      </c>
      <c r="AI63" s="121">
        <v>58.006245790214926</v>
      </c>
      <c r="AJ63" s="121">
        <v>36.896474286997524</v>
      </c>
      <c r="AK63" s="121">
        <v>57.320907253536944</v>
      </c>
      <c r="AL63" s="121">
        <v>5.4850662474736129</v>
      </c>
    </row>
    <row r="64" spans="1:38" s="114" customFormat="1" ht="18" customHeight="1">
      <c r="A64" s="114" t="s">
        <v>768</v>
      </c>
      <c r="B64" s="119" t="s">
        <v>54</v>
      </c>
      <c r="C64" s="120">
        <v>17793</v>
      </c>
      <c r="D64" s="120">
        <v>532</v>
      </c>
      <c r="E64" s="120">
        <v>18325</v>
      </c>
      <c r="F64" s="120">
        <v>11143</v>
      </c>
      <c r="G64" s="120">
        <v>7182</v>
      </c>
      <c r="H64" s="121">
        <v>118.67394270122784</v>
      </c>
      <c r="I64" s="121">
        <v>55.426453180487201</v>
      </c>
      <c r="J64" s="121">
        <v>69.952563519396975</v>
      </c>
      <c r="K64" s="121">
        <v>42.051097947705379</v>
      </c>
      <c r="L64" s="121">
        <v>2.9031377899045019</v>
      </c>
      <c r="M64" s="121">
        <v>3.3922642017410034</v>
      </c>
      <c r="N64" s="121">
        <v>2.144249512670565</v>
      </c>
      <c r="O64" s="121">
        <v>57.083670799327145</v>
      </c>
      <c r="P64" s="121">
        <v>72.408863473909932</v>
      </c>
      <c r="Q64" s="121">
        <v>42.972536348949916</v>
      </c>
      <c r="R64" s="121">
        <v>2.5122239082785365</v>
      </c>
      <c r="S64" s="121">
        <v>3.8365071992568507</v>
      </c>
      <c r="T64" s="121">
        <v>0.48377916903813323</v>
      </c>
      <c r="U64" s="121">
        <v>18.664643399089528</v>
      </c>
      <c r="V64" s="121">
        <v>23.678588016720855</v>
      </c>
      <c r="W64" s="121">
        <v>10.984632896983495</v>
      </c>
      <c r="X64" s="121">
        <v>78.82313269263193</v>
      </c>
      <c r="Y64" s="121">
        <v>72.484904784022291</v>
      </c>
      <c r="Z64" s="121">
        <v>88.531587933978372</v>
      </c>
      <c r="AA64" s="121">
        <v>82.543696959478453</v>
      </c>
      <c r="AB64" s="121">
        <v>17.456303040521554</v>
      </c>
      <c r="AC64" s="121">
        <v>7.6715562299780808</v>
      </c>
      <c r="AD64" s="121">
        <v>17.287697409093465</v>
      </c>
      <c r="AE64" s="121">
        <v>74.450626650930147</v>
      </c>
      <c r="AF64" s="121">
        <v>0.59011970999831398</v>
      </c>
      <c r="AG64" s="121">
        <v>42.916329200672855</v>
      </c>
      <c r="AH64" s="121">
        <v>27.591136526090065</v>
      </c>
      <c r="AI64" s="121">
        <v>57.027463651050084</v>
      </c>
      <c r="AJ64" s="121">
        <v>41.061091440454113</v>
      </c>
      <c r="AK64" s="121">
        <v>54.038104872702753</v>
      </c>
      <c r="AL64" s="121">
        <v>4.6591356151295455</v>
      </c>
    </row>
    <row r="65" spans="1:38" s="114" customFormat="1" ht="18" customHeight="1">
      <c r="A65" s="114" t="s">
        <v>769</v>
      </c>
      <c r="B65" s="119" t="s">
        <v>55</v>
      </c>
      <c r="C65" s="120">
        <v>15199</v>
      </c>
      <c r="D65" s="120">
        <v>427</v>
      </c>
      <c r="E65" s="120">
        <v>15626</v>
      </c>
      <c r="F65" s="120">
        <v>10264</v>
      </c>
      <c r="G65" s="120">
        <v>5362</v>
      </c>
      <c r="H65" s="121">
        <v>131.9403558172277</v>
      </c>
      <c r="I65" s="121">
        <v>54.87994222783896</v>
      </c>
      <c r="J65" s="121">
        <v>73.600471420153212</v>
      </c>
      <c r="K65" s="121">
        <v>36.879382392520718</v>
      </c>
      <c r="L65" s="121">
        <v>2.7326251119928324</v>
      </c>
      <c r="M65" s="121">
        <v>2.6500389711613406</v>
      </c>
      <c r="N65" s="121">
        <v>2.8907124207385304</v>
      </c>
      <c r="O65" s="121">
        <v>56.421736775591256</v>
      </c>
      <c r="P65" s="121">
        <v>75.604007071302291</v>
      </c>
      <c r="Q65" s="121">
        <v>37.977193852255823</v>
      </c>
      <c r="R65" s="121">
        <v>5.8951246792552139</v>
      </c>
      <c r="S65" s="121">
        <v>7.8362690152121699</v>
      </c>
      <c r="T65" s="121">
        <v>2.1701555598233147</v>
      </c>
      <c r="U65" s="121">
        <v>24.514770708599251</v>
      </c>
      <c r="V65" s="121">
        <v>29.763811048839074</v>
      </c>
      <c r="W65" s="121">
        <v>14.442097176877281</v>
      </c>
      <c r="X65" s="121">
        <v>69.590104612145538</v>
      </c>
      <c r="Y65" s="121">
        <v>62.399919935948759</v>
      </c>
      <c r="Z65" s="121">
        <v>83.387747263299403</v>
      </c>
      <c r="AA65" s="121">
        <v>85.762221198763072</v>
      </c>
      <c r="AB65" s="121">
        <v>14.237778801236923</v>
      </c>
      <c r="AC65" s="121">
        <v>6.4148957168234748</v>
      </c>
      <c r="AD65" s="121">
        <v>17.395881307980787</v>
      </c>
      <c r="AE65" s="121">
        <v>75.682610698072239</v>
      </c>
      <c r="AF65" s="121">
        <v>0.50661227712349488</v>
      </c>
      <c r="AG65" s="121">
        <v>43.578263224408737</v>
      </c>
      <c r="AH65" s="121">
        <v>24.395992928697702</v>
      </c>
      <c r="AI65" s="121">
        <v>62.02280614774417</v>
      </c>
      <c r="AJ65" s="121">
        <v>37.351141522468581</v>
      </c>
      <c r="AK65" s="121">
        <v>56.924797684058163</v>
      </c>
      <c r="AL65" s="121">
        <v>5.5266793868017627</v>
      </c>
    </row>
    <row r="66" spans="1:38" s="114" customFormat="1" ht="18" customHeight="1">
      <c r="A66" s="114" t="s">
        <v>770</v>
      </c>
      <c r="B66" s="119" t="s">
        <v>56</v>
      </c>
      <c r="C66" s="120">
        <v>19943</v>
      </c>
      <c r="D66" s="120">
        <v>629</v>
      </c>
      <c r="E66" s="120">
        <v>20572</v>
      </c>
      <c r="F66" s="120">
        <v>12624</v>
      </c>
      <c r="G66" s="120">
        <v>7948</v>
      </c>
      <c r="H66" s="121">
        <v>123.43476570095275</v>
      </c>
      <c r="I66" s="121">
        <v>56.131610796813867</v>
      </c>
      <c r="J66" s="121">
        <v>71.254730713245991</v>
      </c>
      <c r="K66" s="121">
        <v>41.979949874686717</v>
      </c>
      <c r="L66" s="121">
        <v>3.0575539568345325</v>
      </c>
      <c r="M66" s="121">
        <v>3.0576679340937893</v>
      </c>
      <c r="N66" s="121">
        <v>3.0573729240060392</v>
      </c>
      <c r="O66" s="121">
        <v>57.901995552928597</v>
      </c>
      <c r="P66" s="121">
        <v>73.502183406113545</v>
      </c>
      <c r="Q66" s="121">
        <v>43.303911953797538</v>
      </c>
      <c r="R66" s="121">
        <v>2.5171739457453746</v>
      </c>
      <c r="S66" s="121">
        <v>3.7342703056054907</v>
      </c>
      <c r="T66" s="121">
        <v>0.58403634003893579</v>
      </c>
      <c r="U66" s="121">
        <v>21.611593040164468</v>
      </c>
      <c r="V66" s="121">
        <v>28.084654355286808</v>
      </c>
      <c r="W66" s="121">
        <v>11.330304996755354</v>
      </c>
      <c r="X66" s="121">
        <v>75.871233014090151</v>
      </c>
      <c r="Y66" s="121">
        <v>68.181075339107693</v>
      </c>
      <c r="Z66" s="121">
        <v>88.085658663205706</v>
      </c>
      <c r="AA66" s="121">
        <v>82.003710575139138</v>
      </c>
      <c r="AB66" s="121">
        <v>17.996289424860855</v>
      </c>
      <c r="AC66" s="121">
        <v>7.0952213809356666</v>
      </c>
      <c r="AD66" s="121">
        <v>17.785689214260643</v>
      </c>
      <c r="AE66" s="121">
        <v>74.557488843203117</v>
      </c>
      <c r="AF66" s="121">
        <v>0.5616005616005616</v>
      </c>
      <c r="AG66" s="121">
        <v>42.098004447071411</v>
      </c>
      <c r="AH66" s="121">
        <v>26.497816593886466</v>
      </c>
      <c r="AI66" s="121">
        <v>56.696088046202462</v>
      </c>
      <c r="AJ66" s="121">
        <v>37.231108659680089</v>
      </c>
      <c r="AK66" s="121">
        <v>57.18297146868575</v>
      </c>
      <c r="AL66" s="121">
        <v>5.4104196961339817</v>
      </c>
    </row>
    <row r="67" spans="1:38" s="114" customFormat="1" ht="18" customHeight="1">
      <c r="A67" s="114" t="s">
        <v>771</v>
      </c>
      <c r="B67" s="119" t="s">
        <v>57</v>
      </c>
      <c r="C67" s="120">
        <v>9276</v>
      </c>
      <c r="D67" s="120">
        <v>210</v>
      </c>
      <c r="E67" s="120">
        <v>9486</v>
      </c>
      <c r="F67" s="120">
        <v>5908</v>
      </c>
      <c r="G67" s="120">
        <v>3578</v>
      </c>
      <c r="H67" s="121">
        <v>117.51001475859162</v>
      </c>
      <c r="I67" s="121">
        <v>57.358397229779868</v>
      </c>
      <c r="J67" s="121">
        <v>73.20543768263245</v>
      </c>
      <c r="K67" s="121">
        <v>42.332249126611252</v>
      </c>
      <c r="L67" s="121">
        <v>2.2137887413029729</v>
      </c>
      <c r="M67" s="121">
        <v>2.4712254570074474</v>
      </c>
      <c r="N67" s="121">
        <v>1.7887087758524316</v>
      </c>
      <c r="O67" s="121">
        <v>58.656937917388078</v>
      </c>
      <c r="P67" s="121">
        <v>75.060348113327407</v>
      </c>
      <c r="Q67" s="121">
        <v>43.103240573424891</v>
      </c>
      <c r="R67" s="121">
        <v>4.7003018542475203</v>
      </c>
      <c r="S67" s="121">
        <v>6.8031933356473449</v>
      </c>
      <c r="T67" s="121">
        <v>1.2521343198634036</v>
      </c>
      <c r="U67" s="121">
        <v>18.10047434238896</v>
      </c>
      <c r="V67" s="121">
        <v>23.741756334606041</v>
      </c>
      <c r="W67" s="121">
        <v>8.8503130335799671</v>
      </c>
      <c r="X67" s="121">
        <v>77.199223803363509</v>
      </c>
      <c r="Y67" s="121">
        <v>69.455050329746612</v>
      </c>
      <c r="Z67" s="121">
        <v>89.897552646556633</v>
      </c>
      <c r="AA67" s="121">
        <v>81.748598533850796</v>
      </c>
      <c r="AB67" s="121">
        <v>18.251401466149204</v>
      </c>
      <c r="AC67" s="121">
        <v>6.9210866752910745</v>
      </c>
      <c r="AD67" s="121">
        <v>17.669253988788274</v>
      </c>
      <c r="AE67" s="121">
        <v>74.687365243639505</v>
      </c>
      <c r="AF67" s="121">
        <v>0.72229409228115571</v>
      </c>
      <c r="AG67" s="121">
        <v>41.343062082611922</v>
      </c>
      <c r="AH67" s="121">
        <v>24.939651886672596</v>
      </c>
      <c r="AI67" s="121">
        <v>56.896759426575116</v>
      </c>
      <c r="AJ67" s="121">
        <v>38.357050452781372</v>
      </c>
      <c r="AK67" s="121">
        <v>56.953428201811128</v>
      </c>
      <c r="AL67" s="121">
        <v>4.5062526951272099</v>
      </c>
    </row>
    <row r="68" spans="1:38" s="114" customFormat="1" ht="18" customHeight="1">
      <c r="A68" s="114" t="s">
        <v>772</v>
      </c>
      <c r="B68" s="119" t="s">
        <v>58</v>
      </c>
      <c r="C68" s="120">
        <v>9973</v>
      </c>
      <c r="D68" s="120">
        <v>246</v>
      </c>
      <c r="E68" s="120">
        <v>10219</v>
      </c>
      <c r="F68" s="120">
        <v>6207</v>
      </c>
      <c r="G68" s="120">
        <v>4012</v>
      </c>
      <c r="H68" s="121">
        <v>111.6939035130639</v>
      </c>
      <c r="I68" s="121">
        <v>57.089701757398828</v>
      </c>
      <c r="J68" s="121">
        <v>72.193024366937408</v>
      </c>
      <c r="K68" s="121">
        <v>43.19006265801913</v>
      </c>
      <c r="L68" s="121">
        <v>2.4072805558273807</v>
      </c>
      <c r="M68" s="121">
        <v>2.626067343322056</v>
      </c>
      <c r="N68" s="121">
        <v>2.0687936191425722</v>
      </c>
      <c r="O68" s="121">
        <v>58.497910584463909</v>
      </c>
      <c r="P68" s="121">
        <v>74.139990444338267</v>
      </c>
      <c r="Q68" s="121">
        <v>44.102451357590418</v>
      </c>
      <c r="R68" s="121">
        <v>2.777499247969518</v>
      </c>
      <c r="S68" s="121">
        <v>3.739245532759762</v>
      </c>
      <c r="T68" s="121">
        <v>1.2980402137948588</v>
      </c>
      <c r="U68" s="121">
        <v>25.970119322169861</v>
      </c>
      <c r="V68" s="121">
        <v>32.197220383851757</v>
      </c>
      <c r="W68" s="121">
        <v>16.390939170272333</v>
      </c>
      <c r="X68" s="121">
        <v>71.25238142986062</v>
      </c>
      <c r="Y68" s="121">
        <v>64.06353408338849</v>
      </c>
      <c r="Z68" s="121">
        <v>82.311020615932804</v>
      </c>
      <c r="AA68" s="121">
        <v>90.404091045823719</v>
      </c>
      <c r="AB68" s="121">
        <v>9.5959089541762754</v>
      </c>
      <c r="AC68" s="121">
        <v>10.538453825328386</v>
      </c>
      <c r="AD68" s="121">
        <v>13.476386242855709</v>
      </c>
      <c r="AE68" s="121">
        <v>75.03258798756643</v>
      </c>
      <c r="AF68" s="121">
        <v>0.95257194424947356</v>
      </c>
      <c r="AG68" s="121">
        <v>41.502089415536091</v>
      </c>
      <c r="AH68" s="121">
        <v>25.86000955566173</v>
      </c>
      <c r="AI68" s="121">
        <v>55.897548642409589</v>
      </c>
      <c r="AJ68" s="121">
        <v>51.779805474781917</v>
      </c>
      <c r="AK68" s="121">
        <v>45.763561616364186</v>
      </c>
      <c r="AL68" s="121">
        <v>2.0856312042514791</v>
      </c>
    </row>
    <row r="69" spans="1:38" s="114" customFormat="1" ht="18" customHeight="1">
      <c r="A69" s="114" t="s">
        <v>773</v>
      </c>
      <c r="B69" s="119" t="s">
        <v>59</v>
      </c>
      <c r="C69" s="120">
        <v>8990</v>
      </c>
      <c r="D69" s="120">
        <v>247</v>
      </c>
      <c r="E69" s="120">
        <v>9237</v>
      </c>
      <c r="F69" s="120">
        <v>5644</v>
      </c>
      <c r="G69" s="120">
        <v>3593</v>
      </c>
      <c r="H69" s="121">
        <v>116.92107827216628</v>
      </c>
      <c r="I69" s="121">
        <v>57.356131172642591</v>
      </c>
      <c r="J69" s="121">
        <v>72.158567101277498</v>
      </c>
      <c r="K69" s="121">
        <v>43.447593119663409</v>
      </c>
      <c r="L69" s="121">
        <v>2.6740283641875067</v>
      </c>
      <c r="M69" s="121">
        <v>2.9234585400425233</v>
      </c>
      <c r="N69" s="121">
        <v>2.2822154188700252</v>
      </c>
      <c r="O69" s="121">
        <v>58.931989281612864</v>
      </c>
      <c r="P69" s="121">
        <v>74.33162123008033</v>
      </c>
      <c r="Q69" s="121">
        <v>44.462319019923271</v>
      </c>
      <c r="R69" s="121">
        <v>1.935483870967742</v>
      </c>
      <c r="S69" s="121">
        <v>2.7742288738820955</v>
      </c>
      <c r="T69" s="121">
        <v>0.62660210766163482</v>
      </c>
      <c r="U69" s="121">
        <v>24.026696329254726</v>
      </c>
      <c r="V69" s="121">
        <v>29.238912210257347</v>
      </c>
      <c r="W69" s="121">
        <v>15.89290800341783</v>
      </c>
      <c r="X69" s="121">
        <v>74.037819799777523</v>
      </c>
      <c r="Y69" s="121">
        <v>67.986858915860566</v>
      </c>
      <c r="Z69" s="121">
        <v>83.480489888920545</v>
      </c>
      <c r="AA69" s="121">
        <v>83.348164627363744</v>
      </c>
      <c r="AB69" s="121">
        <v>16.651835372636263</v>
      </c>
      <c r="AC69" s="121">
        <v>8.9432703003337046</v>
      </c>
      <c r="AD69" s="121">
        <v>14.794215795328142</v>
      </c>
      <c r="AE69" s="121">
        <v>75.672969966629594</v>
      </c>
      <c r="AF69" s="121">
        <v>0.58954393770856506</v>
      </c>
      <c r="AG69" s="121">
        <v>41.068010718387136</v>
      </c>
      <c r="AH69" s="121">
        <v>25.668378769919663</v>
      </c>
      <c r="AI69" s="121">
        <v>55.537680980076722</v>
      </c>
      <c r="AJ69" s="121">
        <v>37.174638487208014</v>
      </c>
      <c r="AK69" s="121">
        <v>58.954393770856505</v>
      </c>
      <c r="AL69" s="121">
        <v>3.6151279199110125</v>
      </c>
    </row>
    <row r="70" spans="1:38" s="114" customFormat="1" ht="18" customHeight="1">
      <c r="A70" s="114" t="s">
        <v>774</v>
      </c>
      <c r="B70" s="119" t="s">
        <v>60</v>
      </c>
      <c r="C70" s="120">
        <v>12467</v>
      </c>
      <c r="D70" s="120">
        <v>363</v>
      </c>
      <c r="E70" s="120">
        <v>12830</v>
      </c>
      <c r="F70" s="120">
        <v>7535</v>
      </c>
      <c r="G70" s="120">
        <v>5295</v>
      </c>
      <c r="H70" s="121">
        <v>115.67420109119251</v>
      </c>
      <c r="I70" s="121">
        <v>56.867217077954656</v>
      </c>
      <c r="J70" s="121">
        <v>69.832775919732441</v>
      </c>
      <c r="K70" s="121">
        <v>45.025309827194974</v>
      </c>
      <c r="L70" s="121">
        <v>2.8293063133281371</v>
      </c>
      <c r="M70" s="121">
        <v>3.0126078301260786</v>
      </c>
      <c r="N70" s="121">
        <v>2.5684608120868742</v>
      </c>
      <c r="O70" s="121">
        <v>58.523012361446881</v>
      </c>
      <c r="P70" s="121">
        <v>72.001911132345924</v>
      </c>
      <c r="Q70" s="121">
        <v>46.212253447373016</v>
      </c>
      <c r="R70" s="121">
        <v>1.2593246169888506</v>
      </c>
      <c r="S70" s="121">
        <v>1.8062397372742198</v>
      </c>
      <c r="T70" s="121">
        <v>0.48459003682884277</v>
      </c>
      <c r="U70" s="121">
        <v>17.734819924600949</v>
      </c>
      <c r="V70" s="121">
        <v>22.59168035030104</v>
      </c>
      <c r="W70" s="121">
        <v>10.854816824966079</v>
      </c>
      <c r="X70" s="121">
        <v>81.00585545841021</v>
      </c>
      <c r="Y70" s="121">
        <v>75.602079912424742</v>
      </c>
      <c r="Z70" s="121">
        <v>88.660593138205073</v>
      </c>
      <c r="AA70" s="121">
        <v>77.620919226758645</v>
      </c>
      <c r="AB70" s="121">
        <v>22.379080773241359</v>
      </c>
      <c r="AC70" s="121">
        <v>7.4516724151760654</v>
      </c>
      <c r="AD70" s="121">
        <v>14.750942488168766</v>
      </c>
      <c r="AE70" s="121">
        <v>77.316114542391915</v>
      </c>
      <c r="AF70" s="121">
        <v>0.48127055426325493</v>
      </c>
      <c r="AG70" s="121">
        <v>41.476987638553119</v>
      </c>
      <c r="AH70" s="121">
        <v>27.998088867654086</v>
      </c>
      <c r="AI70" s="121">
        <v>53.787746552626977</v>
      </c>
      <c r="AJ70" s="121">
        <v>26.437795780861471</v>
      </c>
      <c r="AK70" s="121">
        <v>69.327023341621882</v>
      </c>
      <c r="AL70" s="121">
        <v>3.8581856100104277</v>
      </c>
    </row>
    <row r="71" spans="1:38" s="114" customFormat="1" ht="18" customHeight="1">
      <c r="A71" s="114" t="s">
        <v>775</v>
      </c>
      <c r="B71" s="119" t="s">
        <v>61</v>
      </c>
      <c r="C71" s="120">
        <v>19239</v>
      </c>
      <c r="D71" s="120">
        <v>673</v>
      </c>
      <c r="E71" s="120">
        <v>19912</v>
      </c>
      <c r="F71" s="120">
        <v>14757</v>
      </c>
      <c r="G71" s="120">
        <v>5155</v>
      </c>
      <c r="H71" s="121">
        <v>186.99779027721976</v>
      </c>
      <c r="I71" s="121">
        <v>48.771769716328237</v>
      </c>
      <c r="J71" s="121">
        <v>71.207724634780874</v>
      </c>
      <c r="K71" s="121">
        <v>25.725885194511537</v>
      </c>
      <c r="L71" s="121">
        <v>3.3798714343109681</v>
      </c>
      <c r="M71" s="121">
        <v>3.5508572203022295</v>
      </c>
      <c r="N71" s="121">
        <v>2.8903976721629485</v>
      </c>
      <c r="O71" s="121">
        <v>50.477856364235549</v>
      </c>
      <c r="P71" s="121">
        <v>73.829297578547127</v>
      </c>
      <c r="Q71" s="121">
        <v>26.491597718279458</v>
      </c>
      <c r="R71" s="121">
        <v>47.9962576017464</v>
      </c>
      <c r="S71" s="121">
        <v>55.863134968032035</v>
      </c>
      <c r="T71" s="121">
        <v>25.629244906112664</v>
      </c>
      <c r="U71" s="121">
        <v>9.8705753937314835</v>
      </c>
      <c r="V71" s="121">
        <v>10.602121829551043</v>
      </c>
      <c r="W71" s="121">
        <v>7.7906512185377546</v>
      </c>
      <c r="X71" s="121">
        <v>42.133167004522065</v>
      </c>
      <c r="Y71" s="121">
        <v>33.534743202416919</v>
      </c>
      <c r="Z71" s="121">
        <v>66.580103875349579</v>
      </c>
      <c r="AA71" s="121">
        <v>90.84671760486512</v>
      </c>
      <c r="AB71" s="121">
        <v>9.1532823951348821</v>
      </c>
      <c r="AC71" s="121">
        <v>5.1198087218670407</v>
      </c>
      <c r="AD71" s="121">
        <v>19.741150787462967</v>
      </c>
      <c r="AE71" s="121">
        <v>73.51213680544727</v>
      </c>
      <c r="AF71" s="121">
        <v>1.6269036852227248</v>
      </c>
      <c r="AG71" s="121">
        <v>49.522143635764444</v>
      </c>
      <c r="AH71" s="121">
        <v>26.170702421452873</v>
      </c>
      <c r="AI71" s="121">
        <v>73.508402281720535</v>
      </c>
      <c r="AJ71" s="121">
        <v>91.080617495711834</v>
      </c>
      <c r="AK71" s="121">
        <v>8.170902853578669</v>
      </c>
      <c r="AL71" s="121">
        <v>0.70689744789230202</v>
      </c>
    </row>
    <row r="72" spans="1:38" s="114" customFormat="1" ht="18" customHeight="1">
      <c r="A72" s="114" t="s">
        <v>742</v>
      </c>
      <c r="B72" s="119"/>
      <c r="C72" s="120"/>
      <c r="D72" s="120"/>
      <c r="E72" s="120"/>
      <c r="F72" s="120"/>
      <c r="G72" s="120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</row>
    <row r="73" spans="1:38" s="118" customFormat="1" ht="18" customHeight="1">
      <c r="A73" s="114" t="s">
        <v>742</v>
      </c>
      <c r="B73" s="115" t="s">
        <v>389</v>
      </c>
      <c r="C73" s="116"/>
      <c r="D73" s="116"/>
      <c r="E73" s="116"/>
      <c r="F73" s="116"/>
      <c r="G73" s="116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117"/>
      <c r="AI73" s="117"/>
      <c r="AJ73" s="117"/>
      <c r="AK73" s="117"/>
      <c r="AL73" s="117"/>
    </row>
    <row r="74" spans="1:38" s="114" customFormat="1" ht="18" customHeight="1">
      <c r="A74" s="114" t="s">
        <v>776</v>
      </c>
      <c r="B74" s="119" t="s">
        <v>62</v>
      </c>
      <c r="C74" s="120">
        <v>22579</v>
      </c>
      <c r="D74" s="120">
        <v>1149</v>
      </c>
      <c r="E74" s="120">
        <v>23728</v>
      </c>
      <c r="F74" s="120">
        <v>14842</v>
      </c>
      <c r="G74" s="120">
        <v>8886</v>
      </c>
      <c r="H74" s="121">
        <v>165.45431557653404</v>
      </c>
      <c r="I74" s="121">
        <v>49.537077665642826</v>
      </c>
      <c r="J74" s="121">
        <v>63.653321201091906</v>
      </c>
      <c r="K74" s="121">
        <v>36.389830508474574</v>
      </c>
      <c r="L74" s="121">
        <v>4.8423803101820635</v>
      </c>
      <c r="M74" s="121">
        <v>5.7337286080043119</v>
      </c>
      <c r="N74" s="121">
        <v>3.3535899167229348</v>
      </c>
      <c r="O74" s="121">
        <v>52.057920140412463</v>
      </c>
      <c r="P74" s="121">
        <v>67.525022747952676</v>
      </c>
      <c r="Q74" s="121">
        <v>37.652542372881356</v>
      </c>
      <c r="R74" s="121">
        <v>8.3750387528234196</v>
      </c>
      <c r="S74" s="121">
        <v>12.300764777356871</v>
      </c>
      <c r="T74" s="121">
        <v>1.9795062878435026</v>
      </c>
      <c r="U74" s="121">
        <v>13.007661986801896</v>
      </c>
      <c r="V74" s="121">
        <v>17.861482381530987</v>
      </c>
      <c r="W74" s="121">
        <v>5.1001397298556128</v>
      </c>
      <c r="X74" s="121">
        <v>78.617299260374679</v>
      </c>
      <c r="Y74" s="121">
        <v>69.837752841112149</v>
      </c>
      <c r="Z74" s="121">
        <v>92.920353982300881</v>
      </c>
      <c r="AA74" s="121">
        <v>79.215199964568853</v>
      </c>
      <c r="AB74" s="121">
        <v>20.784800035431154</v>
      </c>
      <c r="AC74" s="121">
        <v>5.2792417733291996</v>
      </c>
      <c r="AD74" s="121">
        <v>19.82373001461535</v>
      </c>
      <c r="AE74" s="121">
        <v>74.068825014393909</v>
      </c>
      <c r="AF74" s="121">
        <v>0.82820319766154382</v>
      </c>
      <c r="AG74" s="121">
        <v>47.942079859587537</v>
      </c>
      <c r="AH74" s="121">
        <v>32.474977252047317</v>
      </c>
      <c r="AI74" s="121">
        <v>62.347457627118644</v>
      </c>
      <c r="AJ74" s="121">
        <v>80.752026219053107</v>
      </c>
      <c r="AK74" s="121">
        <v>17.591567385623812</v>
      </c>
      <c r="AL74" s="121">
        <v>1.6032596660613845</v>
      </c>
    </row>
    <row r="75" spans="1:38" s="114" customFormat="1" ht="18" customHeight="1">
      <c r="A75" s="114" t="s">
        <v>777</v>
      </c>
      <c r="B75" s="119" t="s">
        <v>63</v>
      </c>
      <c r="C75" s="120">
        <v>16275</v>
      </c>
      <c r="D75" s="120">
        <v>612</v>
      </c>
      <c r="E75" s="120">
        <v>16887</v>
      </c>
      <c r="F75" s="120">
        <v>11321</v>
      </c>
      <c r="G75" s="120">
        <v>5566</v>
      </c>
      <c r="H75" s="121">
        <v>200.97116124829753</v>
      </c>
      <c r="I75" s="121">
        <v>42.135922330097088</v>
      </c>
      <c r="J75" s="121">
        <v>57.600085065660053</v>
      </c>
      <c r="K75" s="121">
        <v>27.457610012111427</v>
      </c>
      <c r="L75" s="121">
        <v>3.6240895363297212</v>
      </c>
      <c r="M75" s="121">
        <v>4.301740128963873</v>
      </c>
      <c r="N75" s="121">
        <v>2.2457779374775422</v>
      </c>
      <c r="O75" s="121">
        <v>43.720388349514558</v>
      </c>
      <c r="P75" s="121">
        <v>60.189271093625393</v>
      </c>
      <c r="Q75" s="121">
        <v>28.088413403310458</v>
      </c>
      <c r="R75" s="121">
        <v>16.866359447004609</v>
      </c>
      <c r="S75" s="121">
        <v>24.524644637253093</v>
      </c>
      <c r="T75" s="121">
        <v>1.6173497518838449</v>
      </c>
      <c r="U75" s="121">
        <v>14.519201228878648</v>
      </c>
      <c r="V75" s="121">
        <v>19.392652759830163</v>
      </c>
      <c r="W75" s="121">
        <v>4.8152913067450838</v>
      </c>
      <c r="X75" s="121">
        <v>68.614439324116745</v>
      </c>
      <c r="Y75" s="121">
        <v>56.082702602916747</v>
      </c>
      <c r="Z75" s="121">
        <v>93.567358941371069</v>
      </c>
      <c r="AA75" s="121">
        <v>80</v>
      </c>
      <c r="AB75" s="121">
        <v>20</v>
      </c>
      <c r="AC75" s="121">
        <v>7.0291858678955457</v>
      </c>
      <c r="AD75" s="121">
        <v>23.907834101382488</v>
      </c>
      <c r="AE75" s="121">
        <v>67.274961597542244</v>
      </c>
      <c r="AF75" s="121">
        <v>1.7880184331797235</v>
      </c>
      <c r="AG75" s="121">
        <v>56.279611650485442</v>
      </c>
      <c r="AH75" s="121">
        <v>39.810728906374607</v>
      </c>
      <c r="AI75" s="121">
        <v>71.911586596689546</v>
      </c>
      <c r="AJ75" s="121">
        <v>83.293394777265746</v>
      </c>
      <c r="AK75" s="121">
        <v>15.85253456221198</v>
      </c>
      <c r="AL75" s="121">
        <v>0.75576036866359442</v>
      </c>
    </row>
    <row r="76" spans="1:38" s="114" customFormat="1" ht="18" customHeight="1">
      <c r="A76" s="114" t="s">
        <v>778</v>
      </c>
      <c r="B76" s="119" t="s">
        <v>64</v>
      </c>
      <c r="C76" s="120">
        <v>18912</v>
      </c>
      <c r="D76" s="120">
        <v>879</v>
      </c>
      <c r="E76" s="120">
        <v>19791</v>
      </c>
      <c r="F76" s="120">
        <v>12776</v>
      </c>
      <c r="G76" s="120">
        <v>7015</v>
      </c>
      <c r="H76" s="121">
        <v>178.4295892072154</v>
      </c>
      <c r="I76" s="121">
        <v>45.396063370139224</v>
      </c>
      <c r="J76" s="121">
        <v>59.297903461725987</v>
      </c>
      <c r="K76" s="121">
        <v>31.914893617021278</v>
      </c>
      <c r="L76" s="121">
        <v>4.4414127633772926</v>
      </c>
      <c r="M76" s="121">
        <v>4.8058860363180962</v>
      </c>
      <c r="N76" s="121">
        <v>3.7776193870277974</v>
      </c>
      <c r="O76" s="121">
        <v>47.506000960153628</v>
      </c>
      <c r="P76" s="121">
        <v>62.29156509019991</v>
      </c>
      <c r="Q76" s="121">
        <v>33.167848699763589</v>
      </c>
      <c r="R76" s="121">
        <v>12.18274111675127</v>
      </c>
      <c r="S76" s="121">
        <v>17.85890478539714</v>
      </c>
      <c r="T76" s="121">
        <v>1.9555555555555555</v>
      </c>
      <c r="U76" s="121">
        <v>10.918993231810491</v>
      </c>
      <c r="V76" s="121">
        <v>15.005755632297319</v>
      </c>
      <c r="W76" s="121">
        <v>3.5555555555555554</v>
      </c>
      <c r="X76" s="121">
        <v>76.898265651438237</v>
      </c>
      <c r="Y76" s="121">
        <v>67.135339582305548</v>
      </c>
      <c r="Z76" s="121">
        <v>94.488888888888894</v>
      </c>
      <c r="AA76" s="121">
        <v>82.587774957698812</v>
      </c>
      <c r="AB76" s="121">
        <v>17.412225042301184</v>
      </c>
      <c r="AC76" s="121">
        <v>6.5302453468697124</v>
      </c>
      <c r="AD76" s="121">
        <v>20.801607445008461</v>
      </c>
      <c r="AE76" s="121">
        <v>70.648265651438237</v>
      </c>
      <c r="AF76" s="121">
        <v>2.019881556683587</v>
      </c>
      <c r="AG76" s="121">
        <v>52.493999039846372</v>
      </c>
      <c r="AH76" s="121">
        <v>37.708434909800097</v>
      </c>
      <c r="AI76" s="121">
        <v>66.832151300236404</v>
      </c>
      <c r="AJ76" s="121">
        <v>81.509094754653134</v>
      </c>
      <c r="AK76" s="121">
        <v>17.824661590524535</v>
      </c>
      <c r="AL76" s="121">
        <v>0.52347715736040612</v>
      </c>
    </row>
    <row r="77" spans="1:38" s="114" customFormat="1" ht="18" customHeight="1">
      <c r="A77" s="118" t="s">
        <v>779</v>
      </c>
      <c r="B77" s="119" t="s">
        <v>65</v>
      </c>
      <c r="C77" s="120">
        <v>6195</v>
      </c>
      <c r="D77" s="120">
        <v>247</v>
      </c>
      <c r="E77" s="120">
        <v>6442</v>
      </c>
      <c r="F77" s="120">
        <v>4807</v>
      </c>
      <c r="G77" s="120">
        <v>1635</v>
      </c>
      <c r="H77" s="121">
        <v>203.25985718720892</v>
      </c>
      <c r="I77" s="121">
        <v>44.133361829450735</v>
      </c>
      <c r="J77" s="121">
        <v>65.883027522935777</v>
      </c>
      <c r="K77" s="121">
        <v>22.645517632063449</v>
      </c>
      <c r="L77" s="121">
        <v>3.8342129773362306</v>
      </c>
      <c r="M77" s="121">
        <v>4.3894320782192642</v>
      </c>
      <c r="N77" s="121">
        <v>2.2018348623853212</v>
      </c>
      <c r="O77" s="121">
        <v>45.892997079147968</v>
      </c>
      <c r="P77" s="121">
        <v>68.90768348623854</v>
      </c>
      <c r="Q77" s="121">
        <v>23.155360430533918</v>
      </c>
      <c r="R77" s="121">
        <v>29.200968523002423</v>
      </c>
      <c r="S77" s="121">
        <v>36.814621409921671</v>
      </c>
      <c r="T77" s="121">
        <v>7.3170731707317067</v>
      </c>
      <c r="U77" s="121">
        <v>12.639225181598063</v>
      </c>
      <c r="V77" s="121">
        <v>15.034812880765882</v>
      </c>
      <c r="W77" s="121">
        <v>5.7535959974984365</v>
      </c>
      <c r="X77" s="121">
        <v>58.15980629539952</v>
      </c>
      <c r="Y77" s="121">
        <v>48.150565709312446</v>
      </c>
      <c r="Z77" s="121">
        <v>86.92933083176986</v>
      </c>
      <c r="AA77" s="121">
        <v>79.289749798224378</v>
      </c>
      <c r="AB77" s="121">
        <v>20.710250201775626</v>
      </c>
      <c r="AC77" s="121">
        <v>3.9548022598870061</v>
      </c>
      <c r="AD77" s="121">
        <v>24.72962066182405</v>
      </c>
      <c r="AE77" s="121">
        <v>69.491525423728817</v>
      </c>
      <c r="AF77" s="121">
        <v>1.8240516545601291</v>
      </c>
      <c r="AG77" s="121">
        <v>54.107002920852032</v>
      </c>
      <c r="AH77" s="121">
        <v>31.092316513761471</v>
      </c>
      <c r="AI77" s="121">
        <v>76.844639569466082</v>
      </c>
      <c r="AJ77" s="121">
        <v>79.289749798224378</v>
      </c>
      <c r="AK77" s="121">
        <v>19.015334947538339</v>
      </c>
      <c r="AL77" s="121">
        <v>1.565778853914447</v>
      </c>
    </row>
    <row r="78" spans="1:38" s="114" customFormat="1" ht="18" customHeight="1">
      <c r="A78" s="114" t="s">
        <v>780</v>
      </c>
      <c r="B78" s="119" t="s">
        <v>66</v>
      </c>
      <c r="C78" s="120">
        <v>11932</v>
      </c>
      <c r="D78" s="120">
        <v>714</v>
      </c>
      <c r="E78" s="120">
        <v>12646</v>
      </c>
      <c r="F78" s="120">
        <v>8644</v>
      </c>
      <c r="G78" s="120">
        <v>4002</v>
      </c>
      <c r="H78" s="121">
        <v>193.54736675628658</v>
      </c>
      <c r="I78" s="121">
        <v>43.869259899261003</v>
      </c>
      <c r="J78" s="121">
        <v>59.510246356440035</v>
      </c>
      <c r="K78" s="121">
        <v>28.416898114310772</v>
      </c>
      <c r="L78" s="121">
        <v>5.6460540882492483</v>
      </c>
      <c r="M78" s="121">
        <v>6.9412309116149924</v>
      </c>
      <c r="N78" s="121">
        <v>2.8485757121439281</v>
      </c>
      <c r="O78" s="121">
        <v>46.49435641016214</v>
      </c>
      <c r="P78" s="121">
        <v>63.949101131907973</v>
      </c>
      <c r="Q78" s="121">
        <v>29.250109633094578</v>
      </c>
      <c r="R78" s="121">
        <v>13.325511230305063</v>
      </c>
      <c r="S78" s="121">
        <v>18.473396320238688</v>
      </c>
      <c r="T78" s="121">
        <v>2.6748971193415638</v>
      </c>
      <c r="U78" s="121">
        <v>16.040898424404961</v>
      </c>
      <c r="V78" s="121">
        <v>21.382396817503729</v>
      </c>
      <c r="W78" s="121">
        <v>4.9897119341563787</v>
      </c>
      <c r="X78" s="121">
        <v>70.633590345289974</v>
      </c>
      <c r="Y78" s="121">
        <v>60.14420686225759</v>
      </c>
      <c r="Z78" s="121">
        <v>92.335390946502059</v>
      </c>
      <c r="AA78" s="121">
        <v>88.643982567884677</v>
      </c>
      <c r="AB78" s="121">
        <v>11.356017432115321</v>
      </c>
      <c r="AC78" s="121">
        <v>6.2520952061682875</v>
      </c>
      <c r="AD78" s="121">
        <v>18.496480053637278</v>
      </c>
      <c r="AE78" s="121">
        <v>74.337914850821321</v>
      </c>
      <c r="AF78" s="121">
        <v>0.91350988937311428</v>
      </c>
      <c r="AG78" s="121">
        <v>53.50564358983786</v>
      </c>
      <c r="AH78" s="121">
        <v>36.050898868092027</v>
      </c>
      <c r="AI78" s="121">
        <v>70.749890366905419</v>
      </c>
      <c r="AJ78" s="121">
        <v>77.179014415018443</v>
      </c>
      <c r="AK78" s="121">
        <v>21.815286624203821</v>
      </c>
      <c r="AL78" s="121">
        <v>0.89674824002681874</v>
      </c>
    </row>
    <row r="79" spans="1:38" s="114" customFormat="1" ht="18" customHeight="1">
      <c r="A79" s="114" t="s">
        <v>781</v>
      </c>
      <c r="B79" s="119" t="s">
        <v>67</v>
      </c>
      <c r="C79" s="120">
        <v>9174</v>
      </c>
      <c r="D79" s="120">
        <v>305</v>
      </c>
      <c r="E79" s="120">
        <v>9479</v>
      </c>
      <c r="F79" s="120">
        <v>6569</v>
      </c>
      <c r="G79" s="120">
        <v>2910</v>
      </c>
      <c r="H79" s="121">
        <v>176.41101382002319</v>
      </c>
      <c r="I79" s="121">
        <v>48.21822768842636</v>
      </c>
      <c r="J79" s="121">
        <v>68.086712683347713</v>
      </c>
      <c r="K79" s="121">
        <v>29.331556284601191</v>
      </c>
      <c r="L79" s="121">
        <v>3.2176389914547951</v>
      </c>
      <c r="M79" s="121">
        <v>3.8970924037144159</v>
      </c>
      <c r="N79" s="121">
        <v>1.6838487972508591</v>
      </c>
      <c r="O79" s="121">
        <v>49.821297172290549</v>
      </c>
      <c r="P79" s="121">
        <v>70.847713546160492</v>
      </c>
      <c r="Q79" s="121">
        <v>29.83391429157269</v>
      </c>
      <c r="R79" s="121">
        <v>24.874645737955088</v>
      </c>
      <c r="S79" s="121">
        <v>32.282591477902741</v>
      </c>
      <c r="T79" s="121">
        <v>8.5284865431667249</v>
      </c>
      <c r="U79" s="121">
        <v>13.799869195552649</v>
      </c>
      <c r="V79" s="121">
        <v>17.012513860288294</v>
      </c>
      <c r="W79" s="121">
        <v>6.7109402306885713</v>
      </c>
      <c r="X79" s="121">
        <v>61.325485066492256</v>
      </c>
      <c r="Y79" s="121">
        <v>50.704894661808964</v>
      </c>
      <c r="Z79" s="121">
        <v>84.760573226144714</v>
      </c>
      <c r="AA79" s="121">
        <v>82.537606278613467</v>
      </c>
      <c r="AB79" s="121">
        <v>17.462393721386526</v>
      </c>
      <c r="AC79" s="121">
        <v>5.4501853063004138</v>
      </c>
      <c r="AD79" s="121">
        <v>17.146282973621101</v>
      </c>
      <c r="AE79" s="121">
        <v>76.149989099629394</v>
      </c>
      <c r="AF79" s="121">
        <v>1.2535426204490951</v>
      </c>
      <c r="AG79" s="121">
        <v>50.178702827709451</v>
      </c>
      <c r="AH79" s="121">
        <v>29.152286453839515</v>
      </c>
      <c r="AI79" s="121">
        <v>70.166085708427318</v>
      </c>
      <c r="AJ79" s="121">
        <v>83.496838892522334</v>
      </c>
      <c r="AK79" s="121">
        <v>14.388489208633093</v>
      </c>
      <c r="AL79" s="121">
        <v>2.0819707870067585</v>
      </c>
    </row>
    <row r="80" spans="1:38" s="114" customFormat="1" ht="18" customHeight="1">
      <c r="A80" s="114" t="s">
        <v>782</v>
      </c>
      <c r="B80" s="119" t="s">
        <v>68</v>
      </c>
      <c r="C80" s="120">
        <v>5977</v>
      </c>
      <c r="D80" s="120">
        <v>302</v>
      </c>
      <c r="E80" s="120">
        <v>6279</v>
      </c>
      <c r="F80" s="120">
        <v>4599</v>
      </c>
      <c r="G80" s="120">
        <v>1680</v>
      </c>
      <c r="H80" s="121">
        <v>187.29096989966555</v>
      </c>
      <c r="I80" s="121">
        <v>44.862268257899871</v>
      </c>
      <c r="J80" s="121">
        <v>65.738077214231637</v>
      </c>
      <c r="K80" s="121">
        <v>24.337600476332241</v>
      </c>
      <c r="L80" s="121">
        <v>4.8096830705526363</v>
      </c>
      <c r="M80" s="121">
        <v>5.5881713415959986</v>
      </c>
      <c r="N80" s="121">
        <v>2.6785714285714284</v>
      </c>
      <c r="O80" s="121">
        <v>47.129024994370639</v>
      </c>
      <c r="P80" s="121">
        <v>69.629068887206657</v>
      </c>
      <c r="Q80" s="121">
        <v>25.007442691277166</v>
      </c>
      <c r="R80" s="121">
        <v>24.242931236406225</v>
      </c>
      <c r="S80" s="121">
        <v>30.515891294334409</v>
      </c>
      <c r="T80" s="121">
        <v>7.5840978593272173</v>
      </c>
      <c r="U80" s="121">
        <v>23.84139200267693</v>
      </c>
      <c r="V80" s="121">
        <v>29.364348226623676</v>
      </c>
      <c r="W80" s="121">
        <v>9.1743119266055047</v>
      </c>
      <c r="X80" s="121">
        <v>51.915676760916853</v>
      </c>
      <c r="Y80" s="121">
        <v>40.119760479041915</v>
      </c>
      <c r="Z80" s="121">
        <v>83.241590214067273</v>
      </c>
      <c r="AA80" s="121">
        <v>87.200936924878704</v>
      </c>
      <c r="AB80" s="121">
        <v>12.799063075121298</v>
      </c>
      <c r="AC80" s="121">
        <v>4.2496235569683787</v>
      </c>
      <c r="AD80" s="121">
        <v>28.00736155261837</v>
      </c>
      <c r="AE80" s="121">
        <v>66.488204785009202</v>
      </c>
      <c r="AF80" s="121">
        <v>1.2548101054040488</v>
      </c>
      <c r="AG80" s="121">
        <v>52.870975005629361</v>
      </c>
      <c r="AH80" s="121">
        <v>30.370931112793336</v>
      </c>
      <c r="AI80" s="121">
        <v>74.992557308722823</v>
      </c>
      <c r="AJ80" s="121">
        <v>79.538229881211308</v>
      </c>
      <c r="AK80" s="121">
        <v>18.822151581060734</v>
      </c>
      <c r="AL80" s="121">
        <v>1.5726953321064081</v>
      </c>
    </row>
    <row r="81" spans="1:38" s="114" customFormat="1" ht="18" customHeight="1">
      <c r="A81" s="114" t="s">
        <v>783</v>
      </c>
      <c r="B81" s="119" t="s">
        <v>69</v>
      </c>
      <c r="C81" s="120">
        <v>6945</v>
      </c>
      <c r="D81" s="120">
        <v>204</v>
      </c>
      <c r="E81" s="120">
        <v>7149</v>
      </c>
      <c r="F81" s="120">
        <v>5168</v>
      </c>
      <c r="G81" s="120">
        <v>1981</v>
      </c>
      <c r="H81" s="121">
        <v>174.72373758567633</v>
      </c>
      <c r="I81" s="121">
        <v>47.228833730023801</v>
      </c>
      <c r="J81" s="121">
        <v>69.178650442477874</v>
      </c>
      <c r="K81" s="121">
        <v>25.986886123377495</v>
      </c>
      <c r="L81" s="121">
        <v>2.8535459504825851</v>
      </c>
      <c r="M81" s="121">
        <v>3.1927244582043346</v>
      </c>
      <c r="N81" s="121">
        <v>1.9687026754164565</v>
      </c>
      <c r="O81" s="121">
        <v>48.616116967018016</v>
      </c>
      <c r="P81" s="121">
        <v>71.460176991150433</v>
      </c>
      <c r="Q81" s="121">
        <v>26.508764886926269</v>
      </c>
      <c r="R81" s="121">
        <v>19.884809215262781</v>
      </c>
      <c r="S81" s="121">
        <v>26.344193483909656</v>
      </c>
      <c r="T81" s="121">
        <v>3.2440782698249229</v>
      </c>
      <c r="U81" s="121">
        <v>14.773218142548597</v>
      </c>
      <c r="V81" s="121">
        <v>18.408954627223668</v>
      </c>
      <c r="W81" s="121">
        <v>5.4067971163748716</v>
      </c>
      <c r="X81" s="121">
        <v>65.341972642188622</v>
      </c>
      <c r="Y81" s="121">
        <v>55.246851888866679</v>
      </c>
      <c r="Z81" s="121">
        <v>91.3491246138002</v>
      </c>
      <c r="AA81" s="121">
        <v>82.634989200863927</v>
      </c>
      <c r="AB81" s="121">
        <v>17.365010799136069</v>
      </c>
      <c r="AC81" s="121">
        <v>7.6745860331173503</v>
      </c>
      <c r="AD81" s="121">
        <v>26.522678185745143</v>
      </c>
      <c r="AE81" s="121">
        <v>64.319654427645787</v>
      </c>
      <c r="AF81" s="121">
        <v>1.4830813534917207</v>
      </c>
      <c r="AG81" s="121">
        <v>51.383883032981984</v>
      </c>
      <c r="AH81" s="121">
        <v>28.539823008849556</v>
      </c>
      <c r="AI81" s="121">
        <v>73.491235113073728</v>
      </c>
      <c r="AJ81" s="121">
        <v>85.370770338372921</v>
      </c>
      <c r="AK81" s="121">
        <v>12.627789776817854</v>
      </c>
      <c r="AL81" s="121">
        <v>1.8286537077033835</v>
      </c>
    </row>
    <row r="82" spans="1:38" s="114" customFormat="1" ht="18" customHeight="1">
      <c r="A82" s="114" t="s">
        <v>784</v>
      </c>
      <c r="B82" s="119" t="s">
        <v>70</v>
      </c>
      <c r="C82" s="120">
        <v>3379</v>
      </c>
      <c r="D82" s="120">
        <v>157</v>
      </c>
      <c r="E82" s="120">
        <v>3536</v>
      </c>
      <c r="F82" s="120">
        <v>2675</v>
      </c>
      <c r="G82" s="120">
        <v>861</v>
      </c>
      <c r="H82" s="121">
        <v>214.50791855203622</v>
      </c>
      <c r="I82" s="121">
        <v>40.30295801526718</v>
      </c>
      <c r="J82" s="121">
        <v>59.782865234835967</v>
      </c>
      <c r="K82" s="121">
        <v>20.400289365806607</v>
      </c>
      <c r="L82" s="121">
        <v>4.4400452488687785</v>
      </c>
      <c r="M82" s="121">
        <v>5.3084112149532707</v>
      </c>
      <c r="N82" s="121">
        <v>1.7421602787456445</v>
      </c>
      <c r="O82" s="121">
        <v>42.175572519083971</v>
      </c>
      <c r="P82" s="121">
        <v>63.134293131932971</v>
      </c>
      <c r="Q82" s="121">
        <v>20.761996624065588</v>
      </c>
      <c r="R82" s="121">
        <v>33.649008582420834</v>
      </c>
      <c r="S82" s="121">
        <v>42.716146861429131</v>
      </c>
      <c r="T82" s="121">
        <v>6.5011820330969261</v>
      </c>
      <c r="U82" s="121">
        <v>11.749038176975436</v>
      </c>
      <c r="V82" s="121">
        <v>14.37031188314252</v>
      </c>
      <c r="W82" s="121">
        <v>3.9007092198581561</v>
      </c>
      <c r="X82" s="121">
        <v>54.601953240603727</v>
      </c>
      <c r="Y82" s="121">
        <v>42.913541255428342</v>
      </c>
      <c r="Z82" s="121">
        <v>89.598108747044918</v>
      </c>
      <c r="AA82" s="121">
        <v>82.805563776265174</v>
      </c>
      <c r="AB82" s="121">
        <v>17.194436223734833</v>
      </c>
      <c r="AC82" s="121">
        <v>4.7351287363125181</v>
      </c>
      <c r="AD82" s="121">
        <v>29.269014501331753</v>
      </c>
      <c r="AE82" s="121">
        <v>63.539508730393614</v>
      </c>
      <c r="AF82" s="121">
        <v>2.4563480319621189</v>
      </c>
      <c r="AG82" s="121">
        <v>57.824427480916029</v>
      </c>
      <c r="AH82" s="121">
        <v>36.865706868067029</v>
      </c>
      <c r="AI82" s="121">
        <v>79.238003375934412</v>
      </c>
      <c r="AJ82" s="121">
        <v>86.475288546907365</v>
      </c>
      <c r="AK82" s="121">
        <v>12.015389168393016</v>
      </c>
      <c r="AL82" s="121">
        <v>1.4501331754957087</v>
      </c>
    </row>
    <row r="83" spans="1:38" s="114" customFormat="1" ht="18" customHeight="1">
      <c r="A83" s="114" t="s">
        <v>785</v>
      </c>
      <c r="B83" s="119" t="s">
        <v>71</v>
      </c>
      <c r="C83" s="120">
        <v>5728</v>
      </c>
      <c r="D83" s="120">
        <v>216</v>
      </c>
      <c r="E83" s="120">
        <v>5944</v>
      </c>
      <c r="F83" s="120">
        <v>4405</v>
      </c>
      <c r="G83" s="120">
        <v>1539</v>
      </c>
      <c r="H83" s="121">
        <v>222.69515477792731</v>
      </c>
      <c r="I83" s="121">
        <v>43.705173203113077</v>
      </c>
      <c r="J83" s="121">
        <v>66.042446941323334</v>
      </c>
      <c r="K83" s="121">
        <v>22.335025380710661</v>
      </c>
      <c r="L83" s="121">
        <v>3.6339165545087484</v>
      </c>
      <c r="M83" s="121">
        <v>3.9273552780930761</v>
      </c>
      <c r="N83" s="121">
        <v>2.7940220922677064</v>
      </c>
      <c r="O83" s="121">
        <v>45.35327330993438</v>
      </c>
      <c r="P83" s="121">
        <v>68.742197253433218</v>
      </c>
      <c r="Q83" s="121">
        <v>22.977008062108091</v>
      </c>
      <c r="R83" s="121">
        <v>37.185754189944134</v>
      </c>
      <c r="S83" s="121">
        <v>47.258979206049148</v>
      </c>
      <c r="T83" s="121">
        <v>8.689839572192513</v>
      </c>
      <c r="U83" s="121">
        <v>9.5495810055865924</v>
      </c>
      <c r="V83" s="121">
        <v>11.271266540642721</v>
      </c>
      <c r="W83" s="121">
        <v>4.6791443850267376</v>
      </c>
      <c r="X83" s="121">
        <v>53.264664804469277</v>
      </c>
      <c r="Y83" s="121">
        <v>41.469754253308125</v>
      </c>
      <c r="Z83" s="121">
        <v>86.631016042780757</v>
      </c>
      <c r="AA83" s="121">
        <v>83.397346368715091</v>
      </c>
      <c r="AB83" s="121">
        <v>16.602653631284916</v>
      </c>
      <c r="AC83" s="121">
        <v>4.0153631284916207</v>
      </c>
      <c r="AD83" s="121">
        <v>38.914106145251395</v>
      </c>
      <c r="AE83" s="121">
        <v>52.898044692737436</v>
      </c>
      <c r="AF83" s="121">
        <v>4.1724860335195535</v>
      </c>
      <c r="AG83" s="121">
        <v>54.64672669006562</v>
      </c>
      <c r="AH83" s="121">
        <v>31.257802746566792</v>
      </c>
      <c r="AI83" s="121">
        <v>77.022991937891902</v>
      </c>
      <c r="AJ83" s="121">
        <v>83.763966480446925</v>
      </c>
      <c r="AK83" s="121">
        <v>15.747206703910615</v>
      </c>
      <c r="AL83" s="121">
        <v>0.33170391061452514</v>
      </c>
    </row>
    <row r="84" spans="1:38" s="114" customFormat="1" ht="18" customHeight="1">
      <c r="A84" s="114" t="s">
        <v>786</v>
      </c>
      <c r="B84" s="119" t="s">
        <v>72</v>
      </c>
      <c r="C84" s="120">
        <v>2363</v>
      </c>
      <c r="D84" s="120">
        <v>53</v>
      </c>
      <c r="E84" s="120">
        <v>2416</v>
      </c>
      <c r="F84" s="120">
        <v>1781</v>
      </c>
      <c r="G84" s="120">
        <v>635</v>
      </c>
      <c r="H84" s="121">
        <v>197.88907284768212</v>
      </c>
      <c r="I84" s="121">
        <v>42.800217351929</v>
      </c>
      <c r="J84" s="121">
        <v>61.90646197786505</v>
      </c>
      <c r="K84" s="121">
        <v>23.125</v>
      </c>
      <c r="L84" s="121">
        <v>2.1937086092715234</v>
      </c>
      <c r="M84" s="121">
        <v>2.6389668725435147</v>
      </c>
      <c r="N84" s="121">
        <v>0.94488188976377951</v>
      </c>
      <c r="O84" s="121">
        <v>43.760188371671802</v>
      </c>
      <c r="P84" s="121">
        <v>63.584434130667624</v>
      </c>
      <c r="Q84" s="121">
        <v>23.34558823529412</v>
      </c>
      <c r="R84" s="121">
        <v>32.712653406686414</v>
      </c>
      <c r="S84" s="121">
        <v>42.32987312572088</v>
      </c>
      <c r="T84" s="121">
        <v>6.2003179650238476</v>
      </c>
      <c r="U84" s="121">
        <v>12.484130342784596</v>
      </c>
      <c r="V84" s="121">
        <v>15.513264129181085</v>
      </c>
      <c r="W84" s="121">
        <v>4.1335453100158981</v>
      </c>
      <c r="X84" s="121">
        <v>54.803216250528983</v>
      </c>
      <c r="Y84" s="121">
        <v>42.156862745098039</v>
      </c>
      <c r="Z84" s="121">
        <v>89.666136724960253</v>
      </c>
      <c r="AA84" s="121">
        <v>83.368599238256451</v>
      </c>
      <c r="AB84" s="121">
        <v>16.631400761743546</v>
      </c>
      <c r="AC84" s="121">
        <v>5.4591620820990272</v>
      </c>
      <c r="AD84" s="121">
        <v>35.167160389335592</v>
      </c>
      <c r="AE84" s="121">
        <v>55.39568345323741</v>
      </c>
      <c r="AF84" s="121">
        <v>3.977994075327973</v>
      </c>
      <c r="AG84" s="121">
        <v>56.239811628328205</v>
      </c>
      <c r="AH84" s="121">
        <v>36.415565869332383</v>
      </c>
      <c r="AI84" s="121">
        <v>76.654411764705884</v>
      </c>
      <c r="AJ84" s="121">
        <v>79.263647905205247</v>
      </c>
      <c r="AK84" s="121">
        <v>18.831993228946256</v>
      </c>
      <c r="AL84" s="121">
        <v>1.9043588658484976</v>
      </c>
    </row>
    <row r="85" spans="1:38" s="114" customFormat="1" ht="18" customHeight="1">
      <c r="A85" s="114" t="s">
        <v>742</v>
      </c>
      <c r="B85" s="119"/>
      <c r="C85" s="120"/>
      <c r="D85" s="120"/>
      <c r="E85" s="120"/>
      <c r="F85" s="120"/>
      <c r="G85" s="120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</row>
    <row r="86" spans="1:38" s="118" customFormat="1" ht="18" customHeight="1">
      <c r="A86" s="114" t="s">
        <v>742</v>
      </c>
      <c r="B86" s="115" t="s">
        <v>73</v>
      </c>
      <c r="C86" s="116"/>
      <c r="D86" s="116"/>
      <c r="E86" s="116"/>
      <c r="F86" s="116"/>
      <c r="G86" s="116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/>
      <c r="AJ86" s="117"/>
      <c r="AK86" s="117"/>
      <c r="AL86" s="117"/>
    </row>
    <row r="87" spans="1:38" s="114" customFormat="1" ht="18" customHeight="1">
      <c r="A87" s="114" t="s">
        <v>787</v>
      </c>
      <c r="B87" s="119" t="s">
        <v>73</v>
      </c>
      <c r="C87" s="120">
        <v>39052</v>
      </c>
      <c r="D87" s="120">
        <v>1515</v>
      </c>
      <c r="E87" s="120">
        <v>40567</v>
      </c>
      <c r="F87" s="120">
        <v>27785</v>
      </c>
      <c r="G87" s="120">
        <v>12782</v>
      </c>
      <c r="H87" s="121">
        <v>183.52848374294376</v>
      </c>
      <c r="I87" s="121">
        <v>46.374539840874007</v>
      </c>
      <c r="J87" s="121">
        <v>64.441278732856873</v>
      </c>
      <c r="K87" s="121">
        <v>28.889563957564146</v>
      </c>
      <c r="L87" s="121">
        <v>3.734562575492395</v>
      </c>
      <c r="M87" s="121">
        <v>3.9445744106532303</v>
      </c>
      <c r="N87" s="121">
        <v>3.2780472539508687</v>
      </c>
      <c r="O87" s="121">
        <v>48.173613585084908</v>
      </c>
      <c r="P87" s="121">
        <v>67.087598995557272</v>
      </c>
      <c r="Q87" s="121">
        <v>29.868673178482965</v>
      </c>
      <c r="R87" s="121">
        <v>17.248796476492881</v>
      </c>
      <c r="S87" s="121">
        <v>23.455356139233391</v>
      </c>
      <c r="T87" s="121">
        <v>3.8501981719647334</v>
      </c>
      <c r="U87" s="121">
        <v>16.145139813581892</v>
      </c>
      <c r="V87" s="121">
        <v>19.57735396605343</v>
      </c>
      <c r="W87" s="121">
        <v>8.7357437515166225</v>
      </c>
      <c r="X87" s="121">
        <v>66.606063709925223</v>
      </c>
      <c r="Y87" s="121">
        <v>56.967289894713183</v>
      </c>
      <c r="Z87" s="121">
        <v>87.414058076518643</v>
      </c>
      <c r="AA87" s="121">
        <v>83.073850250947459</v>
      </c>
      <c r="AB87" s="121">
        <v>16.926149749052545</v>
      </c>
      <c r="AC87" s="121">
        <v>5.8921438082556596</v>
      </c>
      <c r="AD87" s="121">
        <v>24.96927174024378</v>
      </c>
      <c r="AE87" s="121">
        <v>67.863361671617326</v>
      </c>
      <c r="AF87" s="121">
        <v>1.2752227798832327</v>
      </c>
      <c r="AG87" s="121">
        <v>51.826386414915092</v>
      </c>
      <c r="AH87" s="121">
        <v>32.912401004442728</v>
      </c>
      <c r="AI87" s="121">
        <v>70.131326821517035</v>
      </c>
      <c r="AJ87" s="121">
        <v>85.872682577076716</v>
      </c>
      <c r="AK87" s="121">
        <v>13.082556591211716</v>
      </c>
      <c r="AL87" s="121">
        <v>0.84246645498309947</v>
      </c>
    </row>
    <row r="88" spans="1:38" s="114" customFormat="1" ht="18" customHeight="1">
      <c r="A88" s="114" t="s">
        <v>788</v>
      </c>
      <c r="B88" s="119" t="s">
        <v>74</v>
      </c>
      <c r="C88" s="120">
        <v>10221</v>
      </c>
      <c r="D88" s="120">
        <v>376</v>
      </c>
      <c r="E88" s="120">
        <v>10597</v>
      </c>
      <c r="F88" s="120">
        <v>7288</v>
      </c>
      <c r="G88" s="120">
        <v>3309</v>
      </c>
      <c r="H88" s="121">
        <v>170.30291591959988</v>
      </c>
      <c r="I88" s="121">
        <v>47.732685751646201</v>
      </c>
      <c r="J88" s="121">
        <v>67.294208049178749</v>
      </c>
      <c r="K88" s="121">
        <v>29.221959643701144</v>
      </c>
      <c r="L88" s="121">
        <v>3.5481740115126921</v>
      </c>
      <c r="M88" s="121">
        <v>3.8693743139407246</v>
      </c>
      <c r="N88" s="121">
        <v>2.8407373828951346</v>
      </c>
      <c r="O88" s="121">
        <v>49.4886284033064</v>
      </c>
      <c r="P88" s="121">
        <v>70.002881567572757</v>
      </c>
      <c r="Q88" s="121">
        <v>30.076349754590076</v>
      </c>
      <c r="R88" s="121">
        <v>7.2497798649838572</v>
      </c>
      <c r="S88" s="121">
        <v>10.10562375107051</v>
      </c>
      <c r="T88" s="121">
        <v>1.026438569206843</v>
      </c>
      <c r="U88" s="121">
        <v>23.69631151550729</v>
      </c>
      <c r="V88" s="121">
        <v>30.473879531829862</v>
      </c>
      <c r="W88" s="121">
        <v>8.9269051321928465</v>
      </c>
      <c r="X88" s="121">
        <v>69.053908619508846</v>
      </c>
      <c r="Y88" s="121">
        <v>59.420496717099624</v>
      </c>
      <c r="Z88" s="121">
        <v>90.046656298600311</v>
      </c>
      <c r="AA88" s="121">
        <v>80.637902357890624</v>
      </c>
      <c r="AB88" s="121">
        <v>19.362097642109383</v>
      </c>
      <c r="AC88" s="121">
        <v>4.999510811075238</v>
      </c>
      <c r="AD88" s="121">
        <v>23.128852362782506</v>
      </c>
      <c r="AE88" s="121">
        <v>70.550826729282846</v>
      </c>
      <c r="AF88" s="121">
        <v>1.3208100968594072</v>
      </c>
      <c r="AG88" s="121">
        <v>50.5113715966936</v>
      </c>
      <c r="AH88" s="121">
        <v>29.997118432427239</v>
      </c>
      <c r="AI88" s="121">
        <v>69.923650245409931</v>
      </c>
      <c r="AJ88" s="121">
        <v>62.821641718031508</v>
      </c>
      <c r="AK88" s="121">
        <v>33.215927991390274</v>
      </c>
      <c r="AL88" s="121">
        <v>3.8352411701399083</v>
      </c>
    </row>
    <row r="89" spans="1:38" s="114" customFormat="1" ht="18" customHeight="1">
      <c r="A89" s="114" t="s">
        <v>789</v>
      </c>
      <c r="B89" s="119" t="s">
        <v>75</v>
      </c>
      <c r="C89" s="120">
        <v>13402</v>
      </c>
      <c r="D89" s="120">
        <v>468</v>
      </c>
      <c r="E89" s="120">
        <v>13870</v>
      </c>
      <c r="F89" s="120">
        <v>10924</v>
      </c>
      <c r="G89" s="120">
        <v>2946</v>
      </c>
      <c r="H89" s="121">
        <v>226.2004325883201</v>
      </c>
      <c r="I89" s="121">
        <v>43.714528018787917</v>
      </c>
      <c r="J89" s="121">
        <v>68.215396578538105</v>
      </c>
      <c r="K89" s="121">
        <v>18.882175226586103</v>
      </c>
      <c r="L89" s="121">
        <v>3.374188896899784</v>
      </c>
      <c r="M89" s="121">
        <v>3.634199926766752</v>
      </c>
      <c r="N89" s="121">
        <v>2.4100475220638153</v>
      </c>
      <c r="O89" s="121">
        <v>45.241046382673368</v>
      </c>
      <c r="P89" s="121">
        <v>70.787973043027478</v>
      </c>
      <c r="Q89" s="121">
        <v>19.348482858268749</v>
      </c>
      <c r="R89" s="121">
        <v>54.357558573347262</v>
      </c>
      <c r="S89" s="121">
        <v>65.526740761850476</v>
      </c>
      <c r="T89" s="121">
        <v>13.460869565217394</v>
      </c>
      <c r="U89" s="121">
        <v>8.3345769288165954</v>
      </c>
      <c r="V89" s="121">
        <v>8.1504702194357357</v>
      </c>
      <c r="W89" s="121">
        <v>9.0086956521739125</v>
      </c>
      <c r="X89" s="121">
        <v>37.30786449783615</v>
      </c>
      <c r="Y89" s="121">
        <v>26.322789018713781</v>
      </c>
      <c r="Z89" s="121">
        <v>77.530434782608694</v>
      </c>
      <c r="AA89" s="121">
        <v>87.091478883748692</v>
      </c>
      <c r="AB89" s="121">
        <v>12.908521116251306</v>
      </c>
      <c r="AC89" s="121">
        <v>3.4994776898970308</v>
      </c>
      <c r="AD89" s="121">
        <v>35.41262498134607</v>
      </c>
      <c r="AE89" s="121">
        <v>57.595881211759433</v>
      </c>
      <c r="AF89" s="121">
        <v>3.4920161169974628</v>
      </c>
      <c r="AG89" s="121">
        <v>54.758953617326632</v>
      </c>
      <c r="AH89" s="121">
        <v>29.212026956972526</v>
      </c>
      <c r="AI89" s="121">
        <v>80.651517141731247</v>
      </c>
      <c r="AJ89" s="121">
        <v>91.441575884196396</v>
      </c>
      <c r="AK89" s="121">
        <v>8.259961199820923</v>
      </c>
      <c r="AL89" s="121">
        <v>0.23877033278615131</v>
      </c>
    </row>
    <row r="90" spans="1:38" s="114" customFormat="1" ht="18" customHeight="1">
      <c r="A90" s="114" t="s">
        <v>790</v>
      </c>
      <c r="B90" s="119" t="s">
        <v>76</v>
      </c>
      <c r="C90" s="120">
        <v>4588</v>
      </c>
      <c r="D90" s="120">
        <v>127</v>
      </c>
      <c r="E90" s="120">
        <v>4715</v>
      </c>
      <c r="F90" s="120">
        <v>3323</v>
      </c>
      <c r="G90" s="120">
        <v>1392</v>
      </c>
      <c r="H90" s="121">
        <v>174.65535524920466</v>
      </c>
      <c r="I90" s="121">
        <v>46.366851945426987</v>
      </c>
      <c r="J90" s="121">
        <v>65.318154096361042</v>
      </c>
      <c r="K90" s="121">
        <v>27.632636655948552</v>
      </c>
      <c r="L90" s="121">
        <v>2.6935312831389182</v>
      </c>
      <c r="M90" s="121">
        <v>3.3102618116160096</v>
      </c>
      <c r="N90" s="121">
        <v>1.2212643678160919</v>
      </c>
      <c r="O90" s="121">
        <v>47.65032844871147</v>
      </c>
      <c r="P90" s="121">
        <v>67.554380971742219</v>
      </c>
      <c r="Q90" s="121">
        <v>27.974276527331188</v>
      </c>
      <c r="R90" s="121">
        <v>12.772449869224062</v>
      </c>
      <c r="S90" s="121">
        <v>17.21132897603486</v>
      </c>
      <c r="T90" s="121">
        <v>2.4</v>
      </c>
      <c r="U90" s="121">
        <v>20.531822144725371</v>
      </c>
      <c r="V90" s="121">
        <v>25.459072517896047</v>
      </c>
      <c r="W90" s="121">
        <v>9.0181818181818176</v>
      </c>
      <c r="X90" s="121">
        <v>66.695727986050571</v>
      </c>
      <c r="Y90" s="121">
        <v>57.32959850606909</v>
      </c>
      <c r="Z90" s="121">
        <v>88.581818181818178</v>
      </c>
      <c r="AA90" s="121">
        <v>79.686137750653884</v>
      </c>
      <c r="AB90" s="121">
        <v>20.313862249346119</v>
      </c>
      <c r="AC90" s="121">
        <v>4.9258936355710548</v>
      </c>
      <c r="AD90" s="121">
        <v>24.8256320836966</v>
      </c>
      <c r="AE90" s="121">
        <v>69.09328683522233</v>
      </c>
      <c r="AF90" s="121">
        <v>1.1551874455100262</v>
      </c>
      <c r="AG90" s="121">
        <v>52.349671551288537</v>
      </c>
      <c r="AH90" s="121">
        <v>32.445619028257781</v>
      </c>
      <c r="AI90" s="121">
        <v>72.025723472668815</v>
      </c>
      <c r="AJ90" s="121">
        <v>72.231909328683514</v>
      </c>
      <c r="AK90" s="121">
        <v>25.850043591979077</v>
      </c>
      <c r="AL90" s="121">
        <v>1.6782911944202266</v>
      </c>
    </row>
    <row r="91" spans="1:38" s="114" customFormat="1" ht="18" customHeight="1">
      <c r="A91" s="114" t="s">
        <v>791</v>
      </c>
      <c r="B91" s="119" t="s">
        <v>77</v>
      </c>
      <c r="C91" s="120">
        <v>10106</v>
      </c>
      <c r="D91" s="120">
        <v>311</v>
      </c>
      <c r="E91" s="120">
        <v>10417</v>
      </c>
      <c r="F91" s="120">
        <v>7548</v>
      </c>
      <c r="G91" s="120">
        <v>2869</v>
      </c>
      <c r="H91" s="121">
        <v>182.54775847172891</v>
      </c>
      <c r="I91" s="121">
        <v>47.096653928604717</v>
      </c>
      <c r="J91" s="121">
        <v>66.411727214786481</v>
      </c>
      <c r="K91" s="121">
        <v>26.844868735083534</v>
      </c>
      <c r="L91" s="121">
        <v>2.9855044638571564</v>
      </c>
      <c r="M91" s="121">
        <v>3.3651298357180712</v>
      </c>
      <c r="N91" s="121">
        <v>1.9867549668874174</v>
      </c>
      <c r="O91" s="121">
        <v>48.545996831018734</v>
      </c>
      <c r="P91" s="121">
        <v>68.724392242556675</v>
      </c>
      <c r="Q91" s="121">
        <v>27.389021479713605</v>
      </c>
      <c r="R91" s="121">
        <v>27.854739758559273</v>
      </c>
      <c r="S91" s="121">
        <v>35.769125308472717</v>
      </c>
      <c r="T91" s="121">
        <v>7.3257467994310099</v>
      </c>
      <c r="U91" s="121">
        <v>13.308925390856915</v>
      </c>
      <c r="V91" s="121">
        <v>16.684946531395667</v>
      </c>
      <c r="W91" s="121">
        <v>4.5519203413940259</v>
      </c>
      <c r="X91" s="121">
        <v>58.836334850583818</v>
      </c>
      <c r="Y91" s="121">
        <v>47.545928160131616</v>
      </c>
      <c r="Z91" s="121">
        <v>88.122332859174975</v>
      </c>
      <c r="AA91" s="121">
        <v>84.16782109637839</v>
      </c>
      <c r="AB91" s="121">
        <v>15.83217890362161</v>
      </c>
      <c r="AC91" s="121">
        <v>5.6797941816742537</v>
      </c>
      <c r="AD91" s="121">
        <v>30.704531961211163</v>
      </c>
      <c r="AE91" s="121">
        <v>60.953888778943202</v>
      </c>
      <c r="AF91" s="121">
        <v>2.6617850781713837</v>
      </c>
      <c r="AG91" s="121">
        <v>51.454003168981266</v>
      </c>
      <c r="AH91" s="121">
        <v>31.275607757443318</v>
      </c>
      <c r="AI91" s="121">
        <v>72.610978520286395</v>
      </c>
      <c r="AJ91" s="121">
        <v>92.093805660003952</v>
      </c>
      <c r="AK91" s="121">
        <v>7.3619631901840492</v>
      </c>
      <c r="AL91" s="121">
        <v>0.44528003166435781</v>
      </c>
    </row>
    <row r="92" spans="1:38" s="114" customFormat="1" ht="18" customHeight="1">
      <c r="A92" s="118" t="s">
        <v>792</v>
      </c>
      <c r="B92" s="119" t="s">
        <v>78</v>
      </c>
      <c r="C92" s="120">
        <v>10448</v>
      </c>
      <c r="D92" s="120">
        <v>438</v>
      </c>
      <c r="E92" s="120">
        <v>10886</v>
      </c>
      <c r="F92" s="120">
        <v>7560</v>
      </c>
      <c r="G92" s="120">
        <v>3326</v>
      </c>
      <c r="H92" s="121">
        <v>146.74811684732686</v>
      </c>
      <c r="I92" s="121">
        <v>52.757018784084018</v>
      </c>
      <c r="J92" s="121">
        <v>71.421544515494332</v>
      </c>
      <c r="K92" s="121">
        <v>33.073970328872285</v>
      </c>
      <c r="L92" s="121">
        <v>4.0235164431379751</v>
      </c>
      <c r="M92" s="121">
        <v>3.9682539682539679</v>
      </c>
      <c r="N92" s="121">
        <v>4.1491280817799163</v>
      </c>
      <c r="O92" s="121">
        <v>54.968693193294285</v>
      </c>
      <c r="P92" s="121">
        <v>74.372848007870147</v>
      </c>
      <c r="Q92" s="121">
        <v>34.505654113497251</v>
      </c>
      <c r="R92" s="121">
        <v>17.008039816232774</v>
      </c>
      <c r="S92" s="121">
        <v>22.258953168044076</v>
      </c>
      <c r="T92" s="121">
        <v>5.0501882057716436</v>
      </c>
      <c r="U92" s="121">
        <v>13.390122511485453</v>
      </c>
      <c r="V92" s="121">
        <v>17.341597796143251</v>
      </c>
      <c r="W92" s="121">
        <v>4.3914680050188206</v>
      </c>
      <c r="X92" s="121">
        <v>69.601837672281775</v>
      </c>
      <c r="Y92" s="121">
        <v>60.399449035812665</v>
      </c>
      <c r="Z92" s="121">
        <v>90.558343789209545</v>
      </c>
      <c r="AA92" s="121">
        <v>87.930704441041357</v>
      </c>
      <c r="AB92" s="121">
        <v>12.069295558958652</v>
      </c>
      <c r="AC92" s="121">
        <v>7.2071209800918838</v>
      </c>
      <c r="AD92" s="121">
        <v>18.692572741194489</v>
      </c>
      <c r="AE92" s="121">
        <v>72.951761102603371</v>
      </c>
      <c r="AF92" s="121">
        <v>1.1485451761102603</v>
      </c>
      <c r="AG92" s="121">
        <v>45.031306806705715</v>
      </c>
      <c r="AH92" s="121">
        <v>25.627151992129861</v>
      </c>
      <c r="AI92" s="121">
        <v>65.494345886502742</v>
      </c>
      <c r="AJ92" s="121">
        <v>92.199464012251156</v>
      </c>
      <c r="AK92" s="121">
        <v>7.398545176110261</v>
      </c>
      <c r="AL92" s="121">
        <v>0.32542113323124044</v>
      </c>
    </row>
    <row r="93" spans="1:38" s="114" customFormat="1" ht="18" customHeight="1">
      <c r="A93" s="114" t="s">
        <v>793</v>
      </c>
      <c r="B93" s="119" t="s">
        <v>79</v>
      </c>
      <c r="C93" s="120">
        <v>13079</v>
      </c>
      <c r="D93" s="120">
        <v>501</v>
      </c>
      <c r="E93" s="120">
        <v>13580</v>
      </c>
      <c r="F93" s="120">
        <v>9680</v>
      </c>
      <c r="G93" s="120">
        <v>3900</v>
      </c>
      <c r="H93" s="121">
        <v>188.29160530191459</v>
      </c>
      <c r="I93" s="121">
        <v>46.635763950793368</v>
      </c>
      <c r="J93" s="121">
        <v>65.933210697608601</v>
      </c>
      <c r="K93" s="121">
        <v>27.02896987995112</v>
      </c>
      <c r="L93" s="121">
        <v>3.6892488954344627</v>
      </c>
      <c r="M93" s="121">
        <v>3.7293388429752063</v>
      </c>
      <c r="N93" s="121">
        <v>3.5897435897435894</v>
      </c>
      <c r="O93" s="121">
        <v>48.422178641469067</v>
      </c>
      <c r="P93" s="121">
        <v>68.487335503042317</v>
      </c>
      <c r="Q93" s="121">
        <v>28.035367694630146</v>
      </c>
      <c r="R93" s="121">
        <v>24.252618701735607</v>
      </c>
      <c r="S93" s="121">
        <v>31.623564760167401</v>
      </c>
      <c r="T93" s="121">
        <v>5.9840425531914896</v>
      </c>
      <c r="U93" s="121">
        <v>13.082039911308204</v>
      </c>
      <c r="V93" s="121">
        <v>16.396609078227279</v>
      </c>
      <c r="W93" s="121">
        <v>4.8670212765957448</v>
      </c>
      <c r="X93" s="121">
        <v>62.665341386956186</v>
      </c>
      <c r="Y93" s="121">
        <v>51.979826161605324</v>
      </c>
      <c r="Z93" s="121">
        <v>89.148936170212764</v>
      </c>
      <c r="AA93" s="121">
        <v>84.035476718403544</v>
      </c>
      <c r="AB93" s="121">
        <v>15.964523281596451</v>
      </c>
      <c r="AC93" s="121">
        <v>5.17623671534521</v>
      </c>
      <c r="AD93" s="121">
        <v>28.57252083492622</v>
      </c>
      <c r="AE93" s="121">
        <v>64.301552106430165</v>
      </c>
      <c r="AF93" s="121">
        <v>1.9496903432984172</v>
      </c>
      <c r="AG93" s="121">
        <v>51.577821358530926</v>
      </c>
      <c r="AH93" s="121">
        <v>31.512664496957694</v>
      </c>
      <c r="AI93" s="121">
        <v>71.964632305369847</v>
      </c>
      <c r="AJ93" s="121">
        <v>89.731630858628336</v>
      </c>
      <c r="AK93" s="121">
        <v>9.3279302698983102</v>
      </c>
      <c r="AL93" s="121">
        <v>0.84868873767107589</v>
      </c>
    </row>
    <row r="94" spans="1:38" s="114" customFormat="1" ht="18" customHeight="1">
      <c r="A94" s="114" t="s">
        <v>794</v>
      </c>
      <c r="B94" s="119" t="s">
        <v>80</v>
      </c>
      <c r="C94" s="120">
        <v>11689</v>
      </c>
      <c r="D94" s="120">
        <v>269</v>
      </c>
      <c r="E94" s="120">
        <v>11958</v>
      </c>
      <c r="F94" s="120">
        <v>8982</v>
      </c>
      <c r="G94" s="120">
        <v>2976</v>
      </c>
      <c r="H94" s="121">
        <v>221.56715169760827</v>
      </c>
      <c r="I94" s="121">
        <v>43.700463586062511</v>
      </c>
      <c r="J94" s="121">
        <v>67.033891821589776</v>
      </c>
      <c r="K94" s="121">
        <v>21.400892008481392</v>
      </c>
      <c r="L94" s="121">
        <v>2.2495400568656967</v>
      </c>
      <c r="M94" s="121">
        <v>2.4493431307058562</v>
      </c>
      <c r="N94" s="121">
        <v>1.646505376344086</v>
      </c>
      <c r="O94" s="121">
        <v>44.706146253925525</v>
      </c>
      <c r="P94" s="121">
        <v>68.717007114987368</v>
      </c>
      <c r="Q94" s="121">
        <v>21.759157710024127</v>
      </c>
      <c r="R94" s="121">
        <v>41.919753614509368</v>
      </c>
      <c r="S94" s="121">
        <v>53.652134215932435</v>
      </c>
      <c r="T94" s="121">
        <v>6.7987700717458148</v>
      </c>
      <c r="U94" s="121">
        <v>8.9143639319017876</v>
      </c>
      <c r="V94" s="121">
        <v>10.511298790230542</v>
      </c>
      <c r="W94" s="121">
        <v>4.1339255210112746</v>
      </c>
      <c r="X94" s="121">
        <v>49.165882453588843</v>
      </c>
      <c r="Y94" s="121">
        <v>35.836566993837025</v>
      </c>
      <c r="Z94" s="121">
        <v>89.067304407242915</v>
      </c>
      <c r="AA94" s="121">
        <v>82.504919154760898</v>
      </c>
      <c r="AB94" s="121">
        <v>17.495080845239112</v>
      </c>
      <c r="AC94" s="121">
        <v>5.8687655060313118</v>
      </c>
      <c r="AD94" s="121">
        <v>36.44452048934896</v>
      </c>
      <c r="AE94" s="121">
        <v>55.060313114894342</v>
      </c>
      <c r="AF94" s="121">
        <v>2.626400889725383</v>
      </c>
      <c r="AG94" s="121">
        <v>55.293853746074475</v>
      </c>
      <c r="AH94" s="121">
        <v>31.282992885012622</v>
      </c>
      <c r="AI94" s="121">
        <v>78.240842289975873</v>
      </c>
      <c r="AJ94" s="121">
        <v>91.556163914791682</v>
      </c>
      <c r="AK94" s="121">
        <v>7.4086748224826762</v>
      </c>
      <c r="AL94" s="121">
        <v>0.52185815724185136</v>
      </c>
    </row>
    <row r="95" spans="1:38" s="114" customFormat="1" ht="18" customHeight="1">
      <c r="A95" s="114" t="s">
        <v>795</v>
      </c>
      <c r="B95" s="119" t="s">
        <v>81</v>
      </c>
      <c r="C95" s="120">
        <v>5784</v>
      </c>
      <c r="D95" s="120">
        <v>196</v>
      </c>
      <c r="E95" s="120">
        <v>5980</v>
      </c>
      <c r="F95" s="120">
        <v>4409</v>
      </c>
      <c r="G95" s="120">
        <v>1571</v>
      </c>
      <c r="H95" s="121">
        <v>169.48160535117057</v>
      </c>
      <c r="I95" s="121">
        <v>48.781310618200216</v>
      </c>
      <c r="J95" s="121">
        <v>70.367915147497513</v>
      </c>
      <c r="K95" s="121">
        <v>26.412502146659801</v>
      </c>
      <c r="L95" s="121">
        <v>3.2775919732441468</v>
      </c>
      <c r="M95" s="121">
        <v>3.696983442957587</v>
      </c>
      <c r="N95" s="121">
        <v>2.1005728835136859</v>
      </c>
      <c r="O95" s="121">
        <v>50.434342582440749</v>
      </c>
      <c r="P95" s="121">
        <v>73.069274113357636</v>
      </c>
      <c r="Q95" s="121">
        <v>26.979220333161603</v>
      </c>
      <c r="R95" s="121">
        <v>24.654218533886585</v>
      </c>
      <c r="S95" s="121">
        <v>30.805463966085728</v>
      </c>
      <c r="T95" s="121">
        <v>7.6723016905071519</v>
      </c>
      <c r="U95" s="121">
        <v>19.156293222683267</v>
      </c>
      <c r="V95" s="121">
        <v>23.457371643900142</v>
      </c>
      <c r="W95" s="121">
        <v>7.2821846553966187</v>
      </c>
      <c r="X95" s="121">
        <v>56.189488243430155</v>
      </c>
      <c r="Y95" s="121">
        <v>45.737164390014129</v>
      </c>
      <c r="Z95" s="121">
        <v>85.045513654096226</v>
      </c>
      <c r="AA95" s="121">
        <v>86.358921161825734</v>
      </c>
      <c r="AB95" s="121">
        <v>13.641078838174273</v>
      </c>
      <c r="AC95" s="121">
        <v>5.3077455048409403</v>
      </c>
      <c r="AD95" s="121">
        <v>18.706777316735824</v>
      </c>
      <c r="AE95" s="121">
        <v>74.18741355463348</v>
      </c>
      <c r="AF95" s="121">
        <v>1.7980636237897647</v>
      </c>
      <c r="AG95" s="121">
        <v>49.565657417559251</v>
      </c>
      <c r="AH95" s="121">
        <v>26.93072588664236</v>
      </c>
      <c r="AI95" s="121">
        <v>73.020779666838393</v>
      </c>
      <c r="AJ95" s="121">
        <v>84.993084370677735</v>
      </c>
      <c r="AK95" s="121">
        <v>14.004149377593361</v>
      </c>
      <c r="AL95" s="121">
        <v>0.93360995850622408</v>
      </c>
    </row>
    <row r="96" spans="1:38" s="114" customFormat="1" ht="18" customHeight="1">
      <c r="A96" s="114" t="s">
        <v>796</v>
      </c>
      <c r="B96" s="119" t="s">
        <v>82</v>
      </c>
      <c r="C96" s="120">
        <v>14454</v>
      </c>
      <c r="D96" s="120">
        <v>328</v>
      </c>
      <c r="E96" s="120">
        <v>14782</v>
      </c>
      <c r="F96" s="120">
        <v>10438</v>
      </c>
      <c r="G96" s="120">
        <v>4344</v>
      </c>
      <c r="H96" s="121">
        <v>182.98606413205249</v>
      </c>
      <c r="I96" s="121">
        <v>48.854187791523017</v>
      </c>
      <c r="J96" s="121">
        <v>69.948577305450812</v>
      </c>
      <c r="K96" s="121">
        <v>28.344777014865674</v>
      </c>
      <c r="L96" s="121">
        <v>2.2189148964957379</v>
      </c>
      <c r="M96" s="121">
        <v>2.2609695343935621</v>
      </c>
      <c r="N96" s="121">
        <v>2.117863720073665</v>
      </c>
      <c r="O96" s="121">
        <v>49.962820252822283</v>
      </c>
      <c r="P96" s="121">
        <v>71.566678093932126</v>
      </c>
      <c r="Q96" s="121">
        <v>28.958069462035862</v>
      </c>
      <c r="R96" s="121">
        <v>28.144458281444585</v>
      </c>
      <c r="S96" s="121">
        <v>35.571456577141738</v>
      </c>
      <c r="T96" s="121">
        <v>10.324553151458138</v>
      </c>
      <c r="U96" s="121">
        <v>15.123841151238413</v>
      </c>
      <c r="V96" s="121">
        <v>18.525779258968829</v>
      </c>
      <c r="W96" s="121">
        <v>6.9614299153339605</v>
      </c>
      <c r="X96" s="121">
        <v>56.731700567316999</v>
      </c>
      <c r="Y96" s="121">
        <v>45.902764163889429</v>
      </c>
      <c r="Z96" s="121">
        <v>82.714016933207901</v>
      </c>
      <c r="AA96" s="121">
        <v>82.620727826207272</v>
      </c>
      <c r="AB96" s="121">
        <v>17.379272173792724</v>
      </c>
      <c r="AC96" s="121">
        <v>5.7977030579770306</v>
      </c>
      <c r="AD96" s="121">
        <v>26.906046769060467</v>
      </c>
      <c r="AE96" s="121">
        <v>65.829528158295275</v>
      </c>
      <c r="AF96" s="121">
        <v>1.4667220146672202</v>
      </c>
      <c r="AG96" s="121">
        <v>50.037179747177717</v>
      </c>
      <c r="AH96" s="121">
        <v>28.433321906067878</v>
      </c>
      <c r="AI96" s="121">
        <v>71.041930537964134</v>
      </c>
      <c r="AJ96" s="121">
        <v>88.300816383008168</v>
      </c>
      <c r="AK96" s="121">
        <v>9.7066555970665558</v>
      </c>
      <c r="AL96" s="121">
        <v>0.81638300816383003</v>
      </c>
    </row>
    <row r="97" spans="1:38" s="114" customFormat="1" ht="18" customHeight="1">
      <c r="A97" s="114" t="s">
        <v>797</v>
      </c>
      <c r="B97" s="119" t="s">
        <v>83</v>
      </c>
      <c r="C97" s="120">
        <v>7109</v>
      </c>
      <c r="D97" s="120">
        <v>268</v>
      </c>
      <c r="E97" s="120">
        <v>7377</v>
      </c>
      <c r="F97" s="120">
        <v>4823</v>
      </c>
      <c r="G97" s="120">
        <v>2554</v>
      </c>
      <c r="H97" s="121">
        <v>133.5502236681578</v>
      </c>
      <c r="I97" s="121">
        <v>58.061091146684085</v>
      </c>
      <c r="J97" s="121">
        <v>75.983606557377044</v>
      </c>
      <c r="K97" s="121">
        <v>40.266927083333329</v>
      </c>
      <c r="L97" s="121">
        <v>3.6329131083096109</v>
      </c>
      <c r="M97" s="121">
        <v>3.8979888036491808</v>
      </c>
      <c r="N97" s="121">
        <v>3.1323414252153485</v>
      </c>
      <c r="O97" s="121">
        <v>60.249918327344012</v>
      </c>
      <c r="P97" s="121">
        <v>79.06557377049181</v>
      </c>
      <c r="Q97" s="121">
        <v>41.569010416666671</v>
      </c>
      <c r="R97" s="121">
        <v>7.0192713461808971</v>
      </c>
      <c r="S97" s="121">
        <v>10.140237324703344</v>
      </c>
      <c r="T97" s="121">
        <v>1.1721907841552142</v>
      </c>
      <c r="U97" s="121">
        <v>14.72780981853988</v>
      </c>
      <c r="V97" s="121">
        <v>20.711974110032365</v>
      </c>
      <c r="W97" s="121">
        <v>3.5165723524656425</v>
      </c>
      <c r="X97" s="121">
        <v>78.252918835279232</v>
      </c>
      <c r="Y97" s="121">
        <v>69.147788565264293</v>
      </c>
      <c r="Z97" s="121">
        <v>95.31123686337915</v>
      </c>
      <c r="AA97" s="121">
        <v>94.457729638486427</v>
      </c>
      <c r="AB97" s="121">
        <v>5.5422703615135749</v>
      </c>
      <c r="AC97" s="121">
        <v>9.1433394288929524</v>
      </c>
      <c r="AD97" s="121">
        <v>20.227880151920104</v>
      </c>
      <c r="AE97" s="121">
        <v>69.826979884653255</v>
      </c>
      <c r="AF97" s="121">
        <v>0.8018005345336896</v>
      </c>
      <c r="AG97" s="121">
        <v>39.750081672655995</v>
      </c>
      <c r="AH97" s="121">
        <v>20.934426229508198</v>
      </c>
      <c r="AI97" s="121">
        <v>58.430989583333336</v>
      </c>
      <c r="AJ97" s="121">
        <v>92.713461808974543</v>
      </c>
      <c r="AK97" s="121">
        <v>6.2315374876916589</v>
      </c>
      <c r="AL97" s="121">
        <v>0.85806723871149249</v>
      </c>
    </row>
    <row r="98" spans="1:38" s="114" customFormat="1" ht="18" customHeight="1">
      <c r="A98" s="114" t="s">
        <v>742</v>
      </c>
      <c r="B98" s="119"/>
      <c r="C98" s="120"/>
      <c r="D98" s="120"/>
      <c r="E98" s="120"/>
      <c r="F98" s="120"/>
      <c r="G98" s="120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</row>
    <row r="99" spans="1:38" s="118" customFormat="1" ht="18" customHeight="1">
      <c r="A99" s="114" t="s">
        <v>742</v>
      </c>
      <c r="B99" s="115" t="s">
        <v>548</v>
      </c>
      <c r="C99" s="116"/>
      <c r="D99" s="116"/>
      <c r="E99" s="116"/>
      <c r="F99" s="116"/>
      <c r="G99" s="116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  <c r="AA99" s="117"/>
      <c r="AB99" s="117"/>
      <c r="AC99" s="117"/>
      <c r="AD99" s="117"/>
      <c r="AE99" s="117"/>
      <c r="AF99" s="117"/>
      <c r="AG99" s="117"/>
      <c r="AH99" s="117"/>
      <c r="AI99" s="117"/>
      <c r="AJ99" s="117"/>
      <c r="AK99" s="117"/>
      <c r="AL99" s="117"/>
    </row>
    <row r="100" spans="1:38" s="114" customFormat="1" ht="18" customHeight="1">
      <c r="A100" s="114" t="s">
        <v>798</v>
      </c>
      <c r="B100" s="119" t="s">
        <v>84</v>
      </c>
      <c r="C100" s="120">
        <v>30409</v>
      </c>
      <c r="D100" s="120">
        <v>1622</v>
      </c>
      <c r="E100" s="120">
        <v>32031</v>
      </c>
      <c r="F100" s="120">
        <v>20876</v>
      </c>
      <c r="G100" s="120">
        <v>11155</v>
      </c>
      <c r="H100" s="121">
        <v>194.76132496643876</v>
      </c>
      <c r="I100" s="121">
        <v>46.387003279688813</v>
      </c>
      <c r="J100" s="121">
        <v>63.259968102073358</v>
      </c>
      <c r="K100" s="121">
        <v>30.922379769039615</v>
      </c>
      <c r="L100" s="121">
        <v>5.0638444007367864</v>
      </c>
      <c r="M100" s="121">
        <v>5.0009580379383021</v>
      </c>
      <c r="N100" s="121">
        <v>5.1815329448677723</v>
      </c>
      <c r="O100" s="121">
        <v>48.861261536114711</v>
      </c>
      <c r="P100" s="121">
        <v>66.590111642743224</v>
      </c>
      <c r="Q100" s="121">
        <v>32.612191200116939</v>
      </c>
      <c r="R100" s="121">
        <v>17.208721102305237</v>
      </c>
      <c r="S100" s="121">
        <v>22.735982250907625</v>
      </c>
      <c r="T100" s="121">
        <v>6.845041126973622</v>
      </c>
      <c r="U100" s="121">
        <v>13.371041467986453</v>
      </c>
      <c r="V100" s="121">
        <v>17.300322710770473</v>
      </c>
      <c r="W100" s="121">
        <v>6.0035927011439911</v>
      </c>
      <c r="X100" s="121">
        <v>69.420237429708308</v>
      </c>
      <c r="Y100" s="121">
        <v>59.963695038321909</v>
      </c>
      <c r="Z100" s="121">
        <v>87.151366171882387</v>
      </c>
      <c r="AA100" s="121">
        <v>76.789766187641817</v>
      </c>
      <c r="AB100" s="121">
        <v>23.210233812358183</v>
      </c>
      <c r="AC100" s="121">
        <v>5.501660692558124</v>
      </c>
      <c r="AD100" s="121">
        <v>18.658949653063235</v>
      </c>
      <c r="AE100" s="121">
        <v>74.540432108915127</v>
      </c>
      <c r="AF100" s="121">
        <v>1.2989575454635143</v>
      </c>
      <c r="AG100" s="121">
        <v>51.138738463885289</v>
      </c>
      <c r="AH100" s="121">
        <v>33.409888357256776</v>
      </c>
      <c r="AI100" s="121">
        <v>67.387808799883047</v>
      </c>
      <c r="AJ100" s="121">
        <v>84.777532967213659</v>
      </c>
      <c r="AK100" s="121">
        <v>14.42665000493275</v>
      </c>
      <c r="AL100" s="121">
        <v>0.28281100989838537</v>
      </c>
    </row>
    <row r="101" spans="1:38" s="114" customFormat="1" ht="18" customHeight="1">
      <c r="A101" s="114" t="s">
        <v>799</v>
      </c>
      <c r="B101" s="119" t="s">
        <v>482</v>
      </c>
      <c r="C101" s="120">
        <v>43849</v>
      </c>
      <c r="D101" s="120">
        <v>2058</v>
      </c>
      <c r="E101" s="120">
        <v>45907</v>
      </c>
      <c r="F101" s="120">
        <v>32928</v>
      </c>
      <c r="G101" s="120">
        <v>12979</v>
      </c>
      <c r="H101" s="121">
        <v>174.38517001764438</v>
      </c>
      <c r="I101" s="121">
        <v>48.867714253872727</v>
      </c>
      <c r="J101" s="121">
        <v>69.884436908798847</v>
      </c>
      <c r="K101" s="121">
        <v>27.88936890393266</v>
      </c>
      <c r="L101" s="121">
        <v>4.4829764523928812</v>
      </c>
      <c r="M101" s="121">
        <v>4.8681972789115644</v>
      </c>
      <c r="N101" s="121">
        <v>3.5056629940673392</v>
      </c>
      <c r="O101" s="121">
        <v>51.161261562465178</v>
      </c>
      <c r="P101" s="121">
        <v>73.460646082455824</v>
      </c>
      <c r="Q101" s="121">
        <v>28.902596534984188</v>
      </c>
      <c r="R101" s="121">
        <v>36.306415197609979</v>
      </c>
      <c r="S101" s="121">
        <v>44.156424581005588</v>
      </c>
      <c r="T101" s="121">
        <v>16.671989779623122</v>
      </c>
      <c r="U101" s="121">
        <v>13.170197724007391</v>
      </c>
      <c r="V101" s="121">
        <v>15.597765363128492</v>
      </c>
      <c r="W101" s="121">
        <v>7.0983711274353238</v>
      </c>
      <c r="X101" s="121">
        <v>50.523387078382633</v>
      </c>
      <c r="Y101" s="121">
        <v>40.245810055865924</v>
      </c>
      <c r="Z101" s="121">
        <v>76.229639092941554</v>
      </c>
      <c r="AA101" s="121">
        <v>88.702136878834182</v>
      </c>
      <c r="AB101" s="121">
        <v>11.297863121165818</v>
      </c>
      <c r="AC101" s="121">
        <v>5.5736732878742954</v>
      </c>
      <c r="AD101" s="121">
        <v>19.756436862870306</v>
      </c>
      <c r="AE101" s="121">
        <v>73.458915824762244</v>
      </c>
      <c r="AF101" s="121">
        <v>1.2109740244931471</v>
      </c>
      <c r="AG101" s="121">
        <v>48.838738437534829</v>
      </c>
      <c r="AH101" s="121">
        <v>26.539353917544172</v>
      </c>
      <c r="AI101" s="121">
        <v>71.097403465015802</v>
      </c>
      <c r="AJ101" s="121">
        <v>88.307601085543581</v>
      </c>
      <c r="AK101" s="121">
        <v>10.337750005701384</v>
      </c>
      <c r="AL101" s="121">
        <v>1.2885128509202033</v>
      </c>
    </row>
    <row r="102" spans="1:38" s="114" customFormat="1" ht="18" customHeight="1">
      <c r="A102" s="114" t="s">
        <v>800</v>
      </c>
      <c r="B102" s="119" t="s">
        <v>85</v>
      </c>
      <c r="C102" s="120">
        <v>19587</v>
      </c>
      <c r="D102" s="120">
        <v>734</v>
      </c>
      <c r="E102" s="120">
        <v>20321</v>
      </c>
      <c r="F102" s="120">
        <v>14985</v>
      </c>
      <c r="G102" s="120">
        <v>5336</v>
      </c>
      <c r="H102" s="121">
        <v>179.44490920722404</v>
      </c>
      <c r="I102" s="121">
        <v>48.755413949320456</v>
      </c>
      <c r="J102" s="121">
        <v>71.160199201222824</v>
      </c>
      <c r="K102" s="121">
        <v>25.913637963102598</v>
      </c>
      <c r="L102" s="121">
        <v>3.6120269671768126</v>
      </c>
      <c r="M102" s="121">
        <v>3.6903570236903569</v>
      </c>
      <c r="N102" s="121">
        <v>3.3920539730134931</v>
      </c>
      <c r="O102" s="121">
        <v>50.582466271718033</v>
      </c>
      <c r="P102" s="121">
        <v>73.886889206646615</v>
      </c>
      <c r="Q102" s="121">
        <v>26.823505755793498</v>
      </c>
      <c r="R102" s="121">
        <v>44.795017103180676</v>
      </c>
      <c r="S102" s="121">
        <v>52.542960088691792</v>
      </c>
      <c r="T102" s="121">
        <v>23.103782735208537</v>
      </c>
      <c r="U102" s="121">
        <v>10.450809210190434</v>
      </c>
      <c r="V102" s="121">
        <v>11.502217294900221</v>
      </c>
      <c r="W102" s="121">
        <v>7.5072744907856457</v>
      </c>
      <c r="X102" s="121">
        <v>44.754173686628882</v>
      </c>
      <c r="Y102" s="121">
        <v>35.954822616407981</v>
      </c>
      <c r="Z102" s="121">
        <v>69.388942774005827</v>
      </c>
      <c r="AA102" s="121">
        <v>86.93010670342575</v>
      </c>
      <c r="AB102" s="121">
        <v>13.069893296574259</v>
      </c>
      <c r="AC102" s="121">
        <v>3.446163271557666</v>
      </c>
      <c r="AD102" s="121">
        <v>16.28631235002808</v>
      </c>
      <c r="AE102" s="121">
        <v>78.986062184101698</v>
      </c>
      <c r="AF102" s="121">
        <v>1.2814621943125544</v>
      </c>
      <c r="AG102" s="121">
        <v>49.417533728281974</v>
      </c>
      <c r="AH102" s="121">
        <v>26.113110793353382</v>
      </c>
      <c r="AI102" s="121">
        <v>73.176494244206509</v>
      </c>
      <c r="AJ102" s="121">
        <v>83.968959003420636</v>
      </c>
      <c r="AK102" s="121">
        <v>14.764895083473734</v>
      </c>
      <c r="AL102" s="121">
        <v>1.0874559656915301</v>
      </c>
    </row>
    <row r="103" spans="1:38" s="114" customFormat="1" ht="18" customHeight="1">
      <c r="A103" s="114" t="s">
        <v>801</v>
      </c>
      <c r="B103" s="119" t="s">
        <v>86</v>
      </c>
      <c r="C103" s="120">
        <v>9733</v>
      </c>
      <c r="D103" s="120">
        <v>294</v>
      </c>
      <c r="E103" s="120">
        <v>10027</v>
      </c>
      <c r="F103" s="120">
        <v>7229</v>
      </c>
      <c r="G103" s="120">
        <v>2798</v>
      </c>
      <c r="H103" s="121">
        <v>206.29300887603472</v>
      </c>
      <c r="I103" s="121">
        <v>48.912005628423536</v>
      </c>
      <c r="J103" s="121">
        <v>68.666404405979549</v>
      </c>
      <c r="K103" s="121">
        <v>28.270475798992912</v>
      </c>
      <c r="L103" s="121">
        <v>2.932083374887803</v>
      </c>
      <c r="M103" s="121">
        <v>3.4167934707428413</v>
      </c>
      <c r="N103" s="121">
        <v>1.6797712651894212</v>
      </c>
      <c r="O103" s="121">
        <v>50.389466807377261</v>
      </c>
      <c r="P103" s="121">
        <v>71.095594020456332</v>
      </c>
      <c r="Q103" s="121">
        <v>28.753468297194534</v>
      </c>
      <c r="R103" s="121">
        <v>48.905784444672761</v>
      </c>
      <c r="S103" s="121">
        <v>58.23546261816098</v>
      </c>
      <c r="T103" s="121">
        <v>25.227190112686298</v>
      </c>
      <c r="U103" s="121">
        <v>6.8632487413952532</v>
      </c>
      <c r="V103" s="121">
        <v>8.5362360355199076</v>
      </c>
      <c r="W103" s="121">
        <v>2.6172300981461287</v>
      </c>
      <c r="X103" s="121">
        <v>44.230966813931985</v>
      </c>
      <c r="Y103" s="121">
        <v>33.228301346319107</v>
      </c>
      <c r="Z103" s="121">
        <v>72.155579789167575</v>
      </c>
      <c r="AA103" s="121">
        <v>89.551012020959618</v>
      </c>
      <c r="AB103" s="121">
        <v>10.448987979040378</v>
      </c>
      <c r="AC103" s="121">
        <v>5.9591081886365966</v>
      </c>
      <c r="AD103" s="121">
        <v>39.854104592623038</v>
      </c>
      <c r="AE103" s="121">
        <v>51.566834480632892</v>
      </c>
      <c r="AF103" s="121">
        <v>2.6199527381074694</v>
      </c>
      <c r="AG103" s="121">
        <v>49.610533192622746</v>
      </c>
      <c r="AH103" s="121">
        <v>28.904405979543668</v>
      </c>
      <c r="AI103" s="121">
        <v>71.24653170280547</v>
      </c>
      <c r="AJ103" s="121">
        <v>93.403883694647078</v>
      </c>
      <c r="AK103" s="121">
        <v>5.9693825130997631</v>
      </c>
      <c r="AL103" s="121">
        <v>0.16438919141066474</v>
      </c>
    </row>
    <row r="104" spans="1:38" s="114" customFormat="1" ht="18" customHeight="1">
      <c r="A104" s="114" t="s">
        <v>802</v>
      </c>
      <c r="B104" s="119" t="s">
        <v>87</v>
      </c>
      <c r="C104" s="120">
        <v>12777</v>
      </c>
      <c r="D104" s="120">
        <v>585</v>
      </c>
      <c r="E104" s="120">
        <v>13362</v>
      </c>
      <c r="F104" s="120">
        <v>10094</v>
      </c>
      <c r="G104" s="120">
        <v>3268</v>
      </c>
      <c r="H104" s="121">
        <v>182.30055380930997</v>
      </c>
      <c r="I104" s="121">
        <v>49.638694638694638</v>
      </c>
      <c r="J104" s="121">
        <v>72.200627896546564</v>
      </c>
      <c r="K104" s="121">
        <v>25.222455913282637</v>
      </c>
      <c r="L104" s="121">
        <v>4.3780871127076786</v>
      </c>
      <c r="M104" s="121">
        <v>4.3094907866059042</v>
      </c>
      <c r="N104" s="121">
        <v>4.5899632802937571</v>
      </c>
      <c r="O104" s="121">
        <v>51.911421911421904</v>
      </c>
      <c r="P104" s="121">
        <v>75.452235012707419</v>
      </c>
      <c r="Q104" s="121">
        <v>26.435851803915224</v>
      </c>
      <c r="R104" s="121">
        <v>64.256085153009309</v>
      </c>
      <c r="S104" s="121">
        <v>71.042550988715192</v>
      </c>
      <c r="T104" s="121">
        <v>43.232841565105836</v>
      </c>
      <c r="U104" s="121">
        <v>5.8934022070908663</v>
      </c>
      <c r="V104" s="121">
        <v>6.719122062325293</v>
      </c>
      <c r="W104" s="121">
        <v>3.3354714560615775</v>
      </c>
      <c r="X104" s="121">
        <v>29.850512639899819</v>
      </c>
      <c r="Y104" s="121">
        <v>22.238326948959518</v>
      </c>
      <c r="Z104" s="121">
        <v>53.43168697883258</v>
      </c>
      <c r="AA104" s="121">
        <v>92.204742897393757</v>
      </c>
      <c r="AB104" s="121">
        <v>7.7952571026062456</v>
      </c>
      <c r="AC104" s="121">
        <v>3.0680128355639038</v>
      </c>
      <c r="AD104" s="121">
        <v>14.213039054551146</v>
      </c>
      <c r="AE104" s="121">
        <v>81.834546450653519</v>
      </c>
      <c r="AF104" s="121">
        <v>0.88440165923143155</v>
      </c>
      <c r="AG104" s="121">
        <v>48.088578088578089</v>
      </c>
      <c r="AH104" s="121">
        <v>24.54776498729257</v>
      </c>
      <c r="AI104" s="121">
        <v>73.564148196084773</v>
      </c>
      <c r="AJ104" s="121">
        <v>82.374579322219603</v>
      </c>
      <c r="AK104" s="121">
        <v>16.991469045941926</v>
      </c>
      <c r="AL104" s="121">
        <v>0.55568599827815612</v>
      </c>
    </row>
    <row r="105" spans="1:38" s="114" customFormat="1" ht="18" customHeight="1">
      <c r="A105" s="114" t="s">
        <v>803</v>
      </c>
      <c r="B105" s="119" t="s">
        <v>88</v>
      </c>
      <c r="C105" s="120">
        <v>14038</v>
      </c>
      <c r="D105" s="120">
        <v>595</v>
      </c>
      <c r="E105" s="120">
        <v>14633</v>
      </c>
      <c r="F105" s="120">
        <v>10661</v>
      </c>
      <c r="G105" s="120">
        <v>3972</v>
      </c>
      <c r="H105" s="121">
        <v>182.00642383653388</v>
      </c>
      <c r="I105" s="121">
        <v>48.308613510444268</v>
      </c>
      <c r="J105" s="121">
        <v>70.986032360669341</v>
      </c>
      <c r="K105" s="121">
        <v>25.840926217715971</v>
      </c>
      <c r="L105" s="123">
        <v>4.0661518485614705</v>
      </c>
      <c r="M105" s="123">
        <v>3.7050933308320042</v>
      </c>
      <c r="N105" s="123">
        <v>5.0352467270896275</v>
      </c>
      <c r="O105" s="123">
        <v>50.356171926081416</v>
      </c>
      <c r="P105" s="123">
        <v>73.717328170377542</v>
      </c>
      <c r="Q105" s="123">
        <v>27.211070767966021</v>
      </c>
      <c r="R105" s="123">
        <v>47.870066961105572</v>
      </c>
      <c r="S105" s="123">
        <v>55.737385544515881</v>
      </c>
      <c r="T105" s="123">
        <v>26.458112407211026</v>
      </c>
      <c r="U105" s="123">
        <v>12.003134349622453</v>
      </c>
      <c r="V105" s="123">
        <v>13.559322033898304</v>
      </c>
      <c r="W105" s="123">
        <v>7.767762460233298</v>
      </c>
      <c r="X105" s="123">
        <v>40.126798689271972</v>
      </c>
      <c r="Y105" s="123">
        <v>30.703292421585815</v>
      </c>
      <c r="Z105" s="123">
        <v>65.774125132555668</v>
      </c>
      <c r="AA105" s="123">
        <v>91.50876193189913</v>
      </c>
      <c r="AB105" s="123">
        <v>8.4912380681008681</v>
      </c>
      <c r="AC105" s="123">
        <v>3.526143325260009</v>
      </c>
      <c r="AD105" s="123">
        <v>18.52115685995156</v>
      </c>
      <c r="AE105" s="123">
        <v>76.677589400199466</v>
      </c>
      <c r="AF105" s="123">
        <v>1.2751104145889729</v>
      </c>
      <c r="AG105" s="123">
        <v>49.643828073918577</v>
      </c>
      <c r="AH105" s="123">
        <v>26.282671829622462</v>
      </c>
      <c r="AI105" s="123">
        <v>72.788929232033979</v>
      </c>
      <c r="AJ105" s="121">
        <v>77.233224105998005</v>
      </c>
      <c r="AK105" s="123">
        <v>20.757942726884171</v>
      </c>
      <c r="AL105" s="123">
        <v>1.9304744265564895</v>
      </c>
    </row>
    <row r="106" spans="1:38" s="114" customFormat="1" ht="12.5">
      <c r="C106" s="124"/>
      <c r="D106" s="124"/>
      <c r="E106" s="124"/>
      <c r="F106" s="124"/>
      <c r="G106" s="124"/>
      <c r="AJ106" s="125"/>
    </row>
    <row r="107" spans="1:38" s="114" customFormat="1" ht="12.5">
      <c r="A107" s="118"/>
      <c r="C107" s="124"/>
      <c r="D107" s="124"/>
      <c r="E107" s="124"/>
      <c r="F107" s="124"/>
      <c r="G107" s="124"/>
    </row>
    <row r="108" spans="1:38" s="114" customFormat="1" ht="12.5">
      <c r="C108" s="124"/>
      <c r="D108" s="124"/>
      <c r="E108" s="124"/>
      <c r="F108" s="124"/>
      <c r="G108" s="124"/>
    </row>
    <row r="109" spans="1:38" s="114" customFormat="1" ht="12.5">
      <c r="C109" s="124"/>
      <c r="D109" s="124"/>
      <c r="E109" s="124"/>
      <c r="F109" s="124"/>
      <c r="G109" s="124"/>
    </row>
    <row r="110" spans="1:38" s="114" customFormat="1" ht="12.5">
      <c r="C110" s="124"/>
      <c r="D110" s="124"/>
      <c r="E110" s="124"/>
      <c r="F110" s="124"/>
      <c r="G110" s="124"/>
    </row>
    <row r="111" spans="1:38" s="114" customFormat="1" ht="12.5">
      <c r="C111" s="124"/>
      <c r="D111" s="124"/>
      <c r="E111" s="124"/>
      <c r="F111" s="124"/>
      <c r="G111" s="124"/>
    </row>
    <row r="112" spans="1:38" s="114" customFormat="1" ht="12.5">
      <c r="C112" s="124"/>
      <c r="D112" s="124"/>
      <c r="E112" s="124"/>
      <c r="F112" s="124"/>
      <c r="G112" s="124"/>
    </row>
    <row r="113" spans="1:38" s="114" customFormat="1" ht="12.5">
      <c r="C113" s="124"/>
      <c r="D113" s="124"/>
      <c r="E113" s="124"/>
      <c r="F113" s="124"/>
      <c r="G113" s="124"/>
    </row>
    <row r="114" spans="1:38" s="114" customFormat="1" ht="12.5">
      <c r="C114" s="124"/>
      <c r="D114" s="124"/>
      <c r="E114" s="124"/>
      <c r="F114" s="124"/>
      <c r="G114" s="124"/>
    </row>
    <row r="115" spans="1:38" s="114" customFormat="1" ht="12.5">
      <c r="C115" s="124"/>
      <c r="D115" s="124"/>
      <c r="E115" s="124"/>
      <c r="F115" s="124"/>
      <c r="G115" s="124"/>
    </row>
    <row r="116" spans="1:38" s="114" customFormat="1" ht="12.5">
      <c r="C116" s="124"/>
      <c r="D116" s="124"/>
      <c r="E116" s="124"/>
      <c r="F116" s="124"/>
      <c r="G116" s="124"/>
    </row>
    <row r="117" spans="1:38" s="114" customFormat="1" ht="12.5">
      <c r="C117" s="124"/>
      <c r="D117" s="124"/>
      <c r="E117" s="124"/>
      <c r="F117" s="124"/>
      <c r="G117" s="124"/>
    </row>
    <row r="118" spans="1:38" s="114" customFormat="1" ht="12.5">
      <c r="C118" s="124"/>
      <c r="D118" s="124"/>
      <c r="E118" s="124"/>
      <c r="F118" s="124"/>
      <c r="G118" s="124"/>
    </row>
    <row r="119" spans="1:38" s="114" customFormat="1" ht="12.5">
      <c r="C119" s="124"/>
      <c r="D119" s="124"/>
      <c r="E119" s="124"/>
      <c r="F119" s="124"/>
      <c r="G119" s="124"/>
    </row>
    <row r="120" spans="1:38" s="114" customFormat="1" ht="12.5">
      <c r="C120" s="124"/>
      <c r="D120" s="124"/>
      <c r="E120" s="124"/>
      <c r="F120" s="124"/>
      <c r="G120" s="124"/>
    </row>
    <row r="121" spans="1:38" s="114" customFormat="1" ht="12.5">
      <c r="C121" s="124"/>
      <c r="D121" s="124"/>
      <c r="E121" s="124"/>
      <c r="F121" s="124"/>
      <c r="G121" s="124"/>
    </row>
    <row r="122" spans="1:38" s="114" customFormat="1" ht="12.5">
      <c r="C122" s="124"/>
      <c r="D122" s="124"/>
      <c r="E122" s="124"/>
      <c r="F122" s="124"/>
      <c r="G122" s="124"/>
    </row>
    <row r="123" spans="1:38" s="114" customFormat="1" ht="12.5">
      <c r="C123" s="124"/>
      <c r="D123" s="124"/>
      <c r="E123" s="124"/>
      <c r="F123" s="124"/>
      <c r="G123" s="124"/>
    </row>
    <row r="124" spans="1:38" s="114" customFormat="1" ht="12.5">
      <c r="C124" s="124"/>
      <c r="D124" s="124"/>
      <c r="E124" s="124"/>
      <c r="F124" s="124"/>
      <c r="G124" s="124"/>
    </row>
    <row r="125" spans="1:38" s="114" customFormat="1" ht="12.5">
      <c r="C125" s="124"/>
      <c r="D125" s="124"/>
      <c r="E125" s="124"/>
      <c r="F125" s="124"/>
      <c r="G125" s="124"/>
    </row>
    <row r="126" spans="1:38" s="114" customFormat="1" ht="12.5">
      <c r="C126" s="124"/>
      <c r="D126" s="124"/>
      <c r="E126" s="124"/>
      <c r="F126" s="124"/>
      <c r="G126" s="124"/>
    </row>
    <row r="127" spans="1:38" s="114" customFormat="1" ht="12.5">
      <c r="C127" s="124"/>
      <c r="D127" s="124"/>
      <c r="E127" s="124"/>
      <c r="F127" s="124"/>
      <c r="G127" s="124"/>
    </row>
    <row r="128" spans="1:38">
      <c r="A128" s="114"/>
      <c r="B128" s="126"/>
      <c r="C128" s="127"/>
      <c r="D128" s="127"/>
      <c r="E128" s="127"/>
      <c r="F128" s="127"/>
      <c r="G128" s="127"/>
      <c r="H128" s="126"/>
      <c r="I128" s="126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  <c r="AA128" s="126"/>
      <c r="AB128" s="126"/>
      <c r="AC128" s="126"/>
      <c r="AD128" s="126"/>
      <c r="AE128" s="126"/>
      <c r="AF128" s="126"/>
      <c r="AG128" s="126"/>
      <c r="AH128" s="126"/>
      <c r="AI128" s="126"/>
      <c r="AJ128" s="126"/>
      <c r="AK128" s="126"/>
      <c r="AL128" s="126"/>
    </row>
    <row r="129" spans="1:38">
      <c r="A129" s="114"/>
      <c r="B129" s="126"/>
      <c r="C129" s="127"/>
      <c r="D129" s="127"/>
      <c r="E129" s="127"/>
      <c r="F129" s="127"/>
      <c r="G129" s="127"/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6"/>
      <c r="AA129" s="126"/>
      <c r="AB129" s="126"/>
      <c r="AC129" s="126"/>
      <c r="AD129" s="126"/>
      <c r="AE129" s="126"/>
      <c r="AF129" s="126"/>
      <c r="AG129" s="126"/>
      <c r="AH129" s="126"/>
      <c r="AI129" s="126"/>
      <c r="AJ129" s="126"/>
      <c r="AK129" s="126"/>
      <c r="AL129" s="126"/>
    </row>
    <row r="130" spans="1:38">
      <c r="A130" s="114"/>
      <c r="B130" s="126"/>
      <c r="C130" s="127"/>
      <c r="D130" s="127"/>
      <c r="E130" s="127"/>
      <c r="F130" s="127"/>
      <c r="G130" s="127"/>
      <c r="H130" s="126"/>
      <c r="I130" s="126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  <c r="AA130" s="126"/>
      <c r="AB130" s="126"/>
      <c r="AC130" s="126"/>
      <c r="AD130" s="126"/>
      <c r="AE130" s="126"/>
      <c r="AF130" s="126"/>
      <c r="AG130" s="126"/>
      <c r="AH130" s="126"/>
      <c r="AI130" s="126"/>
      <c r="AJ130" s="126"/>
      <c r="AK130" s="126"/>
      <c r="AL130" s="126"/>
    </row>
    <row r="131" spans="1:38">
      <c r="A131" s="114"/>
      <c r="B131" s="126"/>
      <c r="C131" s="127"/>
      <c r="D131" s="127"/>
      <c r="E131" s="127"/>
      <c r="F131" s="127"/>
      <c r="G131" s="127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  <c r="AA131" s="126"/>
      <c r="AB131" s="126"/>
      <c r="AC131" s="126"/>
      <c r="AD131" s="126"/>
      <c r="AE131" s="126"/>
      <c r="AF131" s="126"/>
      <c r="AG131" s="126"/>
      <c r="AH131" s="126"/>
      <c r="AI131" s="126"/>
      <c r="AJ131" s="126"/>
      <c r="AK131" s="126"/>
      <c r="AL131" s="126"/>
    </row>
    <row r="132" spans="1:38">
      <c r="A132" s="114"/>
      <c r="B132" s="126"/>
      <c r="C132" s="127"/>
      <c r="D132" s="127"/>
      <c r="E132" s="127"/>
      <c r="F132" s="127"/>
      <c r="G132" s="127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  <c r="AA132" s="126"/>
      <c r="AB132" s="126"/>
      <c r="AC132" s="126"/>
      <c r="AD132" s="126"/>
      <c r="AE132" s="126"/>
      <c r="AF132" s="126"/>
      <c r="AG132" s="126"/>
      <c r="AH132" s="126"/>
      <c r="AI132" s="126"/>
      <c r="AJ132" s="126"/>
      <c r="AK132" s="126"/>
      <c r="AL132" s="126"/>
    </row>
    <row r="133" spans="1:38">
      <c r="A133" s="114"/>
      <c r="B133" s="126"/>
      <c r="C133" s="127"/>
      <c r="D133" s="127"/>
      <c r="E133" s="127"/>
      <c r="F133" s="127"/>
      <c r="G133" s="127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  <c r="AE133" s="126"/>
      <c r="AF133" s="126"/>
      <c r="AG133" s="126"/>
      <c r="AH133" s="126"/>
      <c r="AI133" s="126"/>
      <c r="AJ133" s="126"/>
      <c r="AK133" s="126"/>
      <c r="AL133" s="126"/>
    </row>
    <row r="134" spans="1:38">
      <c r="A134" s="114"/>
      <c r="B134" s="126"/>
      <c r="C134" s="127"/>
      <c r="D134" s="127"/>
      <c r="E134" s="127"/>
      <c r="F134" s="127"/>
      <c r="G134" s="127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  <c r="AA134" s="126"/>
      <c r="AB134" s="126"/>
      <c r="AC134" s="126"/>
      <c r="AD134" s="126"/>
      <c r="AE134" s="126"/>
      <c r="AF134" s="126"/>
      <c r="AG134" s="126"/>
      <c r="AH134" s="126"/>
      <c r="AI134" s="126"/>
      <c r="AJ134" s="126"/>
      <c r="AK134" s="126"/>
      <c r="AL134" s="126"/>
    </row>
    <row r="135" spans="1:38">
      <c r="A135" s="114"/>
      <c r="B135" s="126"/>
      <c r="C135" s="127"/>
      <c r="D135" s="127"/>
      <c r="E135" s="127"/>
      <c r="F135" s="127"/>
      <c r="G135" s="127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126"/>
      <c r="AC135" s="126"/>
      <c r="AD135" s="126"/>
      <c r="AE135" s="126"/>
      <c r="AF135" s="126"/>
      <c r="AG135" s="126"/>
      <c r="AH135" s="126"/>
      <c r="AI135" s="126"/>
      <c r="AJ135" s="126"/>
      <c r="AK135" s="126"/>
      <c r="AL135" s="126"/>
    </row>
    <row r="136" spans="1:38">
      <c r="B136" s="126"/>
      <c r="C136" s="127"/>
      <c r="D136" s="127"/>
      <c r="E136" s="127"/>
      <c r="F136" s="127"/>
      <c r="G136" s="127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  <c r="AA136" s="126"/>
      <c r="AB136" s="126"/>
      <c r="AC136" s="126"/>
      <c r="AD136" s="126"/>
      <c r="AE136" s="126"/>
      <c r="AF136" s="126"/>
      <c r="AG136" s="126"/>
      <c r="AH136" s="126"/>
      <c r="AI136" s="126"/>
      <c r="AJ136" s="126"/>
      <c r="AK136" s="126"/>
      <c r="AL136" s="126"/>
    </row>
    <row r="137" spans="1:38">
      <c r="B137" s="126"/>
      <c r="C137" s="127"/>
      <c r="D137" s="127"/>
      <c r="E137" s="127"/>
      <c r="F137" s="127"/>
      <c r="G137" s="127"/>
      <c r="H137" s="126"/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  <c r="AA137" s="126"/>
      <c r="AB137" s="126"/>
      <c r="AC137" s="126"/>
      <c r="AD137" s="126"/>
      <c r="AE137" s="126"/>
      <c r="AF137" s="126"/>
      <c r="AG137" s="126"/>
      <c r="AH137" s="126"/>
      <c r="AI137" s="126"/>
      <c r="AJ137" s="126"/>
      <c r="AK137" s="126"/>
      <c r="AL137" s="126"/>
    </row>
    <row r="138" spans="1:38">
      <c r="B138" s="126"/>
      <c r="C138" s="127"/>
      <c r="D138" s="127"/>
      <c r="E138" s="127"/>
      <c r="F138" s="127"/>
      <c r="G138" s="127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126"/>
      <c r="AA138" s="126"/>
      <c r="AB138" s="126"/>
      <c r="AC138" s="126"/>
      <c r="AD138" s="126"/>
      <c r="AE138" s="126"/>
      <c r="AF138" s="126"/>
      <c r="AG138" s="126"/>
      <c r="AH138" s="126"/>
      <c r="AI138" s="126"/>
      <c r="AJ138" s="126"/>
      <c r="AK138" s="126"/>
      <c r="AL138" s="126"/>
    </row>
    <row r="139" spans="1:38">
      <c r="B139" s="126"/>
      <c r="C139" s="127"/>
      <c r="D139" s="127"/>
      <c r="E139" s="127"/>
      <c r="F139" s="127"/>
      <c r="G139" s="127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  <c r="AA139" s="126"/>
      <c r="AB139" s="126"/>
      <c r="AC139" s="126"/>
      <c r="AD139" s="126"/>
      <c r="AE139" s="126"/>
      <c r="AF139" s="126"/>
      <c r="AG139" s="126"/>
      <c r="AH139" s="126"/>
      <c r="AI139" s="126"/>
      <c r="AJ139" s="126"/>
      <c r="AK139" s="126"/>
      <c r="AL139" s="126"/>
    </row>
    <row r="140" spans="1:38">
      <c r="B140" s="126"/>
      <c r="C140" s="127"/>
      <c r="D140" s="127"/>
      <c r="E140" s="127"/>
      <c r="F140" s="127"/>
      <c r="G140" s="127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  <c r="AA140" s="126"/>
      <c r="AB140" s="126"/>
      <c r="AC140" s="126"/>
      <c r="AD140" s="126"/>
      <c r="AE140" s="126"/>
      <c r="AF140" s="126"/>
      <c r="AG140" s="126"/>
      <c r="AH140" s="126"/>
      <c r="AI140" s="126"/>
      <c r="AJ140" s="126"/>
      <c r="AK140" s="126"/>
      <c r="AL140" s="126"/>
    </row>
    <row r="141" spans="1:38">
      <c r="B141" s="126"/>
      <c r="C141" s="127"/>
      <c r="D141" s="127"/>
      <c r="E141" s="127"/>
      <c r="F141" s="127"/>
      <c r="G141" s="127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  <c r="AA141" s="126"/>
      <c r="AB141" s="126"/>
      <c r="AC141" s="126"/>
      <c r="AD141" s="126"/>
      <c r="AE141" s="126"/>
      <c r="AF141" s="126"/>
      <c r="AG141" s="126"/>
      <c r="AH141" s="126"/>
      <c r="AI141" s="126"/>
      <c r="AJ141" s="126"/>
      <c r="AK141" s="126"/>
      <c r="AL141" s="126"/>
    </row>
    <row r="142" spans="1:38">
      <c r="B142" s="126"/>
      <c r="C142" s="127"/>
      <c r="D142" s="127"/>
      <c r="E142" s="127"/>
      <c r="F142" s="127"/>
      <c r="G142" s="127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  <c r="AA142" s="126"/>
      <c r="AB142" s="126"/>
      <c r="AC142" s="126"/>
      <c r="AD142" s="126"/>
      <c r="AE142" s="126"/>
      <c r="AF142" s="126"/>
      <c r="AG142" s="126"/>
      <c r="AH142" s="126"/>
      <c r="AI142" s="126"/>
      <c r="AJ142" s="126"/>
      <c r="AK142" s="126"/>
      <c r="AL142" s="126"/>
    </row>
    <row r="143" spans="1:38">
      <c r="B143" s="126"/>
      <c r="C143" s="127"/>
      <c r="D143" s="127"/>
      <c r="E143" s="127"/>
      <c r="F143" s="127"/>
      <c r="G143" s="127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  <c r="AA143" s="126"/>
      <c r="AB143" s="126"/>
      <c r="AC143" s="126"/>
      <c r="AD143" s="126"/>
      <c r="AE143" s="126"/>
      <c r="AF143" s="126"/>
      <c r="AG143" s="126"/>
      <c r="AH143" s="126"/>
      <c r="AI143" s="126"/>
      <c r="AJ143" s="126"/>
      <c r="AK143" s="126"/>
      <c r="AL143" s="126"/>
    </row>
    <row r="144" spans="1:38">
      <c r="B144" s="126"/>
      <c r="C144" s="127"/>
      <c r="D144" s="127"/>
      <c r="E144" s="127"/>
      <c r="F144" s="127"/>
      <c r="G144" s="127"/>
      <c r="H144" s="126"/>
      <c r="I144" s="126"/>
      <c r="J144" s="126"/>
      <c r="K144" s="126"/>
      <c r="L144" s="126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  <c r="AA144" s="126"/>
      <c r="AB144" s="126"/>
      <c r="AC144" s="126"/>
      <c r="AD144" s="126"/>
      <c r="AE144" s="126"/>
      <c r="AF144" s="126"/>
      <c r="AG144" s="126"/>
      <c r="AH144" s="126"/>
      <c r="AI144" s="126"/>
      <c r="AJ144" s="126"/>
      <c r="AK144" s="126"/>
      <c r="AL144" s="126"/>
    </row>
    <row r="145" spans="2:38">
      <c r="B145" s="126"/>
      <c r="C145" s="127"/>
      <c r="D145" s="127"/>
      <c r="E145" s="127"/>
      <c r="F145" s="127"/>
      <c r="G145" s="127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  <c r="AF145" s="126"/>
      <c r="AG145" s="126"/>
      <c r="AH145" s="126"/>
      <c r="AI145" s="126"/>
      <c r="AJ145" s="126"/>
      <c r="AK145" s="126"/>
      <c r="AL145" s="126"/>
    </row>
    <row r="146" spans="2:38">
      <c r="B146" s="126"/>
      <c r="C146" s="127"/>
      <c r="D146" s="127"/>
      <c r="E146" s="127"/>
      <c r="F146" s="127"/>
      <c r="G146" s="127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  <c r="AF146" s="126"/>
      <c r="AG146" s="126"/>
      <c r="AH146" s="126"/>
      <c r="AI146" s="126"/>
      <c r="AJ146" s="126"/>
      <c r="AK146" s="126"/>
      <c r="AL146" s="126"/>
    </row>
    <row r="147" spans="2:38">
      <c r="B147" s="126"/>
      <c r="C147" s="127"/>
      <c r="D147" s="127"/>
      <c r="E147" s="127"/>
      <c r="F147" s="127"/>
      <c r="G147" s="127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  <c r="AG147" s="126"/>
      <c r="AH147" s="126"/>
      <c r="AI147" s="126"/>
      <c r="AJ147" s="126"/>
      <c r="AK147" s="126"/>
      <c r="AL147" s="126"/>
    </row>
    <row r="148" spans="2:38">
      <c r="B148" s="126"/>
      <c r="C148" s="127"/>
      <c r="D148" s="127"/>
      <c r="E148" s="127"/>
      <c r="F148" s="127"/>
      <c r="G148" s="127"/>
      <c r="H148" s="126"/>
      <c r="I148" s="126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6"/>
      <c r="AG148" s="126"/>
      <c r="AH148" s="126"/>
      <c r="AI148" s="126"/>
      <c r="AJ148" s="126"/>
      <c r="AK148" s="126"/>
      <c r="AL148" s="126"/>
    </row>
    <row r="149" spans="2:38">
      <c r="B149" s="126"/>
      <c r="C149" s="127"/>
      <c r="D149" s="127"/>
      <c r="E149" s="127"/>
      <c r="F149" s="127"/>
      <c r="G149" s="127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  <c r="AA149" s="126"/>
      <c r="AB149" s="126"/>
      <c r="AC149" s="126"/>
      <c r="AD149" s="126"/>
      <c r="AE149" s="126"/>
      <c r="AF149" s="126"/>
      <c r="AG149" s="126"/>
      <c r="AH149" s="126"/>
      <c r="AI149" s="126"/>
      <c r="AJ149" s="126"/>
      <c r="AK149" s="126"/>
      <c r="AL149" s="126"/>
    </row>
    <row r="150" spans="2:38">
      <c r="B150" s="126"/>
      <c r="C150" s="127"/>
      <c r="D150" s="127"/>
      <c r="E150" s="127"/>
      <c r="F150" s="127"/>
      <c r="G150" s="127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  <c r="AA150" s="126"/>
      <c r="AB150" s="126"/>
      <c r="AC150" s="126"/>
      <c r="AD150" s="126"/>
      <c r="AE150" s="126"/>
      <c r="AF150" s="126"/>
      <c r="AG150" s="126"/>
      <c r="AH150" s="126"/>
      <c r="AI150" s="126"/>
      <c r="AJ150" s="126"/>
      <c r="AK150" s="126"/>
      <c r="AL150" s="126"/>
    </row>
    <row r="151" spans="2:38">
      <c r="B151" s="126"/>
      <c r="C151" s="127"/>
      <c r="D151" s="127"/>
      <c r="E151" s="127"/>
      <c r="F151" s="127"/>
      <c r="G151" s="127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  <c r="AA151" s="126"/>
      <c r="AB151" s="126"/>
      <c r="AC151" s="126"/>
      <c r="AD151" s="126"/>
      <c r="AE151" s="126"/>
      <c r="AF151" s="126"/>
      <c r="AG151" s="126"/>
      <c r="AH151" s="126"/>
      <c r="AI151" s="126"/>
      <c r="AJ151" s="126"/>
      <c r="AK151" s="126"/>
      <c r="AL151" s="126"/>
    </row>
    <row r="152" spans="2:38">
      <c r="B152" s="126"/>
      <c r="C152" s="127"/>
      <c r="D152" s="127"/>
      <c r="E152" s="127"/>
      <c r="F152" s="127"/>
      <c r="G152" s="127"/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  <c r="AA152" s="126"/>
      <c r="AB152" s="126"/>
      <c r="AC152" s="126"/>
      <c r="AD152" s="126"/>
      <c r="AE152" s="126"/>
      <c r="AF152" s="126"/>
      <c r="AG152" s="126"/>
      <c r="AH152" s="126"/>
      <c r="AI152" s="126"/>
      <c r="AJ152" s="126"/>
      <c r="AK152" s="126"/>
      <c r="AL152" s="126"/>
    </row>
    <row r="153" spans="2:38">
      <c r="B153" s="126"/>
      <c r="C153" s="127"/>
      <c r="D153" s="127"/>
      <c r="E153" s="127"/>
      <c r="F153" s="127"/>
      <c r="G153" s="127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  <c r="AC153" s="126"/>
      <c r="AD153" s="126"/>
      <c r="AE153" s="126"/>
      <c r="AF153" s="126"/>
      <c r="AG153" s="126"/>
      <c r="AH153" s="126"/>
      <c r="AI153" s="126"/>
      <c r="AJ153" s="126"/>
      <c r="AK153" s="126"/>
      <c r="AL153" s="126"/>
    </row>
  </sheetData>
  <mergeCells count="9">
    <mergeCell ref="AC7:AF7"/>
    <mergeCell ref="AG7:AI7"/>
    <mergeCell ref="AJ7:AL7"/>
    <mergeCell ref="B7:B8"/>
    <mergeCell ref="C7:H7"/>
    <mergeCell ref="I7:Q7"/>
    <mergeCell ref="R7:Z7"/>
    <mergeCell ref="AA7:AA8"/>
    <mergeCell ref="AB7:AB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469-FDA1-4D82-90B2-F4501D3298A9}">
  <dimension ref="B2:F96"/>
  <sheetViews>
    <sheetView workbookViewId="0">
      <selection activeCell="B12" sqref="B12"/>
    </sheetView>
  </sheetViews>
  <sheetFormatPr baseColWidth="10" defaultColWidth="11.453125" defaultRowHeight="14"/>
  <cols>
    <col min="1" max="1" width="4.26953125" style="142" customWidth="1"/>
    <col min="2" max="2" width="31.54296875" style="142" customWidth="1"/>
    <col min="3" max="6" width="14" style="154" customWidth="1"/>
    <col min="7" max="16384" width="11.453125" style="142"/>
  </cols>
  <sheetData>
    <row r="2" spans="2:6" s="137" customFormat="1" ht="15.5">
      <c r="B2" s="134" t="s">
        <v>549</v>
      </c>
      <c r="C2" s="135"/>
      <c r="D2" s="135"/>
      <c r="E2" s="135"/>
      <c r="F2" s="136"/>
    </row>
    <row r="3" spans="2:6" s="137" customFormat="1" ht="15.5">
      <c r="B3" s="138"/>
      <c r="C3" s="139"/>
      <c r="D3" s="139"/>
      <c r="E3" s="139"/>
      <c r="F3" s="140"/>
    </row>
    <row r="4" spans="2:6" s="137" customFormat="1" ht="15.5">
      <c r="B4" s="141" t="s">
        <v>550</v>
      </c>
      <c r="C4" s="139"/>
      <c r="D4" s="139"/>
      <c r="E4" s="139"/>
      <c r="F4" s="140"/>
    </row>
    <row r="5" spans="2:6" s="137" customFormat="1" ht="15.5">
      <c r="B5" s="141" t="s">
        <v>551</v>
      </c>
      <c r="C5" s="139"/>
      <c r="D5" s="139"/>
      <c r="E5" s="139"/>
      <c r="F5" s="140"/>
    </row>
    <row r="6" spans="2:6" s="137" customFormat="1" ht="15.5">
      <c r="B6" s="141" t="s">
        <v>151</v>
      </c>
      <c r="C6" s="139"/>
      <c r="D6" s="139"/>
      <c r="E6" s="139"/>
      <c r="F6" s="140"/>
    </row>
    <row r="7" spans="2:6" s="174" customFormat="1" ht="15.5">
      <c r="B7" s="171"/>
      <c r="C7" s="172"/>
      <c r="D7" s="172"/>
      <c r="E7" s="172"/>
      <c r="F7" s="173"/>
    </row>
    <row r="8" spans="2:6" s="137" customFormat="1" ht="15.5" customHeight="1">
      <c r="B8" s="178" t="s">
        <v>504</v>
      </c>
      <c r="C8" s="179" t="s">
        <v>552</v>
      </c>
      <c r="D8" s="180" t="s">
        <v>556</v>
      </c>
      <c r="E8" s="179" t="s">
        <v>553</v>
      </c>
      <c r="F8" s="179" t="s">
        <v>554</v>
      </c>
    </row>
    <row r="9" spans="2:6" s="137" customFormat="1" ht="15.5">
      <c r="B9" s="178"/>
      <c r="C9" s="179" t="s">
        <v>555</v>
      </c>
      <c r="D9" s="181"/>
      <c r="E9" s="179"/>
      <c r="F9" s="179"/>
    </row>
    <row r="10" spans="2:6" s="177" customFormat="1">
      <c r="B10" s="175"/>
      <c r="C10" s="176"/>
      <c r="D10" s="176"/>
      <c r="E10" s="176"/>
      <c r="F10" s="176"/>
    </row>
    <row r="11" spans="2:6">
      <c r="B11" s="143" t="s">
        <v>557</v>
      </c>
      <c r="C11" s="144">
        <f>SUM(C12:C92)</f>
        <v>1236981</v>
      </c>
      <c r="D11" s="144">
        <f>SUM(D12:D92)</f>
        <v>267817.15380000003</v>
      </c>
      <c r="E11" s="145">
        <v>100</v>
      </c>
      <c r="F11" s="146"/>
    </row>
    <row r="12" spans="2:6">
      <c r="B12" s="147" t="s">
        <v>558</v>
      </c>
      <c r="C12" s="148">
        <v>84066</v>
      </c>
      <c r="D12" s="148">
        <v>11659.815499999999</v>
      </c>
      <c r="E12" s="149">
        <f>+D12/$D$11*100</f>
        <v>4.3536477535368379</v>
      </c>
      <c r="F12" s="150">
        <v>1</v>
      </c>
    </row>
    <row r="13" spans="2:6">
      <c r="B13" s="147" t="s">
        <v>559</v>
      </c>
      <c r="C13" s="148">
        <v>16839</v>
      </c>
      <c r="D13" s="148">
        <v>1729.2626</v>
      </c>
      <c r="E13" s="149">
        <f t="shared" ref="E13:E76" si="0">+D13/$D$11*100</f>
        <v>0.64568776699470687</v>
      </c>
      <c r="F13" s="150">
        <v>1</v>
      </c>
    </row>
    <row r="14" spans="2:6">
      <c r="B14" s="147" t="s">
        <v>560</v>
      </c>
      <c r="C14" s="148">
        <v>58608</v>
      </c>
      <c r="D14" s="148">
        <v>9248.3423999999995</v>
      </c>
      <c r="E14" s="149">
        <f t="shared" si="0"/>
        <v>3.4532300372762745</v>
      </c>
      <c r="F14" s="150">
        <v>1</v>
      </c>
    </row>
    <row r="15" spans="2:6">
      <c r="B15" s="147" t="s">
        <v>561</v>
      </c>
      <c r="C15" s="148">
        <v>9891</v>
      </c>
      <c r="D15" s="148">
        <v>2191.8456000000001</v>
      </c>
      <c r="E15" s="149">
        <f t="shared" si="0"/>
        <v>0.81841120663869882</v>
      </c>
      <c r="F15" s="150">
        <v>2</v>
      </c>
    </row>
    <row r="16" spans="2:6">
      <c r="B16" s="147" t="s">
        <v>562</v>
      </c>
      <c r="C16" s="148">
        <v>4632</v>
      </c>
      <c r="D16" s="148">
        <v>1088.9832000000001</v>
      </c>
      <c r="E16" s="149">
        <f t="shared" si="0"/>
        <v>0.40661443247702828</v>
      </c>
      <c r="F16" s="150">
        <v>2</v>
      </c>
    </row>
    <row r="17" spans="2:6">
      <c r="B17" s="147" t="s">
        <v>563</v>
      </c>
      <c r="C17" s="148">
        <v>16348</v>
      </c>
      <c r="D17" s="148">
        <v>3303.9308000000001</v>
      </c>
      <c r="E17" s="149">
        <f t="shared" si="0"/>
        <v>1.233651673584472</v>
      </c>
      <c r="F17" s="150">
        <v>2</v>
      </c>
    </row>
    <row r="18" spans="2:6">
      <c r="B18" s="147" t="s">
        <v>564</v>
      </c>
      <c r="C18" s="148">
        <v>7873</v>
      </c>
      <c r="D18" s="148">
        <v>1314.7910000000002</v>
      </c>
      <c r="E18" s="149">
        <f t="shared" si="0"/>
        <v>0.49092859861465676</v>
      </c>
      <c r="F18" s="150">
        <v>1</v>
      </c>
    </row>
    <row r="19" spans="2:6">
      <c r="B19" s="147" t="s">
        <v>565</v>
      </c>
      <c r="C19" s="148">
        <v>33351</v>
      </c>
      <c r="D19" s="148">
        <v>4388.9915999999994</v>
      </c>
      <c r="E19" s="149">
        <f t="shared" si="0"/>
        <v>1.6388015247438565</v>
      </c>
      <c r="F19" s="150">
        <v>1</v>
      </c>
    </row>
    <row r="20" spans="2:6">
      <c r="B20" s="147" t="s">
        <v>566</v>
      </c>
      <c r="C20" s="148">
        <v>14467</v>
      </c>
      <c r="D20" s="148">
        <v>1440.7139999999999</v>
      </c>
      <c r="E20" s="149">
        <f t="shared" si="0"/>
        <v>0.53794687142254283</v>
      </c>
      <c r="F20" s="150">
        <v>1</v>
      </c>
    </row>
    <row r="21" spans="2:6">
      <c r="B21" s="147" t="s">
        <v>567</v>
      </c>
      <c r="C21" s="148">
        <v>20471</v>
      </c>
      <c r="D21" s="148">
        <v>4190.4137000000001</v>
      </c>
      <c r="E21" s="149">
        <f t="shared" si="0"/>
        <v>1.5646547058480464</v>
      </c>
      <c r="F21" s="150">
        <v>2</v>
      </c>
    </row>
    <row r="22" spans="2:6">
      <c r="B22" s="147" t="s">
        <v>568</v>
      </c>
      <c r="C22" s="148">
        <v>17381</v>
      </c>
      <c r="D22" s="148">
        <v>2052.6961000000001</v>
      </c>
      <c r="E22" s="149">
        <f t="shared" si="0"/>
        <v>0.7664543031970642</v>
      </c>
      <c r="F22" s="150">
        <v>1</v>
      </c>
    </row>
    <row r="23" spans="2:6">
      <c r="B23" s="147" t="s">
        <v>569</v>
      </c>
      <c r="C23" s="148">
        <v>5939</v>
      </c>
      <c r="D23" s="148">
        <v>1594.6215000000002</v>
      </c>
      <c r="E23" s="149">
        <f t="shared" si="0"/>
        <v>0.59541425087013977</v>
      </c>
      <c r="F23" s="150">
        <v>2</v>
      </c>
    </row>
    <row r="24" spans="2:6">
      <c r="B24" s="147" t="s">
        <v>570</v>
      </c>
      <c r="C24" s="148">
        <v>19563</v>
      </c>
      <c r="D24" s="148">
        <v>2243.8761</v>
      </c>
      <c r="E24" s="149">
        <f t="shared" si="0"/>
        <v>0.83783882703632839</v>
      </c>
      <c r="F24" s="150">
        <v>1</v>
      </c>
    </row>
    <row r="25" spans="2:6">
      <c r="B25" s="147" t="s">
        <v>571</v>
      </c>
      <c r="C25" s="148">
        <v>17148</v>
      </c>
      <c r="D25" s="148">
        <v>1670.2152000000001</v>
      </c>
      <c r="E25" s="149">
        <f t="shared" si="0"/>
        <v>0.62364011277906428</v>
      </c>
      <c r="F25" s="150">
        <v>1</v>
      </c>
    </row>
    <row r="26" spans="2:6">
      <c r="B26" s="147" t="s">
        <v>572</v>
      </c>
      <c r="C26" s="148">
        <v>17188</v>
      </c>
      <c r="D26" s="148">
        <v>1091.3745000000001</v>
      </c>
      <c r="E26" s="149">
        <f t="shared" si="0"/>
        <v>0.40750731777808924</v>
      </c>
      <c r="F26" s="150">
        <v>1</v>
      </c>
    </row>
    <row r="27" spans="2:6">
      <c r="B27" s="147" t="s">
        <v>573</v>
      </c>
      <c r="C27" s="148">
        <v>1705</v>
      </c>
      <c r="D27" s="148">
        <v>540.99650000000008</v>
      </c>
      <c r="E27" s="149">
        <f t="shared" si="0"/>
        <v>0.20200218407369244</v>
      </c>
      <c r="F27" s="150">
        <v>3</v>
      </c>
    </row>
    <row r="28" spans="2:6">
      <c r="B28" s="147" t="s">
        <v>574</v>
      </c>
      <c r="C28" s="148">
        <v>1988</v>
      </c>
      <c r="D28" s="148">
        <v>414.29919999999998</v>
      </c>
      <c r="E28" s="149">
        <f t="shared" si="0"/>
        <v>0.15469479610308665</v>
      </c>
      <c r="F28" s="150">
        <v>2</v>
      </c>
    </row>
    <row r="29" spans="2:6">
      <c r="B29" s="147" t="s">
        <v>575</v>
      </c>
      <c r="C29" s="148">
        <v>19510</v>
      </c>
      <c r="D29" s="148">
        <v>2190.973</v>
      </c>
      <c r="E29" s="149">
        <f t="shared" si="0"/>
        <v>0.81808538732965952</v>
      </c>
      <c r="F29" s="150">
        <v>1</v>
      </c>
    </row>
    <row r="30" spans="2:6">
      <c r="B30" s="147" t="s">
        <v>576</v>
      </c>
      <c r="C30" s="148">
        <v>38881</v>
      </c>
      <c r="D30" s="148">
        <v>13076.390000000001</v>
      </c>
      <c r="E30" s="149">
        <f t="shared" si="0"/>
        <v>4.8825811993227148</v>
      </c>
      <c r="F30" s="150">
        <v>3</v>
      </c>
    </row>
    <row r="31" spans="2:6">
      <c r="B31" s="147" t="s">
        <v>577</v>
      </c>
      <c r="C31" s="148">
        <v>3431</v>
      </c>
      <c r="D31" s="148">
        <v>944.89739999999995</v>
      </c>
      <c r="E31" s="149">
        <f t="shared" si="0"/>
        <v>0.35281436853205772</v>
      </c>
      <c r="F31" s="150">
        <v>3</v>
      </c>
    </row>
    <row r="32" spans="2:6">
      <c r="B32" s="147" t="s">
        <v>578</v>
      </c>
      <c r="C32" s="148">
        <v>73368</v>
      </c>
      <c r="D32" s="148">
        <v>12311.1504</v>
      </c>
      <c r="E32" s="149">
        <f t="shared" si="0"/>
        <v>4.5968490910009807</v>
      </c>
      <c r="F32" s="150">
        <v>1</v>
      </c>
    </row>
    <row r="33" spans="2:6">
      <c r="B33" s="147" t="s">
        <v>579</v>
      </c>
      <c r="C33" s="148">
        <v>23747</v>
      </c>
      <c r="D33" s="148">
        <v>5160.0057999999999</v>
      </c>
      <c r="E33" s="149">
        <f t="shared" si="0"/>
        <v>1.9266898056326067</v>
      </c>
      <c r="F33" s="150">
        <v>2</v>
      </c>
    </row>
    <row r="34" spans="2:6">
      <c r="B34" s="147" t="s">
        <v>580</v>
      </c>
      <c r="C34" s="148">
        <v>22221</v>
      </c>
      <c r="D34" s="148">
        <v>4339.7613000000001</v>
      </c>
      <c r="E34" s="149">
        <f t="shared" si="0"/>
        <v>1.6204194684410838</v>
      </c>
      <c r="F34" s="150">
        <v>2</v>
      </c>
    </row>
    <row r="35" spans="2:6">
      <c r="B35" s="147" t="s">
        <v>581</v>
      </c>
      <c r="C35" s="148">
        <v>1857</v>
      </c>
      <c r="D35" s="148">
        <v>489.90400000000005</v>
      </c>
      <c r="E35" s="149">
        <f t="shared" si="0"/>
        <v>0.1829248026307716</v>
      </c>
      <c r="F35" s="150">
        <v>2</v>
      </c>
    </row>
    <row r="36" spans="2:6">
      <c r="B36" s="147" t="s">
        <v>582</v>
      </c>
      <c r="C36" s="148">
        <v>7631</v>
      </c>
      <c r="D36" s="148">
        <v>1404.104</v>
      </c>
      <c r="E36" s="149">
        <f t="shared" si="0"/>
        <v>0.52427709729472893</v>
      </c>
      <c r="F36" s="150">
        <v>2</v>
      </c>
    </row>
    <row r="37" spans="2:6">
      <c r="B37" s="147" t="s">
        <v>583</v>
      </c>
      <c r="C37" s="148">
        <v>11958</v>
      </c>
      <c r="D37" s="148">
        <v>2805.3468000000003</v>
      </c>
      <c r="E37" s="149">
        <f t="shared" si="0"/>
        <v>1.0474858537608729</v>
      </c>
      <c r="F37" s="150">
        <v>2</v>
      </c>
    </row>
    <row r="38" spans="2:6">
      <c r="B38" s="147" t="s">
        <v>584</v>
      </c>
      <c r="C38" s="148">
        <v>9800</v>
      </c>
      <c r="D38" s="148">
        <v>1848.28</v>
      </c>
      <c r="E38" s="149">
        <f t="shared" si="0"/>
        <v>0.69012756418890731</v>
      </c>
      <c r="F38" s="150">
        <v>2</v>
      </c>
    </row>
    <row r="39" spans="2:6">
      <c r="B39" s="147" t="s">
        <v>585</v>
      </c>
      <c r="C39" s="148">
        <v>8078</v>
      </c>
      <c r="D39" s="148">
        <v>1745.6558</v>
      </c>
      <c r="E39" s="149">
        <f t="shared" si="0"/>
        <v>0.65180880882022119</v>
      </c>
      <c r="F39" s="150">
        <v>2</v>
      </c>
    </row>
    <row r="40" spans="2:6">
      <c r="B40" s="147" t="s">
        <v>586</v>
      </c>
      <c r="C40" s="148">
        <v>6121</v>
      </c>
      <c r="D40" s="148">
        <v>1548.6560000000002</v>
      </c>
      <c r="E40" s="149">
        <f t="shared" si="0"/>
        <v>0.57825123522763688</v>
      </c>
      <c r="F40" s="150">
        <v>2</v>
      </c>
    </row>
    <row r="41" spans="2:6">
      <c r="B41" s="147" t="s">
        <v>587</v>
      </c>
      <c r="C41" s="148">
        <v>45958</v>
      </c>
      <c r="D41" s="148">
        <v>11696.833199999999</v>
      </c>
      <c r="E41" s="149">
        <f t="shared" si="0"/>
        <v>4.3674697583915547</v>
      </c>
      <c r="F41" s="150">
        <v>2</v>
      </c>
    </row>
    <row r="42" spans="2:6">
      <c r="B42" s="147" t="s">
        <v>588</v>
      </c>
      <c r="C42" s="148">
        <v>3417</v>
      </c>
      <c r="D42" s="148">
        <v>627.01949999999999</v>
      </c>
      <c r="E42" s="149">
        <f t="shared" si="0"/>
        <v>0.23412223268874122</v>
      </c>
      <c r="F42" s="150">
        <v>2</v>
      </c>
    </row>
    <row r="43" spans="2:6">
      <c r="B43" s="147" t="s">
        <v>589</v>
      </c>
      <c r="C43" s="148">
        <v>5129</v>
      </c>
      <c r="D43" s="148">
        <v>1165.8217</v>
      </c>
      <c r="E43" s="149">
        <f t="shared" si="0"/>
        <v>0.43530508910964311</v>
      </c>
      <c r="F43" s="150">
        <v>2</v>
      </c>
    </row>
    <row r="44" spans="2:6">
      <c r="B44" s="147" t="s">
        <v>590</v>
      </c>
      <c r="C44" s="148">
        <v>11692</v>
      </c>
      <c r="D44" s="148">
        <v>5311.6755999999996</v>
      </c>
      <c r="E44" s="149">
        <f t="shared" si="0"/>
        <v>1.9833216523414485</v>
      </c>
      <c r="F44" s="150">
        <v>4</v>
      </c>
    </row>
    <row r="45" spans="2:6">
      <c r="B45" s="147" t="s">
        <v>591</v>
      </c>
      <c r="C45" s="148">
        <v>6191</v>
      </c>
      <c r="D45" s="148">
        <v>2645.3245000000002</v>
      </c>
      <c r="E45" s="149">
        <f t="shared" si="0"/>
        <v>0.98773527478208889</v>
      </c>
      <c r="F45" s="150">
        <v>4</v>
      </c>
    </row>
    <row r="46" spans="2:6">
      <c r="B46" s="147" t="s">
        <v>592</v>
      </c>
      <c r="C46" s="148">
        <v>4497</v>
      </c>
      <c r="D46" s="148">
        <v>2015.5598</v>
      </c>
      <c r="E46" s="149">
        <f t="shared" si="0"/>
        <v>0.75258801439775425</v>
      </c>
      <c r="F46" s="150">
        <v>4</v>
      </c>
    </row>
    <row r="47" spans="2:6">
      <c r="B47" s="147" t="s">
        <v>593</v>
      </c>
      <c r="C47" s="148">
        <v>39773</v>
      </c>
      <c r="D47" s="148">
        <v>6940.3884999999991</v>
      </c>
      <c r="E47" s="149">
        <f t="shared" si="0"/>
        <v>2.5914652596087735</v>
      </c>
      <c r="F47" s="150">
        <v>1</v>
      </c>
    </row>
    <row r="48" spans="2:6">
      <c r="B48" s="147" t="s">
        <v>594</v>
      </c>
      <c r="C48" s="148">
        <v>15076</v>
      </c>
      <c r="D48" s="148">
        <v>3411.6988000000001</v>
      </c>
      <c r="E48" s="149">
        <f t="shared" si="0"/>
        <v>1.2738910676900785</v>
      </c>
      <c r="F48" s="150">
        <v>2</v>
      </c>
    </row>
    <row r="49" spans="2:6">
      <c r="B49" s="147" t="s">
        <v>595</v>
      </c>
      <c r="C49" s="148">
        <v>27573</v>
      </c>
      <c r="D49" s="148">
        <v>4237.9701000000005</v>
      </c>
      <c r="E49" s="149">
        <f t="shared" si="0"/>
        <v>1.5824117461739673</v>
      </c>
      <c r="F49" s="150">
        <v>1</v>
      </c>
    </row>
    <row r="50" spans="2:6">
      <c r="B50" s="147" t="s">
        <v>596</v>
      </c>
      <c r="C50" s="148">
        <v>4193</v>
      </c>
      <c r="D50" s="148">
        <v>1114.9187000000002</v>
      </c>
      <c r="E50" s="149">
        <f t="shared" si="0"/>
        <v>0.41629846489691136</v>
      </c>
      <c r="F50" s="150">
        <v>2</v>
      </c>
    </row>
    <row r="51" spans="2:6">
      <c r="B51" s="147" t="s">
        <v>597</v>
      </c>
      <c r="C51" s="148">
        <v>20790</v>
      </c>
      <c r="D51" s="148">
        <v>5190.7636000000002</v>
      </c>
      <c r="E51" s="149">
        <f t="shared" si="0"/>
        <v>1.9381744322009891</v>
      </c>
      <c r="F51" s="150">
        <v>2</v>
      </c>
    </row>
    <row r="52" spans="2:6">
      <c r="B52" s="147" t="s">
        <v>598</v>
      </c>
      <c r="C52" s="148">
        <v>3719</v>
      </c>
      <c r="D52" s="148">
        <v>886.98149999999998</v>
      </c>
      <c r="E52" s="149">
        <f t="shared" si="0"/>
        <v>0.33118920405762292</v>
      </c>
      <c r="F52" s="150">
        <v>2</v>
      </c>
    </row>
    <row r="53" spans="2:6">
      <c r="B53" s="147" t="s">
        <v>599</v>
      </c>
      <c r="C53" s="148">
        <v>11509</v>
      </c>
      <c r="D53" s="148">
        <v>2389.2683999999999</v>
      </c>
      <c r="E53" s="149">
        <f t="shared" si="0"/>
        <v>0.89212672381107183</v>
      </c>
      <c r="F53" s="150">
        <v>2</v>
      </c>
    </row>
    <row r="54" spans="2:6">
      <c r="B54" s="147" t="s">
        <v>600</v>
      </c>
      <c r="C54" s="148">
        <v>10988</v>
      </c>
      <c r="D54" s="148">
        <v>2104.2020000000002</v>
      </c>
      <c r="E54" s="149">
        <f t="shared" si="0"/>
        <v>0.78568604368462969</v>
      </c>
      <c r="F54" s="150">
        <v>2</v>
      </c>
    </row>
    <row r="55" spans="2:6">
      <c r="B55" s="147" t="s">
        <v>601</v>
      </c>
      <c r="C55" s="148">
        <v>36339</v>
      </c>
      <c r="D55" s="148">
        <v>4160.8155000000006</v>
      </c>
      <c r="E55" s="149">
        <f t="shared" si="0"/>
        <v>1.5536030612539502</v>
      </c>
      <c r="F55" s="150">
        <v>1</v>
      </c>
    </row>
    <row r="56" spans="2:6">
      <c r="B56" s="147" t="s">
        <v>602</v>
      </c>
      <c r="C56" s="148">
        <v>11553</v>
      </c>
      <c r="D56" s="148">
        <v>1488.0264</v>
      </c>
      <c r="E56" s="149">
        <f t="shared" si="0"/>
        <v>0.55561280481355024</v>
      </c>
      <c r="F56" s="150">
        <v>1</v>
      </c>
    </row>
    <row r="57" spans="2:6">
      <c r="B57" s="147" t="s">
        <v>603</v>
      </c>
      <c r="C57" s="148">
        <v>11795</v>
      </c>
      <c r="D57" s="148">
        <v>1271.501</v>
      </c>
      <c r="E57" s="149">
        <f t="shared" si="0"/>
        <v>0.47476458544904443</v>
      </c>
      <c r="F57" s="150">
        <v>1</v>
      </c>
    </row>
    <row r="58" spans="2:6">
      <c r="B58" s="147" t="s">
        <v>604</v>
      </c>
      <c r="C58" s="148">
        <v>10289</v>
      </c>
      <c r="D58" s="148">
        <v>1554.6679000000001</v>
      </c>
      <c r="E58" s="149">
        <f t="shared" si="0"/>
        <v>0.58049601302274756</v>
      </c>
      <c r="F58" s="150">
        <v>1</v>
      </c>
    </row>
    <row r="59" spans="2:6">
      <c r="B59" s="147" t="s">
        <v>605</v>
      </c>
      <c r="C59" s="148">
        <v>13237</v>
      </c>
      <c r="D59" s="148">
        <v>1796.2608999999998</v>
      </c>
      <c r="E59" s="149">
        <f t="shared" si="0"/>
        <v>0.67070420042676127</v>
      </c>
      <c r="F59" s="150">
        <v>1</v>
      </c>
    </row>
    <row r="60" spans="2:6">
      <c r="B60" s="147" t="s">
        <v>606</v>
      </c>
      <c r="C60" s="148">
        <v>5961</v>
      </c>
      <c r="D60" s="148">
        <v>769.56509999999992</v>
      </c>
      <c r="E60" s="149">
        <f t="shared" si="0"/>
        <v>0.28734720277652354</v>
      </c>
      <c r="F60" s="150">
        <v>1</v>
      </c>
    </row>
    <row r="61" spans="2:6">
      <c r="B61" s="147" t="s">
        <v>607</v>
      </c>
      <c r="C61" s="148">
        <v>6243</v>
      </c>
      <c r="D61" s="148">
        <v>575.6046</v>
      </c>
      <c r="E61" s="149">
        <f t="shared" si="0"/>
        <v>0.21492447060722963</v>
      </c>
      <c r="F61" s="150">
        <v>1</v>
      </c>
    </row>
    <row r="62" spans="2:6">
      <c r="B62" s="147" t="s">
        <v>608</v>
      </c>
      <c r="C62" s="148">
        <v>5876</v>
      </c>
      <c r="D62" s="148">
        <v>593.476</v>
      </c>
      <c r="E62" s="149">
        <f t="shared" si="0"/>
        <v>0.2215974561671262</v>
      </c>
      <c r="F62" s="150">
        <v>1</v>
      </c>
    </row>
    <row r="63" spans="2:6">
      <c r="B63" s="147" t="s">
        <v>609</v>
      </c>
      <c r="C63" s="148">
        <v>8196</v>
      </c>
      <c r="D63" s="148">
        <v>745.83600000000001</v>
      </c>
      <c r="E63" s="149">
        <f t="shared" si="0"/>
        <v>0.278487016017269</v>
      </c>
      <c r="F63" s="150">
        <v>1</v>
      </c>
    </row>
    <row r="64" spans="2:6">
      <c r="B64" s="147" t="s">
        <v>610</v>
      </c>
      <c r="C64" s="148">
        <v>16158</v>
      </c>
      <c r="D64" s="148">
        <v>5872.8671999999997</v>
      </c>
      <c r="E64" s="149">
        <f t="shared" si="0"/>
        <v>2.1928644661744587</v>
      </c>
      <c r="F64" s="150">
        <v>3</v>
      </c>
    </row>
    <row r="65" spans="2:6">
      <c r="B65" s="147" t="s">
        <v>611</v>
      </c>
      <c r="C65" s="148">
        <v>16980</v>
      </c>
      <c r="D65" s="148">
        <v>3818.5771</v>
      </c>
      <c r="E65" s="149">
        <f t="shared" si="0"/>
        <v>1.4258149807878362</v>
      </c>
      <c r="F65" s="150">
        <v>2</v>
      </c>
    </row>
    <row r="66" spans="2:6">
      <c r="B66" s="147" t="s">
        <v>612</v>
      </c>
      <c r="C66" s="148">
        <v>15160</v>
      </c>
      <c r="D66" s="148">
        <v>4726.5762000000004</v>
      </c>
      <c r="E66" s="149">
        <f t="shared" si="0"/>
        <v>1.7648519271210326</v>
      </c>
      <c r="F66" s="150">
        <v>3</v>
      </c>
    </row>
    <row r="67" spans="2:6">
      <c r="B67" s="147" t="s">
        <v>613</v>
      </c>
      <c r="C67" s="148">
        <v>16929</v>
      </c>
      <c r="D67" s="148">
        <v>4540.0896000000002</v>
      </c>
      <c r="E67" s="149">
        <f t="shared" si="0"/>
        <v>1.6952198675781758</v>
      </c>
      <c r="F67" s="150">
        <v>2</v>
      </c>
    </row>
    <row r="68" spans="2:6">
      <c r="B68" s="147" t="s">
        <v>614</v>
      </c>
      <c r="C68" s="148">
        <v>5673</v>
      </c>
      <c r="D68" s="148">
        <v>2056.4625000000001</v>
      </c>
      <c r="E68" s="149">
        <f t="shared" si="0"/>
        <v>0.76786063581861574</v>
      </c>
      <c r="F68" s="150">
        <v>3</v>
      </c>
    </row>
    <row r="69" spans="2:6">
      <c r="B69" s="147" t="s">
        <v>615</v>
      </c>
      <c r="C69" s="148">
        <v>10345</v>
      </c>
      <c r="D69" s="148">
        <v>3082.2139999999999</v>
      </c>
      <c r="E69" s="149">
        <f t="shared" si="0"/>
        <v>1.1508650421629563</v>
      </c>
      <c r="F69" s="150">
        <v>3</v>
      </c>
    </row>
    <row r="70" spans="2:6">
      <c r="B70" s="147" t="s">
        <v>616</v>
      </c>
      <c r="C70" s="148">
        <v>7372</v>
      </c>
      <c r="D70" s="148">
        <v>2074.9364999999998</v>
      </c>
      <c r="E70" s="149">
        <f t="shared" si="0"/>
        <v>0.77475862563662246</v>
      </c>
      <c r="F70" s="150">
        <v>3</v>
      </c>
    </row>
    <row r="71" spans="2:6">
      <c r="B71" s="147" t="s">
        <v>617</v>
      </c>
      <c r="C71" s="148">
        <v>5393</v>
      </c>
      <c r="D71" s="148">
        <v>2016.4427000000001</v>
      </c>
      <c r="E71" s="149">
        <f t="shared" si="0"/>
        <v>0.75291767961429212</v>
      </c>
      <c r="F71" s="150">
        <v>3</v>
      </c>
    </row>
    <row r="72" spans="2:6">
      <c r="B72" s="147" t="s">
        <v>618</v>
      </c>
      <c r="C72" s="148">
        <v>6093</v>
      </c>
      <c r="D72" s="148">
        <v>1478.1618000000001</v>
      </c>
      <c r="E72" s="149">
        <f t="shared" si="0"/>
        <v>0.55192947091949862</v>
      </c>
      <c r="F72" s="150">
        <v>2</v>
      </c>
    </row>
    <row r="73" spans="2:6">
      <c r="B73" s="147" t="s">
        <v>619</v>
      </c>
      <c r="C73" s="148">
        <v>3335</v>
      </c>
      <c r="D73" s="148">
        <v>1230.615</v>
      </c>
      <c r="E73" s="149">
        <f t="shared" si="0"/>
        <v>0.45949819962577765</v>
      </c>
      <c r="F73" s="150">
        <v>3</v>
      </c>
    </row>
    <row r="74" spans="2:6">
      <c r="B74" s="147" t="s">
        <v>620</v>
      </c>
      <c r="C74" s="148">
        <v>4877</v>
      </c>
      <c r="D74" s="148">
        <v>2793.8625000000002</v>
      </c>
      <c r="E74" s="149">
        <f t="shared" si="0"/>
        <v>1.0431977415779705</v>
      </c>
      <c r="F74" s="150">
        <v>5</v>
      </c>
    </row>
    <row r="75" spans="2:6">
      <c r="B75" s="147" t="s">
        <v>621</v>
      </c>
      <c r="C75" s="148">
        <v>2041</v>
      </c>
      <c r="D75" s="148">
        <v>684.7555000000001</v>
      </c>
      <c r="E75" s="149">
        <f t="shared" si="0"/>
        <v>0.25568022446813116</v>
      </c>
      <c r="F75" s="150">
        <v>3</v>
      </c>
    </row>
    <row r="76" spans="2:6">
      <c r="B76" s="147" t="s">
        <v>622</v>
      </c>
      <c r="C76" s="148">
        <v>33755</v>
      </c>
      <c r="D76" s="148">
        <v>9235.7495999999992</v>
      </c>
      <c r="E76" s="149">
        <f t="shared" si="0"/>
        <v>3.4485280233009474</v>
      </c>
      <c r="F76" s="150">
        <v>3</v>
      </c>
    </row>
    <row r="77" spans="2:6">
      <c r="B77" s="147" t="s">
        <v>623</v>
      </c>
      <c r="C77" s="148">
        <v>8526</v>
      </c>
      <c r="D77" s="148">
        <v>1998.5816</v>
      </c>
      <c r="E77" s="149">
        <f t="shared" ref="E77:E92" si="1">+D77/$D$11*100</f>
        <v>0.74624853996189389</v>
      </c>
      <c r="F77" s="150">
        <v>2</v>
      </c>
    </row>
    <row r="78" spans="2:6">
      <c r="B78" s="147" t="s">
        <v>624</v>
      </c>
      <c r="C78" s="148">
        <v>12371</v>
      </c>
      <c r="D78" s="148">
        <v>5448.9002</v>
      </c>
      <c r="E78" s="149">
        <f t="shared" si="1"/>
        <v>2.0345598191477752</v>
      </c>
      <c r="F78" s="150">
        <v>4</v>
      </c>
    </row>
    <row r="79" spans="2:6">
      <c r="B79" s="147" t="s">
        <v>625</v>
      </c>
      <c r="C79" s="148">
        <v>3989</v>
      </c>
      <c r="D79" s="148">
        <v>899.70280000000002</v>
      </c>
      <c r="E79" s="149">
        <f t="shared" si="1"/>
        <v>0.33593919852941101</v>
      </c>
      <c r="F79" s="150">
        <v>2</v>
      </c>
    </row>
    <row r="80" spans="2:6">
      <c r="B80" s="147" t="s">
        <v>626</v>
      </c>
      <c r="C80" s="148">
        <v>9045</v>
      </c>
      <c r="D80" s="148">
        <v>2973.2560000000003</v>
      </c>
      <c r="E80" s="149">
        <f t="shared" si="1"/>
        <v>1.1101813150551076</v>
      </c>
      <c r="F80" s="150">
        <v>3</v>
      </c>
    </row>
    <row r="81" spans="2:6">
      <c r="B81" s="147" t="s">
        <v>627</v>
      </c>
      <c r="C81" s="148">
        <v>8235</v>
      </c>
      <c r="D81" s="148">
        <v>2027.127</v>
      </c>
      <c r="E81" s="149">
        <f t="shared" si="1"/>
        <v>0.75690708053518263</v>
      </c>
      <c r="F81" s="150">
        <v>2</v>
      </c>
    </row>
    <row r="82" spans="2:6">
      <c r="B82" s="147" t="s">
        <v>628</v>
      </c>
      <c r="C82" s="148">
        <v>11807</v>
      </c>
      <c r="D82" s="148">
        <v>3849.0820000000003</v>
      </c>
      <c r="E82" s="149">
        <f t="shared" si="1"/>
        <v>1.437205177258515</v>
      </c>
      <c r="F82" s="150">
        <v>3</v>
      </c>
    </row>
    <row r="83" spans="2:6">
      <c r="B83" s="147" t="s">
        <v>629</v>
      </c>
      <c r="C83" s="148">
        <v>11032</v>
      </c>
      <c r="D83" s="148">
        <v>4361.0944</v>
      </c>
      <c r="E83" s="149">
        <f t="shared" si="1"/>
        <v>1.6283850149706129</v>
      </c>
      <c r="F83" s="150">
        <v>4</v>
      </c>
    </row>
    <row r="84" spans="2:6">
      <c r="B84" s="147" t="s">
        <v>630</v>
      </c>
      <c r="C84" s="148">
        <v>4924</v>
      </c>
      <c r="D84" s="148">
        <v>1407.8256000000001</v>
      </c>
      <c r="E84" s="149">
        <f t="shared" si="1"/>
        <v>0.52566670208560773</v>
      </c>
      <c r="F84" s="150">
        <v>3</v>
      </c>
    </row>
    <row r="85" spans="2:6">
      <c r="B85" s="147" t="s">
        <v>631</v>
      </c>
      <c r="C85" s="148">
        <v>12068</v>
      </c>
      <c r="D85" s="148">
        <v>3209.4321</v>
      </c>
      <c r="E85" s="149">
        <f t="shared" si="1"/>
        <v>1.1983668911651317</v>
      </c>
      <c r="F85" s="150">
        <v>2</v>
      </c>
    </row>
    <row r="86" spans="2:6">
      <c r="B86" s="147" t="s">
        <v>632</v>
      </c>
      <c r="C86" s="148">
        <v>5374</v>
      </c>
      <c r="D86" s="148">
        <v>1252.0709999999999</v>
      </c>
      <c r="E86" s="149">
        <f t="shared" si="1"/>
        <v>0.46750963567293347</v>
      </c>
      <c r="F86" s="150">
        <v>2</v>
      </c>
    </row>
    <row r="87" spans="2:6">
      <c r="B87" s="147" t="s">
        <v>633</v>
      </c>
      <c r="C87" s="148">
        <v>27049</v>
      </c>
      <c r="D87" s="148">
        <v>8047.4705999999996</v>
      </c>
      <c r="E87" s="149">
        <f t="shared" si="1"/>
        <v>3.0048376236608334</v>
      </c>
      <c r="F87" s="150">
        <v>3</v>
      </c>
    </row>
    <row r="88" spans="2:6">
      <c r="B88" s="147" t="s">
        <v>634</v>
      </c>
      <c r="C88" s="148">
        <v>36887</v>
      </c>
      <c r="D88" s="148">
        <v>11785.4208</v>
      </c>
      <c r="E88" s="149">
        <f t="shared" si="1"/>
        <v>4.4005474006347978</v>
      </c>
      <c r="F88" s="150">
        <v>3</v>
      </c>
    </row>
    <row r="89" spans="2:6">
      <c r="B89" s="147" t="s">
        <v>635</v>
      </c>
      <c r="C89" s="148">
        <v>16556</v>
      </c>
      <c r="D89" s="148">
        <v>4958.6795999999995</v>
      </c>
      <c r="E89" s="149">
        <f t="shared" si="1"/>
        <v>1.8515168015350625</v>
      </c>
      <c r="F89" s="150">
        <v>3</v>
      </c>
    </row>
    <row r="90" spans="2:6">
      <c r="B90" s="147" t="s">
        <v>636</v>
      </c>
      <c r="C90" s="148">
        <v>8229</v>
      </c>
      <c r="D90" s="148">
        <v>3827.0128</v>
      </c>
      <c r="E90" s="149">
        <f t="shared" si="1"/>
        <v>1.428964779029027</v>
      </c>
      <c r="F90" s="150">
        <v>4</v>
      </c>
    </row>
    <row r="91" spans="2:6">
      <c r="B91" s="147" t="s">
        <v>637</v>
      </c>
      <c r="C91" s="148">
        <v>10675</v>
      </c>
      <c r="D91" s="148">
        <v>3685.7939999999999</v>
      </c>
      <c r="E91" s="149">
        <f t="shared" si="1"/>
        <v>1.3762352215692912</v>
      </c>
      <c r="F91" s="150">
        <v>3</v>
      </c>
    </row>
    <row r="92" spans="2:6">
      <c r="B92" s="147" t="s">
        <v>638</v>
      </c>
      <c r="C92" s="148">
        <v>12048</v>
      </c>
      <c r="D92" s="148">
        <v>3749.9198000000001</v>
      </c>
      <c r="E92" s="149">
        <f t="shared" si="1"/>
        <v>1.400179094876185</v>
      </c>
      <c r="F92" s="150">
        <v>3</v>
      </c>
    </row>
    <row r="93" spans="2:6">
      <c r="B93" s="151"/>
      <c r="C93" s="152"/>
      <c r="D93" s="152"/>
      <c r="E93" s="152"/>
      <c r="F93" s="152"/>
    </row>
    <row r="94" spans="2:6">
      <c r="B94" s="114"/>
      <c r="C94" s="152"/>
      <c r="D94" s="152"/>
      <c r="E94" s="152"/>
      <c r="F94" s="152"/>
    </row>
    <row r="95" spans="2:6">
      <c r="B95" s="153" t="s">
        <v>639</v>
      </c>
      <c r="C95" s="152"/>
      <c r="D95" s="152"/>
      <c r="E95" s="152"/>
      <c r="F95" s="152"/>
    </row>
    <row r="96" spans="2:6">
      <c r="B96" s="114"/>
      <c r="C96" s="152"/>
      <c r="D96" s="152"/>
      <c r="E96" s="152"/>
      <c r="F96" s="152"/>
    </row>
  </sheetData>
  <mergeCells count="2">
    <mergeCell ref="B10:F10"/>
    <mergeCell ref="D8:D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43CD2-F1DF-4BAF-AA5A-278EB68524FF}">
  <dimension ref="A2:F90"/>
  <sheetViews>
    <sheetView topLeftCell="A13" workbookViewId="0">
      <selection activeCell="B4" sqref="B4"/>
    </sheetView>
  </sheetViews>
  <sheetFormatPr baseColWidth="10" defaultRowHeight="14.5"/>
  <cols>
    <col min="1" max="1" width="4.36328125" style="155" customWidth="1"/>
    <col min="2" max="2" width="6.453125" customWidth="1"/>
    <col min="3" max="3" width="16.26953125" customWidth="1"/>
    <col min="5" max="5" width="14.26953125" customWidth="1"/>
  </cols>
  <sheetData>
    <row r="2" spans="2:6" ht="15.5">
      <c r="B2" s="156" t="s">
        <v>640</v>
      </c>
      <c r="C2" s="157"/>
      <c r="D2" s="157"/>
      <c r="E2" s="158"/>
    </row>
    <row r="3" spans="2:6" ht="15.5">
      <c r="B3" s="159"/>
      <c r="C3" s="160"/>
      <c r="D3" s="160"/>
      <c r="E3" s="161"/>
    </row>
    <row r="4" spans="2:6" ht="15.5" customHeight="1">
      <c r="B4" s="166" t="s">
        <v>550</v>
      </c>
      <c r="C4" s="167"/>
      <c r="D4" s="167"/>
      <c r="E4" s="168"/>
    </row>
    <row r="5" spans="2:6" s="186" customFormat="1" ht="15.5" customHeight="1">
      <c r="C5" s="170"/>
      <c r="D5" s="170"/>
      <c r="E5" s="170"/>
      <c r="F5" s="170"/>
    </row>
    <row r="6" spans="2:6" s="186" customFormat="1" ht="15.5" customHeight="1">
      <c r="C6" s="170"/>
      <c r="D6" s="170"/>
      <c r="E6" s="170"/>
      <c r="F6" s="170"/>
    </row>
    <row r="7" spans="2:6" s="186" customFormat="1" ht="15.5" customHeight="1">
      <c r="C7" s="170"/>
      <c r="D7" s="170"/>
      <c r="E7" s="170"/>
      <c r="F7" s="170"/>
    </row>
    <row r="8" spans="2:6" ht="46.5">
      <c r="B8" s="213" t="s">
        <v>641</v>
      </c>
      <c r="C8" s="213"/>
      <c r="D8" s="211" t="s">
        <v>642</v>
      </c>
      <c r="E8" s="211" t="s">
        <v>643</v>
      </c>
      <c r="F8" s="212" t="s">
        <v>644</v>
      </c>
    </row>
    <row r="9" spans="2:6">
      <c r="B9" s="163">
        <v>101</v>
      </c>
      <c r="C9" s="162" t="s">
        <v>2</v>
      </c>
      <c r="D9" s="164">
        <v>4.34</v>
      </c>
      <c r="E9" s="164">
        <v>1.95</v>
      </c>
      <c r="F9" s="164">
        <v>46.68</v>
      </c>
    </row>
    <row r="10" spans="2:6">
      <c r="B10" s="163">
        <v>102</v>
      </c>
      <c r="C10" s="162" t="s">
        <v>645</v>
      </c>
      <c r="D10" s="164">
        <v>3.1300000000000003</v>
      </c>
      <c r="E10" s="164">
        <v>1.39</v>
      </c>
      <c r="F10" s="164">
        <v>46.98</v>
      </c>
    </row>
    <row r="11" spans="2:6">
      <c r="B11" s="163">
        <v>103</v>
      </c>
      <c r="C11" s="162" t="s">
        <v>646</v>
      </c>
      <c r="D11" s="164">
        <v>4.9799999999999995</v>
      </c>
      <c r="E11" s="164">
        <v>2.2599999999999998</v>
      </c>
      <c r="F11" s="164">
        <v>46.27</v>
      </c>
    </row>
    <row r="12" spans="2:6">
      <c r="B12" s="163">
        <v>104</v>
      </c>
      <c r="C12" s="162" t="s">
        <v>647</v>
      </c>
      <c r="D12" s="164">
        <v>7.26</v>
      </c>
      <c r="E12" s="164">
        <v>3.36</v>
      </c>
      <c r="F12" s="164">
        <v>47.11</v>
      </c>
    </row>
    <row r="13" spans="2:6">
      <c r="B13" s="163">
        <v>105</v>
      </c>
      <c r="C13" s="162" t="s">
        <v>648</v>
      </c>
      <c r="D13" s="164">
        <v>8.18</v>
      </c>
      <c r="E13" s="164">
        <v>3.9899999999999998</v>
      </c>
      <c r="F13" s="164">
        <v>47.56</v>
      </c>
    </row>
    <row r="14" spans="2:6">
      <c r="B14" s="163">
        <v>106</v>
      </c>
      <c r="C14" s="162" t="s">
        <v>649</v>
      </c>
      <c r="D14" s="164">
        <v>6.52</v>
      </c>
      <c r="E14" s="164">
        <v>3</v>
      </c>
      <c r="F14" s="164">
        <v>46.26</v>
      </c>
    </row>
    <row r="15" spans="2:6">
      <c r="B15" s="163">
        <v>107</v>
      </c>
      <c r="C15" s="162" t="s">
        <v>650</v>
      </c>
      <c r="D15" s="164">
        <v>5.3</v>
      </c>
      <c r="E15" s="164">
        <v>2.4</v>
      </c>
      <c r="F15" s="164">
        <v>47.83</v>
      </c>
    </row>
    <row r="16" spans="2:6">
      <c r="B16" s="163">
        <v>108</v>
      </c>
      <c r="C16" s="162" t="s">
        <v>651</v>
      </c>
      <c r="D16" s="164">
        <v>4.04</v>
      </c>
      <c r="E16" s="164">
        <v>1.79</v>
      </c>
      <c r="F16" s="164">
        <v>45.540000000000006</v>
      </c>
    </row>
    <row r="17" spans="2:6">
      <c r="B17" s="163">
        <v>109</v>
      </c>
      <c r="C17" s="162" t="s">
        <v>652</v>
      </c>
      <c r="D17" s="164">
        <v>3</v>
      </c>
      <c r="E17" s="164">
        <v>1.32</v>
      </c>
      <c r="F17" s="164">
        <v>46.410000000000004</v>
      </c>
    </row>
    <row r="18" spans="2:6">
      <c r="B18" s="163">
        <v>110</v>
      </c>
      <c r="C18" s="162" t="s">
        <v>653</v>
      </c>
      <c r="D18" s="164">
        <v>6.58</v>
      </c>
      <c r="E18" s="164">
        <v>3</v>
      </c>
      <c r="F18" s="164">
        <v>46.08</v>
      </c>
    </row>
    <row r="19" spans="2:6">
      <c r="B19" s="163">
        <v>111</v>
      </c>
      <c r="C19" s="162" t="s">
        <v>654</v>
      </c>
      <c r="D19" s="164">
        <v>3.54</v>
      </c>
      <c r="E19" s="164">
        <v>1.54</v>
      </c>
      <c r="F19" s="164">
        <v>45.12</v>
      </c>
    </row>
    <row r="20" spans="2:6">
      <c r="B20" s="163">
        <v>112</v>
      </c>
      <c r="C20" s="162" t="s">
        <v>655</v>
      </c>
      <c r="D20" s="164">
        <v>9.15</v>
      </c>
      <c r="E20" s="164">
        <v>4.3600000000000003</v>
      </c>
      <c r="F20" s="164">
        <v>46.61</v>
      </c>
    </row>
    <row r="21" spans="2:6">
      <c r="B21" s="163">
        <v>113</v>
      </c>
      <c r="C21" s="162" t="s">
        <v>656</v>
      </c>
      <c r="D21" s="164">
        <v>3.49</v>
      </c>
      <c r="E21" s="164">
        <v>1.54</v>
      </c>
      <c r="F21" s="164">
        <v>45.57</v>
      </c>
    </row>
    <row r="22" spans="2:6">
      <c r="B22" s="163">
        <v>114</v>
      </c>
      <c r="C22" s="162" t="s">
        <v>657</v>
      </c>
      <c r="D22" s="164">
        <v>2.8899999999999997</v>
      </c>
      <c r="E22" s="164">
        <v>1.25</v>
      </c>
      <c r="F22" s="164">
        <v>44.74</v>
      </c>
    </row>
    <row r="23" spans="2:6">
      <c r="B23" s="163">
        <v>115</v>
      </c>
      <c r="C23" s="162" t="s">
        <v>658</v>
      </c>
      <c r="D23" s="164">
        <v>1.79</v>
      </c>
      <c r="E23" s="164">
        <v>0.75</v>
      </c>
      <c r="F23" s="164">
        <v>43.49</v>
      </c>
    </row>
    <row r="24" spans="2:6">
      <c r="B24" s="163">
        <v>116</v>
      </c>
      <c r="C24" s="162" t="s">
        <v>659</v>
      </c>
      <c r="D24" s="164">
        <v>11.29</v>
      </c>
      <c r="E24" s="164">
        <v>5.54</v>
      </c>
      <c r="F24" s="164">
        <v>46.949999999999996</v>
      </c>
    </row>
    <row r="25" spans="2:6">
      <c r="B25" s="163">
        <v>117</v>
      </c>
      <c r="C25" s="162" t="s">
        <v>660</v>
      </c>
      <c r="D25" s="164">
        <v>7.1999999999999993</v>
      </c>
      <c r="E25" s="164">
        <v>3.51</v>
      </c>
      <c r="F25" s="164">
        <v>47.599999999999994</v>
      </c>
    </row>
    <row r="26" spans="2:6">
      <c r="B26" s="163">
        <v>118</v>
      </c>
      <c r="C26" s="162" t="s">
        <v>661</v>
      </c>
      <c r="D26" s="164">
        <v>3.52</v>
      </c>
      <c r="E26" s="164">
        <v>1.59</v>
      </c>
      <c r="F26" s="164">
        <v>46.46</v>
      </c>
    </row>
    <row r="27" spans="2:6">
      <c r="B27" s="163">
        <v>119</v>
      </c>
      <c r="C27" s="162" t="s">
        <v>662</v>
      </c>
      <c r="D27" s="164">
        <v>13.020000000000001</v>
      </c>
      <c r="E27" s="164">
        <v>6.79</v>
      </c>
      <c r="F27" s="164">
        <v>54.069999999999993</v>
      </c>
    </row>
    <row r="28" spans="2:6">
      <c r="B28" s="163">
        <v>120</v>
      </c>
      <c r="C28" s="162" t="s">
        <v>663</v>
      </c>
      <c r="D28" s="164">
        <v>9.7100000000000009</v>
      </c>
      <c r="E28" s="164">
        <v>4.7699999999999996</v>
      </c>
      <c r="F28" s="164">
        <v>48.04</v>
      </c>
    </row>
    <row r="29" spans="2:6">
      <c r="B29" s="163">
        <v>201</v>
      </c>
      <c r="C29" s="162" t="s">
        <v>0</v>
      </c>
      <c r="D29" s="164">
        <v>5.270164922036856</v>
      </c>
      <c r="E29" s="164">
        <v>2.3653775487951152</v>
      </c>
      <c r="F29" s="164">
        <v>46.584707501908184</v>
      </c>
    </row>
    <row r="30" spans="2:6">
      <c r="B30" s="163">
        <v>202</v>
      </c>
      <c r="C30" s="162" t="s">
        <v>664</v>
      </c>
      <c r="D30" s="164">
        <v>7.2915232039080262</v>
      </c>
      <c r="E30" s="164">
        <v>3.453628400572728</v>
      </c>
      <c r="F30" s="164">
        <v>46.525817400825403</v>
      </c>
    </row>
    <row r="31" spans="2:6">
      <c r="B31" s="163">
        <v>203</v>
      </c>
      <c r="C31" s="162" t="s">
        <v>665</v>
      </c>
      <c r="D31" s="164">
        <v>6.4351388326357952</v>
      </c>
      <c r="E31" s="164">
        <v>3.0153084919670583</v>
      </c>
      <c r="F31" s="164">
        <v>46.455867872732995</v>
      </c>
    </row>
    <row r="32" spans="2:6">
      <c r="B32" s="163">
        <v>204</v>
      </c>
      <c r="C32" s="162" t="s">
        <v>666</v>
      </c>
      <c r="D32" s="164">
        <v>8.0299999999999994</v>
      </c>
      <c r="E32" s="164">
        <v>3.25</v>
      </c>
      <c r="F32" s="164">
        <v>45.2</v>
      </c>
    </row>
    <row r="33" spans="2:6">
      <c r="B33" s="163">
        <v>205</v>
      </c>
      <c r="C33" s="162" t="s">
        <v>667</v>
      </c>
      <c r="D33" s="164">
        <v>5.87</v>
      </c>
      <c r="E33" s="164">
        <v>2.68</v>
      </c>
      <c r="F33" s="164">
        <v>46.52</v>
      </c>
    </row>
    <row r="34" spans="2:6">
      <c r="B34" s="163">
        <v>206</v>
      </c>
      <c r="C34" s="162" t="s">
        <v>668</v>
      </c>
      <c r="D34" s="164">
        <v>7.82</v>
      </c>
      <c r="E34" s="164">
        <v>3.6799999999999997</v>
      </c>
      <c r="F34" s="164">
        <v>46.129999999999995</v>
      </c>
    </row>
    <row r="35" spans="2:6">
      <c r="B35" s="163">
        <v>207</v>
      </c>
      <c r="C35" s="162" t="s">
        <v>669</v>
      </c>
      <c r="D35" s="164">
        <v>5.93</v>
      </c>
      <c r="E35" s="164">
        <v>2.6599999999999997</v>
      </c>
      <c r="F35" s="164">
        <v>46.35</v>
      </c>
    </row>
    <row r="36" spans="2:6">
      <c r="B36" s="163">
        <v>208</v>
      </c>
      <c r="C36" s="162" t="s">
        <v>670</v>
      </c>
      <c r="D36" s="164">
        <v>6.88</v>
      </c>
      <c r="E36" s="164">
        <v>3.11</v>
      </c>
      <c r="F36" s="164">
        <v>45.46</v>
      </c>
    </row>
    <row r="37" spans="2:6">
      <c r="B37" s="163">
        <v>209</v>
      </c>
      <c r="C37" s="162" t="s">
        <v>671</v>
      </c>
      <c r="D37" s="164">
        <v>7.8</v>
      </c>
      <c r="E37" s="164">
        <v>3.2</v>
      </c>
      <c r="F37" s="164">
        <v>47.13</v>
      </c>
    </row>
    <row r="38" spans="2:6">
      <c r="B38" s="163">
        <v>210</v>
      </c>
      <c r="C38" s="162" t="s">
        <v>672</v>
      </c>
      <c r="D38" s="164">
        <v>9.11</v>
      </c>
      <c r="E38" s="164">
        <v>4.5600000000000005</v>
      </c>
      <c r="F38" s="164">
        <v>48.22</v>
      </c>
    </row>
    <row r="39" spans="2:6">
      <c r="B39" s="163">
        <v>211</v>
      </c>
      <c r="C39" s="162" t="s">
        <v>673</v>
      </c>
      <c r="D39" s="164">
        <v>6.0600000000000005</v>
      </c>
      <c r="E39" s="164">
        <v>2.86</v>
      </c>
      <c r="F39" s="164">
        <v>46.48</v>
      </c>
    </row>
    <row r="40" spans="2:6">
      <c r="B40" s="163">
        <v>212</v>
      </c>
      <c r="C40" s="162" t="s">
        <v>674</v>
      </c>
      <c r="D40" s="164">
        <v>7.48</v>
      </c>
      <c r="E40" s="164">
        <v>3.46</v>
      </c>
      <c r="F40" s="164">
        <v>46.69</v>
      </c>
    </row>
    <row r="41" spans="2:6">
      <c r="B41" s="163">
        <v>213</v>
      </c>
      <c r="C41" s="162" t="s">
        <v>675</v>
      </c>
      <c r="D41" s="164">
        <v>19.420000000000002</v>
      </c>
      <c r="E41" s="164">
        <v>10.879999999999999</v>
      </c>
      <c r="F41" s="164">
        <v>51.349999999999994</v>
      </c>
    </row>
    <row r="42" spans="2:6">
      <c r="B42" s="163">
        <v>214</v>
      </c>
      <c r="C42" s="162" t="s">
        <v>676</v>
      </c>
      <c r="D42" s="164">
        <v>18.47</v>
      </c>
      <c r="E42" s="164">
        <v>10.51</v>
      </c>
      <c r="F42" s="164">
        <v>50.38</v>
      </c>
    </row>
    <row r="43" spans="2:6">
      <c r="B43" s="163">
        <v>215</v>
      </c>
      <c r="C43" s="162" t="s">
        <v>677</v>
      </c>
      <c r="D43" s="164">
        <v>18.010000000000002</v>
      </c>
      <c r="E43" s="164">
        <v>9.6100000000000012</v>
      </c>
      <c r="F43" s="164">
        <v>46.82</v>
      </c>
    </row>
    <row r="44" spans="2:6">
      <c r="B44" s="163">
        <v>301</v>
      </c>
      <c r="C44" s="162" t="s">
        <v>678</v>
      </c>
      <c r="D44" s="164">
        <v>5.57</v>
      </c>
      <c r="E44" s="164">
        <v>2.5499999999999998</v>
      </c>
      <c r="F44" s="164">
        <v>46.61</v>
      </c>
    </row>
    <row r="45" spans="2:6">
      <c r="B45" s="163">
        <v>302</v>
      </c>
      <c r="C45" s="162" t="s">
        <v>679</v>
      </c>
      <c r="D45" s="164">
        <v>7.4399999999999995</v>
      </c>
      <c r="E45" s="164">
        <v>3.46</v>
      </c>
      <c r="F45" s="164">
        <v>46.410000000000004</v>
      </c>
    </row>
    <row r="46" spans="2:6">
      <c r="B46" s="163">
        <v>303</v>
      </c>
      <c r="C46" s="162" t="s">
        <v>680</v>
      </c>
      <c r="D46" s="164">
        <v>4.8599999999999994</v>
      </c>
      <c r="E46" s="164">
        <v>2.1999999999999997</v>
      </c>
      <c r="F46" s="164">
        <v>46.660000000000004</v>
      </c>
    </row>
    <row r="47" spans="2:6">
      <c r="B47" s="163">
        <v>304</v>
      </c>
      <c r="C47" s="162" t="s">
        <v>681</v>
      </c>
      <c r="D47" s="164">
        <v>8.59</v>
      </c>
      <c r="E47" s="164">
        <v>3.92</v>
      </c>
      <c r="F47" s="164">
        <v>44.06</v>
      </c>
    </row>
    <row r="48" spans="2:6">
      <c r="B48" s="163">
        <v>305</v>
      </c>
      <c r="C48" s="162" t="s">
        <v>682</v>
      </c>
      <c r="D48" s="164">
        <v>8.6300000000000008</v>
      </c>
      <c r="E48" s="164">
        <v>4.1900000000000004</v>
      </c>
      <c r="F48" s="164">
        <v>46.58</v>
      </c>
    </row>
    <row r="49" spans="2:6">
      <c r="B49" s="163">
        <v>306</v>
      </c>
      <c r="C49" s="162" t="s">
        <v>683</v>
      </c>
      <c r="D49" s="164">
        <v>7.75</v>
      </c>
      <c r="E49" s="164">
        <v>3.5900000000000003</v>
      </c>
      <c r="F49" s="164">
        <v>45.31</v>
      </c>
    </row>
    <row r="50" spans="2:6">
      <c r="B50" s="163">
        <v>307</v>
      </c>
      <c r="C50" s="162" t="s">
        <v>684</v>
      </c>
      <c r="D50" s="164">
        <v>6.76</v>
      </c>
      <c r="E50" s="164">
        <v>3.1199999999999997</v>
      </c>
      <c r="F50" s="164">
        <v>47.17</v>
      </c>
    </row>
    <row r="51" spans="2:6">
      <c r="B51" s="163">
        <v>308</v>
      </c>
      <c r="C51" s="162" t="s">
        <v>685</v>
      </c>
      <c r="D51" s="164">
        <v>6.1400000000000006</v>
      </c>
      <c r="E51" s="164">
        <v>2.81</v>
      </c>
      <c r="F51" s="164">
        <v>46.58</v>
      </c>
    </row>
    <row r="52" spans="2:6">
      <c r="B52" s="163">
        <v>401</v>
      </c>
      <c r="C52" s="162" t="s">
        <v>1</v>
      </c>
      <c r="D52" s="164">
        <v>3.4799999999999995</v>
      </c>
      <c r="E52" s="164">
        <v>1.53</v>
      </c>
      <c r="F52" s="164">
        <v>45.28</v>
      </c>
    </row>
    <row r="53" spans="2:6">
      <c r="B53" s="163">
        <v>402</v>
      </c>
      <c r="C53" s="162" t="s">
        <v>686</v>
      </c>
      <c r="D53" s="164">
        <v>3.85</v>
      </c>
      <c r="E53" s="164">
        <v>1.67</v>
      </c>
      <c r="F53" s="164">
        <v>45.1</v>
      </c>
    </row>
    <row r="54" spans="2:6">
      <c r="B54" s="163">
        <v>403</v>
      </c>
      <c r="C54" s="162" t="s">
        <v>687</v>
      </c>
      <c r="D54" s="164">
        <v>3.16</v>
      </c>
      <c r="E54" s="164">
        <v>1.35</v>
      </c>
      <c r="F54" s="164">
        <v>45</v>
      </c>
    </row>
    <row r="55" spans="2:6">
      <c r="B55" s="163">
        <v>404</v>
      </c>
      <c r="C55" s="162" t="s">
        <v>688</v>
      </c>
      <c r="D55" s="164">
        <v>4.63</v>
      </c>
      <c r="E55" s="164">
        <v>2.0500000000000003</v>
      </c>
      <c r="F55" s="164">
        <v>45.71</v>
      </c>
    </row>
    <row r="56" spans="2:6">
      <c r="B56" s="163">
        <v>405</v>
      </c>
      <c r="C56" s="162" t="s">
        <v>689</v>
      </c>
      <c r="D56" s="164">
        <v>4.1399999999999997</v>
      </c>
      <c r="E56" s="164">
        <v>1.83</v>
      </c>
      <c r="F56" s="164">
        <v>45.800000000000004</v>
      </c>
    </row>
    <row r="57" spans="2:6">
      <c r="B57" s="163">
        <v>406</v>
      </c>
      <c r="C57" s="162" t="s">
        <v>690</v>
      </c>
      <c r="D57" s="164">
        <v>3.91</v>
      </c>
      <c r="E57" s="164">
        <v>1.72</v>
      </c>
      <c r="F57" s="164">
        <v>45.76</v>
      </c>
    </row>
    <row r="58" spans="2:6">
      <c r="B58" s="163">
        <v>407</v>
      </c>
      <c r="C58" s="162" t="s">
        <v>691</v>
      </c>
      <c r="D58" s="164">
        <v>2.64</v>
      </c>
      <c r="E58" s="164">
        <v>1.1199999999999999</v>
      </c>
      <c r="F58" s="164">
        <v>45.03</v>
      </c>
    </row>
    <row r="59" spans="2:6">
      <c r="B59" s="163">
        <v>408</v>
      </c>
      <c r="C59" s="162" t="s">
        <v>692</v>
      </c>
      <c r="D59" s="164">
        <v>2.9899999999999998</v>
      </c>
      <c r="E59" s="164">
        <v>1.29</v>
      </c>
      <c r="F59" s="164">
        <v>45.47</v>
      </c>
    </row>
    <row r="60" spans="2:6">
      <c r="B60" s="163">
        <v>409</v>
      </c>
      <c r="C60" s="162" t="s">
        <v>693</v>
      </c>
      <c r="D60" s="164">
        <v>2.6599999999999997</v>
      </c>
      <c r="E60" s="164">
        <v>1.1400000000000001</v>
      </c>
      <c r="F60" s="164">
        <v>44.080000000000005</v>
      </c>
    </row>
    <row r="61" spans="2:6">
      <c r="B61" s="163">
        <v>410</v>
      </c>
      <c r="C61" s="162" t="s">
        <v>694</v>
      </c>
      <c r="D61" s="164">
        <v>14.071255572065381</v>
      </c>
      <c r="E61" s="164">
        <v>7.3691567607726602</v>
      </c>
      <c r="F61" s="164">
        <v>48.28</v>
      </c>
    </row>
    <row r="62" spans="2:6">
      <c r="B62" s="163">
        <v>501</v>
      </c>
      <c r="C62" s="162" t="s">
        <v>695</v>
      </c>
      <c r="D62" s="164">
        <v>8.3699999999999992</v>
      </c>
      <c r="E62" s="164">
        <v>4.3099999999999996</v>
      </c>
      <c r="F62" s="164">
        <v>51.680000000000007</v>
      </c>
    </row>
    <row r="63" spans="2:6">
      <c r="B63" s="163">
        <v>502</v>
      </c>
      <c r="C63" s="162" t="s">
        <v>696</v>
      </c>
      <c r="D63" s="164">
        <v>11.89</v>
      </c>
      <c r="E63" s="164">
        <v>6.1400000000000006</v>
      </c>
      <c r="F63" s="164">
        <v>52.15</v>
      </c>
    </row>
    <row r="64" spans="2:6">
      <c r="B64" s="163">
        <v>503</v>
      </c>
      <c r="C64" s="162" t="s">
        <v>697</v>
      </c>
      <c r="D64" s="164">
        <v>10.32</v>
      </c>
      <c r="E64" s="164">
        <v>5.41</v>
      </c>
      <c r="F64" s="164">
        <v>52.64</v>
      </c>
    </row>
    <row r="65" spans="2:6">
      <c r="B65" s="163">
        <v>504</v>
      </c>
      <c r="C65" s="162" t="s">
        <v>698</v>
      </c>
      <c r="D65" s="164">
        <v>14.38</v>
      </c>
      <c r="E65" s="164">
        <v>7.6499999999999995</v>
      </c>
      <c r="F65" s="164">
        <v>50.970000000000006</v>
      </c>
    </row>
    <row r="66" spans="2:6">
      <c r="B66" s="163">
        <v>505</v>
      </c>
      <c r="C66" s="162" t="s">
        <v>699</v>
      </c>
      <c r="D66" s="164">
        <v>11.58</v>
      </c>
      <c r="E66" s="164">
        <v>6.11</v>
      </c>
      <c r="F66" s="164">
        <v>52.900000000000006</v>
      </c>
    </row>
    <row r="67" spans="2:6">
      <c r="B67" s="163">
        <v>506</v>
      </c>
      <c r="C67" s="162" t="s">
        <v>700</v>
      </c>
      <c r="D67" s="164">
        <v>10.440000000000001</v>
      </c>
      <c r="E67" s="164">
        <v>5.33</v>
      </c>
      <c r="F67" s="164">
        <v>51.139999999999993</v>
      </c>
    </row>
    <row r="68" spans="2:6">
      <c r="B68" s="163">
        <v>507</v>
      </c>
      <c r="C68" s="162" t="s">
        <v>701</v>
      </c>
      <c r="D68" s="164">
        <v>14.93</v>
      </c>
      <c r="E68" s="164">
        <v>7.9799999999999995</v>
      </c>
      <c r="F68" s="164">
        <v>50.760000000000005</v>
      </c>
    </row>
    <row r="69" spans="2:6">
      <c r="B69" s="163">
        <v>508</v>
      </c>
      <c r="C69" s="162" t="s">
        <v>702</v>
      </c>
      <c r="D69" s="164">
        <v>8.6900000000000013</v>
      </c>
      <c r="E69" s="164">
        <v>4.33</v>
      </c>
      <c r="F69" s="164">
        <v>49.4</v>
      </c>
    </row>
    <row r="70" spans="2:6">
      <c r="B70" s="163">
        <v>509</v>
      </c>
      <c r="C70" s="162" t="s">
        <v>703</v>
      </c>
      <c r="D70" s="164">
        <v>14.729999999999999</v>
      </c>
      <c r="E70" s="164">
        <v>7.85</v>
      </c>
      <c r="F70" s="164">
        <v>50.519999999999996</v>
      </c>
    </row>
    <row r="71" spans="2:6">
      <c r="B71" s="163">
        <v>510</v>
      </c>
      <c r="C71" s="162" t="s">
        <v>704</v>
      </c>
      <c r="D71" s="164">
        <v>26.889999999999997</v>
      </c>
      <c r="E71" s="164">
        <v>15.9</v>
      </c>
      <c r="F71" s="164">
        <v>52.959999999999994</v>
      </c>
    </row>
    <row r="72" spans="2:6">
      <c r="B72" s="163">
        <v>511</v>
      </c>
      <c r="C72" s="162" t="s">
        <v>705</v>
      </c>
      <c r="D72" s="164">
        <v>13.36</v>
      </c>
      <c r="E72" s="164">
        <v>7.1099999999999994</v>
      </c>
      <c r="F72" s="164">
        <v>52.359999999999992</v>
      </c>
    </row>
    <row r="73" spans="2:6">
      <c r="B73" s="163">
        <v>601</v>
      </c>
      <c r="C73" s="162" t="s">
        <v>4</v>
      </c>
      <c r="D73" s="164">
        <v>8.14</v>
      </c>
      <c r="E73" s="164">
        <v>3.26</v>
      </c>
      <c r="F73" s="164">
        <v>46.760000000000005</v>
      </c>
    </row>
    <row r="74" spans="2:6">
      <c r="B74" s="163">
        <v>602</v>
      </c>
      <c r="C74" s="162" t="s">
        <v>706</v>
      </c>
      <c r="D74" s="164">
        <v>6.94</v>
      </c>
      <c r="E74" s="164">
        <v>2.76</v>
      </c>
      <c r="F74" s="164">
        <v>46.63</v>
      </c>
    </row>
    <row r="75" spans="2:6">
      <c r="B75" s="163">
        <v>603</v>
      </c>
      <c r="C75" s="162" t="s">
        <v>707</v>
      </c>
      <c r="D75" s="164">
        <v>18.87</v>
      </c>
      <c r="E75" s="164">
        <v>10.57</v>
      </c>
      <c r="F75" s="164">
        <v>54.269999999999996</v>
      </c>
    </row>
    <row r="76" spans="2:6">
      <c r="B76" s="163">
        <v>604</v>
      </c>
      <c r="C76" s="162" t="s">
        <v>708</v>
      </c>
      <c r="D76" s="164">
        <v>6.34</v>
      </c>
      <c r="E76" s="164">
        <v>2.4500000000000002</v>
      </c>
      <c r="F76" s="164">
        <v>45.79</v>
      </c>
    </row>
    <row r="77" spans="2:6">
      <c r="B77" s="163">
        <v>605</v>
      </c>
      <c r="C77" s="162" t="s">
        <v>709</v>
      </c>
      <c r="D77" s="164">
        <v>12.86</v>
      </c>
      <c r="E77" s="164">
        <v>6.79</v>
      </c>
      <c r="F77" s="164">
        <v>54.730000000000004</v>
      </c>
    </row>
    <row r="78" spans="2:6">
      <c r="B78" s="163">
        <v>606</v>
      </c>
      <c r="C78" s="162" t="s">
        <v>710</v>
      </c>
      <c r="D78" s="164">
        <v>7.42</v>
      </c>
      <c r="E78" s="164">
        <v>3</v>
      </c>
      <c r="F78" s="164">
        <v>47.36</v>
      </c>
    </row>
    <row r="79" spans="2:6">
      <c r="B79" s="163">
        <v>607</v>
      </c>
      <c r="C79" s="162" t="s">
        <v>711</v>
      </c>
      <c r="D79" s="164">
        <v>13.03</v>
      </c>
      <c r="E79" s="164">
        <v>7.03</v>
      </c>
      <c r="F79" s="164">
        <v>53.800000000000004</v>
      </c>
    </row>
    <row r="80" spans="2:6">
      <c r="B80" s="163">
        <v>608</v>
      </c>
      <c r="C80" s="162" t="s">
        <v>712</v>
      </c>
      <c r="D80" s="164">
        <v>16.29</v>
      </c>
      <c r="E80" s="164">
        <v>8.870000000000001</v>
      </c>
      <c r="F80" s="164">
        <v>55.05</v>
      </c>
    </row>
    <row r="81" spans="2:6">
      <c r="B81" s="163">
        <v>609</v>
      </c>
      <c r="C81" s="162" t="s">
        <v>713</v>
      </c>
      <c r="D81" s="164">
        <v>8.5</v>
      </c>
      <c r="E81" s="164">
        <v>3.4000000000000004</v>
      </c>
      <c r="F81" s="164">
        <v>45.79</v>
      </c>
    </row>
    <row r="82" spans="2:6">
      <c r="B82" s="163">
        <v>610</v>
      </c>
      <c r="C82" s="162" t="s">
        <v>714</v>
      </c>
      <c r="D82" s="164">
        <v>10.029999999999999</v>
      </c>
      <c r="E82" s="164">
        <v>5.19</v>
      </c>
      <c r="F82" s="164">
        <v>53.71</v>
      </c>
    </row>
    <row r="83" spans="2:6">
      <c r="B83" s="163">
        <v>611</v>
      </c>
      <c r="C83" s="162" t="s">
        <v>715</v>
      </c>
      <c r="D83" s="164">
        <v>7.06</v>
      </c>
      <c r="E83" s="164">
        <v>2.85</v>
      </c>
      <c r="F83" s="164">
        <v>47.339999999999996</v>
      </c>
    </row>
    <row r="84" spans="2:6">
      <c r="B84" s="163">
        <v>701</v>
      </c>
      <c r="C84" s="162" t="s">
        <v>716</v>
      </c>
      <c r="D84" s="164">
        <v>11.5</v>
      </c>
      <c r="E84" s="164">
        <v>6.08</v>
      </c>
      <c r="F84" s="164">
        <v>49.55</v>
      </c>
    </row>
    <row r="85" spans="2:6">
      <c r="B85" s="163">
        <v>702</v>
      </c>
      <c r="C85" s="162" t="s">
        <v>717</v>
      </c>
      <c r="D85" s="164">
        <v>11.5</v>
      </c>
      <c r="E85" s="164">
        <v>5.71</v>
      </c>
      <c r="F85" s="164">
        <v>48.08</v>
      </c>
    </row>
    <row r="86" spans="2:6">
      <c r="B86" s="163">
        <v>703</v>
      </c>
      <c r="C86" s="162" t="s">
        <v>718</v>
      </c>
      <c r="D86" s="164">
        <v>10.26</v>
      </c>
      <c r="E86" s="164">
        <v>4.92</v>
      </c>
      <c r="F86" s="164">
        <v>45.43</v>
      </c>
    </row>
    <row r="87" spans="2:6">
      <c r="B87" s="163">
        <v>704</v>
      </c>
      <c r="C87" s="162" t="s">
        <v>719</v>
      </c>
      <c r="D87" s="164">
        <v>20.18</v>
      </c>
      <c r="E87" s="164">
        <v>11.39</v>
      </c>
      <c r="F87" s="164">
        <v>50.79</v>
      </c>
    </row>
    <row r="88" spans="2:6">
      <c r="B88" s="163">
        <v>705</v>
      </c>
      <c r="C88" s="162" t="s">
        <v>720</v>
      </c>
      <c r="D88" s="164">
        <v>12.53</v>
      </c>
      <c r="E88" s="164">
        <v>6.2799999999999994</v>
      </c>
      <c r="F88" s="164">
        <v>44.03</v>
      </c>
    </row>
    <row r="89" spans="2:6">
      <c r="B89" s="163">
        <v>706</v>
      </c>
      <c r="C89" s="162" t="s">
        <v>721</v>
      </c>
      <c r="D89" s="164">
        <v>10.91</v>
      </c>
      <c r="E89" s="164">
        <v>5.3199999999999994</v>
      </c>
      <c r="F89" s="164">
        <v>46.12</v>
      </c>
    </row>
    <row r="90" spans="2:6">
      <c r="B90" s="155"/>
      <c r="C90" s="155"/>
      <c r="D90" s="165"/>
      <c r="E90" s="165"/>
      <c r="F90" s="165"/>
    </row>
  </sheetData>
  <mergeCells count="1">
    <mergeCell ref="B8:C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64E8-F86A-4B13-9390-0F7683EA7524}">
  <dimension ref="A2:S94"/>
  <sheetViews>
    <sheetView workbookViewId="0">
      <pane ySplit="3" topLeftCell="A31" activePane="bottomLeft" state="frozen"/>
      <selection pane="bottomLeft" activeCell="A4" sqref="A4"/>
    </sheetView>
  </sheetViews>
  <sheetFormatPr baseColWidth="10" defaultRowHeight="14.5"/>
  <cols>
    <col min="1" max="1" width="8.81640625" style="50" customWidth="1"/>
    <col min="2" max="2" width="6.7265625" style="9" customWidth="1"/>
    <col min="3" max="3" width="9.453125" style="9" customWidth="1"/>
    <col min="4" max="4" width="7.453125" style="9" customWidth="1"/>
    <col min="5" max="6" width="6.54296875" customWidth="1"/>
    <col min="7" max="7" width="7.54296875" style="52" customWidth="1"/>
    <col min="8" max="9" width="6.7265625" customWidth="1"/>
    <col min="10" max="10" width="6.81640625" style="52" customWidth="1"/>
    <col min="11" max="11" width="8.26953125" style="52" customWidth="1"/>
    <col min="12" max="12" width="9.7265625" style="52" customWidth="1"/>
    <col min="13" max="13" width="8.81640625" customWidth="1"/>
    <col min="14" max="14" width="8" customWidth="1"/>
    <col min="15" max="15" width="10.453125" style="51" customWidth="1"/>
    <col min="16" max="16" width="8.54296875" style="51" customWidth="1"/>
    <col min="17" max="17" width="14.1796875" style="54" customWidth="1"/>
    <col min="18" max="18" width="11.453125" style="54" customWidth="1"/>
    <col min="19" max="19" width="13.1796875" customWidth="1"/>
    <col min="257" max="257" width="8.81640625" customWidth="1"/>
    <col min="258" max="258" width="6.7265625" customWidth="1"/>
    <col min="259" max="259" width="9.453125" customWidth="1"/>
    <col min="260" max="260" width="7.453125" customWidth="1"/>
    <col min="261" max="262" width="6.54296875" customWidth="1"/>
    <col min="263" max="263" width="7.54296875" customWidth="1"/>
    <col min="264" max="265" width="6.7265625" customWidth="1"/>
    <col min="266" max="266" width="6.81640625" customWidth="1"/>
    <col min="267" max="267" width="8.26953125" customWidth="1"/>
    <col min="268" max="268" width="9.7265625" customWidth="1"/>
    <col min="269" max="269" width="8.81640625" customWidth="1"/>
    <col min="270" max="270" width="8" customWidth="1"/>
    <col min="271" max="271" width="10.453125" customWidth="1"/>
    <col min="272" max="272" width="8.54296875" customWidth="1"/>
    <col min="273" max="273" width="14.1796875" customWidth="1"/>
    <col min="274" max="274" width="11.453125" customWidth="1"/>
    <col min="275" max="275" width="13.1796875" customWidth="1"/>
    <col min="513" max="513" width="8.81640625" customWidth="1"/>
    <col min="514" max="514" width="6.7265625" customWidth="1"/>
    <col min="515" max="515" width="9.453125" customWidth="1"/>
    <col min="516" max="516" width="7.453125" customWidth="1"/>
    <col min="517" max="518" width="6.54296875" customWidth="1"/>
    <col min="519" max="519" width="7.54296875" customWidth="1"/>
    <col min="520" max="521" width="6.7265625" customWidth="1"/>
    <col min="522" max="522" width="6.81640625" customWidth="1"/>
    <col min="523" max="523" width="8.26953125" customWidth="1"/>
    <col min="524" max="524" width="9.7265625" customWidth="1"/>
    <col min="525" max="525" width="8.81640625" customWidth="1"/>
    <col min="526" max="526" width="8" customWidth="1"/>
    <col min="527" max="527" width="10.453125" customWidth="1"/>
    <col min="528" max="528" width="8.54296875" customWidth="1"/>
    <col min="529" max="529" width="14.1796875" customWidth="1"/>
    <col min="530" max="530" width="11.453125" customWidth="1"/>
    <col min="531" max="531" width="13.1796875" customWidth="1"/>
    <col min="769" max="769" width="8.81640625" customWidth="1"/>
    <col min="770" max="770" width="6.7265625" customWidth="1"/>
    <col min="771" max="771" width="9.453125" customWidth="1"/>
    <col min="772" max="772" width="7.453125" customWidth="1"/>
    <col min="773" max="774" width="6.54296875" customWidth="1"/>
    <col min="775" max="775" width="7.54296875" customWidth="1"/>
    <col min="776" max="777" width="6.7265625" customWidth="1"/>
    <col min="778" max="778" width="6.81640625" customWidth="1"/>
    <col min="779" max="779" width="8.26953125" customWidth="1"/>
    <col min="780" max="780" width="9.7265625" customWidth="1"/>
    <col min="781" max="781" width="8.81640625" customWidth="1"/>
    <col min="782" max="782" width="8" customWidth="1"/>
    <col min="783" max="783" width="10.453125" customWidth="1"/>
    <col min="784" max="784" width="8.54296875" customWidth="1"/>
    <col min="785" max="785" width="14.1796875" customWidth="1"/>
    <col min="786" max="786" width="11.453125" customWidth="1"/>
    <col min="787" max="787" width="13.1796875" customWidth="1"/>
    <col min="1025" max="1025" width="8.81640625" customWidth="1"/>
    <col min="1026" max="1026" width="6.7265625" customWidth="1"/>
    <col min="1027" max="1027" width="9.453125" customWidth="1"/>
    <col min="1028" max="1028" width="7.453125" customWidth="1"/>
    <col min="1029" max="1030" width="6.54296875" customWidth="1"/>
    <col min="1031" max="1031" width="7.54296875" customWidth="1"/>
    <col min="1032" max="1033" width="6.7265625" customWidth="1"/>
    <col min="1034" max="1034" width="6.81640625" customWidth="1"/>
    <col min="1035" max="1035" width="8.26953125" customWidth="1"/>
    <col min="1036" max="1036" width="9.7265625" customWidth="1"/>
    <col min="1037" max="1037" width="8.81640625" customWidth="1"/>
    <col min="1038" max="1038" width="8" customWidth="1"/>
    <col min="1039" max="1039" width="10.453125" customWidth="1"/>
    <col min="1040" max="1040" width="8.54296875" customWidth="1"/>
    <col min="1041" max="1041" width="14.1796875" customWidth="1"/>
    <col min="1042" max="1042" width="11.453125" customWidth="1"/>
    <col min="1043" max="1043" width="13.1796875" customWidth="1"/>
    <col min="1281" max="1281" width="8.81640625" customWidth="1"/>
    <col min="1282" max="1282" width="6.7265625" customWidth="1"/>
    <col min="1283" max="1283" width="9.453125" customWidth="1"/>
    <col min="1284" max="1284" width="7.453125" customWidth="1"/>
    <col min="1285" max="1286" width="6.54296875" customWidth="1"/>
    <col min="1287" max="1287" width="7.54296875" customWidth="1"/>
    <col min="1288" max="1289" width="6.7265625" customWidth="1"/>
    <col min="1290" max="1290" width="6.81640625" customWidth="1"/>
    <col min="1291" max="1291" width="8.26953125" customWidth="1"/>
    <col min="1292" max="1292" width="9.7265625" customWidth="1"/>
    <col min="1293" max="1293" width="8.81640625" customWidth="1"/>
    <col min="1294" max="1294" width="8" customWidth="1"/>
    <col min="1295" max="1295" width="10.453125" customWidth="1"/>
    <col min="1296" max="1296" width="8.54296875" customWidth="1"/>
    <col min="1297" max="1297" width="14.1796875" customWidth="1"/>
    <col min="1298" max="1298" width="11.453125" customWidth="1"/>
    <col min="1299" max="1299" width="13.1796875" customWidth="1"/>
    <col min="1537" max="1537" width="8.81640625" customWidth="1"/>
    <col min="1538" max="1538" width="6.7265625" customWidth="1"/>
    <col min="1539" max="1539" width="9.453125" customWidth="1"/>
    <col min="1540" max="1540" width="7.453125" customWidth="1"/>
    <col min="1541" max="1542" width="6.54296875" customWidth="1"/>
    <col min="1543" max="1543" width="7.54296875" customWidth="1"/>
    <col min="1544" max="1545" width="6.7265625" customWidth="1"/>
    <col min="1546" max="1546" width="6.81640625" customWidth="1"/>
    <col min="1547" max="1547" width="8.26953125" customWidth="1"/>
    <col min="1548" max="1548" width="9.7265625" customWidth="1"/>
    <col min="1549" max="1549" width="8.81640625" customWidth="1"/>
    <col min="1550" max="1550" width="8" customWidth="1"/>
    <col min="1551" max="1551" width="10.453125" customWidth="1"/>
    <col min="1552" max="1552" width="8.54296875" customWidth="1"/>
    <col min="1553" max="1553" width="14.1796875" customWidth="1"/>
    <col min="1554" max="1554" width="11.453125" customWidth="1"/>
    <col min="1555" max="1555" width="13.1796875" customWidth="1"/>
    <col min="1793" max="1793" width="8.81640625" customWidth="1"/>
    <col min="1794" max="1794" width="6.7265625" customWidth="1"/>
    <col min="1795" max="1795" width="9.453125" customWidth="1"/>
    <col min="1796" max="1796" width="7.453125" customWidth="1"/>
    <col min="1797" max="1798" width="6.54296875" customWidth="1"/>
    <col min="1799" max="1799" width="7.54296875" customWidth="1"/>
    <col min="1800" max="1801" width="6.7265625" customWidth="1"/>
    <col min="1802" max="1802" width="6.81640625" customWidth="1"/>
    <col min="1803" max="1803" width="8.26953125" customWidth="1"/>
    <col min="1804" max="1804" width="9.7265625" customWidth="1"/>
    <col min="1805" max="1805" width="8.81640625" customWidth="1"/>
    <col min="1806" max="1806" width="8" customWidth="1"/>
    <col min="1807" max="1807" width="10.453125" customWidth="1"/>
    <col min="1808" max="1808" width="8.54296875" customWidth="1"/>
    <col min="1809" max="1809" width="14.1796875" customWidth="1"/>
    <col min="1810" max="1810" width="11.453125" customWidth="1"/>
    <col min="1811" max="1811" width="13.1796875" customWidth="1"/>
    <col min="2049" max="2049" width="8.81640625" customWidth="1"/>
    <col min="2050" max="2050" width="6.7265625" customWidth="1"/>
    <col min="2051" max="2051" width="9.453125" customWidth="1"/>
    <col min="2052" max="2052" width="7.453125" customWidth="1"/>
    <col min="2053" max="2054" width="6.54296875" customWidth="1"/>
    <col min="2055" max="2055" width="7.54296875" customWidth="1"/>
    <col min="2056" max="2057" width="6.7265625" customWidth="1"/>
    <col min="2058" max="2058" width="6.81640625" customWidth="1"/>
    <col min="2059" max="2059" width="8.26953125" customWidth="1"/>
    <col min="2060" max="2060" width="9.7265625" customWidth="1"/>
    <col min="2061" max="2061" width="8.81640625" customWidth="1"/>
    <col min="2062" max="2062" width="8" customWidth="1"/>
    <col min="2063" max="2063" width="10.453125" customWidth="1"/>
    <col min="2064" max="2064" width="8.54296875" customWidth="1"/>
    <col min="2065" max="2065" width="14.1796875" customWidth="1"/>
    <col min="2066" max="2066" width="11.453125" customWidth="1"/>
    <col min="2067" max="2067" width="13.1796875" customWidth="1"/>
    <col min="2305" max="2305" width="8.81640625" customWidth="1"/>
    <col min="2306" max="2306" width="6.7265625" customWidth="1"/>
    <col min="2307" max="2307" width="9.453125" customWidth="1"/>
    <col min="2308" max="2308" width="7.453125" customWidth="1"/>
    <col min="2309" max="2310" width="6.54296875" customWidth="1"/>
    <col min="2311" max="2311" width="7.54296875" customWidth="1"/>
    <col min="2312" max="2313" width="6.7265625" customWidth="1"/>
    <col min="2314" max="2314" width="6.81640625" customWidth="1"/>
    <col min="2315" max="2315" width="8.26953125" customWidth="1"/>
    <col min="2316" max="2316" width="9.7265625" customWidth="1"/>
    <col min="2317" max="2317" width="8.81640625" customWidth="1"/>
    <col min="2318" max="2318" width="8" customWidth="1"/>
    <col min="2319" max="2319" width="10.453125" customWidth="1"/>
    <col min="2320" max="2320" width="8.54296875" customWidth="1"/>
    <col min="2321" max="2321" width="14.1796875" customWidth="1"/>
    <col min="2322" max="2322" width="11.453125" customWidth="1"/>
    <col min="2323" max="2323" width="13.1796875" customWidth="1"/>
    <col min="2561" max="2561" width="8.81640625" customWidth="1"/>
    <col min="2562" max="2562" width="6.7265625" customWidth="1"/>
    <col min="2563" max="2563" width="9.453125" customWidth="1"/>
    <col min="2564" max="2564" width="7.453125" customWidth="1"/>
    <col min="2565" max="2566" width="6.54296875" customWidth="1"/>
    <col min="2567" max="2567" width="7.54296875" customWidth="1"/>
    <col min="2568" max="2569" width="6.7265625" customWidth="1"/>
    <col min="2570" max="2570" width="6.81640625" customWidth="1"/>
    <col min="2571" max="2571" width="8.26953125" customWidth="1"/>
    <col min="2572" max="2572" width="9.7265625" customWidth="1"/>
    <col min="2573" max="2573" width="8.81640625" customWidth="1"/>
    <col min="2574" max="2574" width="8" customWidth="1"/>
    <col min="2575" max="2575" width="10.453125" customWidth="1"/>
    <col min="2576" max="2576" width="8.54296875" customWidth="1"/>
    <col min="2577" max="2577" width="14.1796875" customWidth="1"/>
    <col min="2578" max="2578" width="11.453125" customWidth="1"/>
    <col min="2579" max="2579" width="13.1796875" customWidth="1"/>
    <col min="2817" max="2817" width="8.81640625" customWidth="1"/>
    <col min="2818" max="2818" width="6.7265625" customWidth="1"/>
    <col min="2819" max="2819" width="9.453125" customWidth="1"/>
    <col min="2820" max="2820" width="7.453125" customWidth="1"/>
    <col min="2821" max="2822" width="6.54296875" customWidth="1"/>
    <col min="2823" max="2823" width="7.54296875" customWidth="1"/>
    <col min="2824" max="2825" width="6.7265625" customWidth="1"/>
    <col min="2826" max="2826" width="6.81640625" customWidth="1"/>
    <col min="2827" max="2827" width="8.26953125" customWidth="1"/>
    <col min="2828" max="2828" width="9.7265625" customWidth="1"/>
    <col min="2829" max="2829" width="8.81640625" customWidth="1"/>
    <col min="2830" max="2830" width="8" customWidth="1"/>
    <col min="2831" max="2831" width="10.453125" customWidth="1"/>
    <col min="2832" max="2832" width="8.54296875" customWidth="1"/>
    <col min="2833" max="2833" width="14.1796875" customWidth="1"/>
    <col min="2834" max="2834" width="11.453125" customWidth="1"/>
    <col min="2835" max="2835" width="13.1796875" customWidth="1"/>
    <col min="3073" max="3073" width="8.81640625" customWidth="1"/>
    <col min="3074" max="3074" width="6.7265625" customWidth="1"/>
    <col min="3075" max="3075" width="9.453125" customWidth="1"/>
    <col min="3076" max="3076" width="7.453125" customWidth="1"/>
    <col min="3077" max="3078" width="6.54296875" customWidth="1"/>
    <col min="3079" max="3079" width="7.54296875" customWidth="1"/>
    <col min="3080" max="3081" width="6.7265625" customWidth="1"/>
    <col min="3082" max="3082" width="6.81640625" customWidth="1"/>
    <col min="3083" max="3083" width="8.26953125" customWidth="1"/>
    <col min="3084" max="3084" width="9.7265625" customWidth="1"/>
    <col min="3085" max="3085" width="8.81640625" customWidth="1"/>
    <col min="3086" max="3086" width="8" customWidth="1"/>
    <col min="3087" max="3087" width="10.453125" customWidth="1"/>
    <col min="3088" max="3088" width="8.54296875" customWidth="1"/>
    <col min="3089" max="3089" width="14.1796875" customWidth="1"/>
    <col min="3090" max="3090" width="11.453125" customWidth="1"/>
    <col min="3091" max="3091" width="13.1796875" customWidth="1"/>
    <col min="3329" max="3329" width="8.81640625" customWidth="1"/>
    <col min="3330" max="3330" width="6.7265625" customWidth="1"/>
    <col min="3331" max="3331" width="9.453125" customWidth="1"/>
    <col min="3332" max="3332" width="7.453125" customWidth="1"/>
    <col min="3333" max="3334" width="6.54296875" customWidth="1"/>
    <col min="3335" max="3335" width="7.54296875" customWidth="1"/>
    <col min="3336" max="3337" width="6.7265625" customWidth="1"/>
    <col min="3338" max="3338" width="6.81640625" customWidth="1"/>
    <col min="3339" max="3339" width="8.26953125" customWidth="1"/>
    <col min="3340" max="3340" width="9.7265625" customWidth="1"/>
    <col min="3341" max="3341" width="8.81640625" customWidth="1"/>
    <col min="3342" max="3342" width="8" customWidth="1"/>
    <col min="3343" max="3343" width="10.453125" customWidth="1"/>
    <col min="3344" max="3344" width="8.54296875" customWidth="1"/>
    <col min="3345" max="3345" width="14.1796875" customWidth="1"/>
    <col min="3346" max="3346" width="11.453125" customWidth="1"/>
    <col min="3347" max="3347" width="13.1796875" customWidth="1"/>
    <col min="3585" max="3585" width="8.81640625" customWidth="1"/>
    <col min="3586" max="3586" width="6.7265625" customWidth="1"/>
    <col min="3587" max="3587" width="9.453125" customWidth="1"/>
    <col min="3588" max="3588" width="7.453125" customWidth="1"/>
    <col min="3589" max="3590" width="6.54296875" customWidth="1"/>
    <col min="3591" max="3591" width="7.54296875" customWidth="1"/>
    <col min="3592" max="3593" width="6.7265625" customWidth="1"/>
    <col min="3594" max="3594" width="6.81640625" customWidth="1"/>
    <col min="3595" max="3595" width="8.26953125" customWidth="1"/>
    <col min="3596" max="3596" width="9.7265625" customWidth="1"/>
    <col min="3597" max="3597" width="8.81640625" customWidth="1"/>
    <col min="3598" max="3598" width="8" customWidth="1"/>
    <col min="3599" max="3599" width="10.453125" customWidth="1"/>
    <col min="3600" max="3600" width="8.54296875" customWidth="1"/>
    <col min="3601" max="3601" width="14.1796875" customWidth="1"/>
    <col min="3602" max="3602" width="11.453125" customWidth="1"/>
    <col min="3603" max="3603" width="13.1796875" customWidth="1"/>
    <col min="3841" max="3841" width="8.81640625" customWidth="1"/>
    <col min="3842" max="3842" width="6.7265625" customWidth="1"/>
    <col min="3843" max="3843" width="9.453125" customWidth="1"/>
    <col min="3844" max="3844" width="7.453125" customWidth="1"/>
    <col min="3845" max="3846" width="6.54296875" customWidth="1"/>
    <col min="3847" max="3847" width="7.54296875" customWidth="1"/>
    <col min="3848" max="3849" width="6.7265625" customWidth="1"/>
    <col min="3850" max="3850" width="6.81640625" customWidth="1"/>
    <col min="3851" max="3851" width="8.26953125" customWidth="1"/>
    <col min="3852" max="3852" width="9.7265625" customWidth="1"/>
    <col min="3853" max="3853" width="8.81640625" customWidth="1"/>
    <col min="3854" max="3854" width="8" customWidth="1"/>
    <col min="3855" max="3855" width="10.453125" customWidth="1"/>
    <col min="3856" max="3856" width="8.54296875" customWidth="1"/>
    <col min="3857" max="3857" width="14.1796875" customWidth="1"/>
    <col min="3858" max="3858" width="11.453125" customWidth="1"/>
    <col min="3859" max="3859" width="13.1796875" customWidth="1"/>
    <col min="4097" max="4097" width="8.81640625" customWidth="1"/>
    <col min="4098" max="4098" width="6.7265625" customWidth="1"/>
    <col min="4099" max="4099" width="9.453125" customWidth="1"/>
    <col min="4100" max="4100" width="7.453125" customWidth="1"/>
    <col min="4101" max="4102" width="6.54296875" customWidth="1"/>
    <col min="4103" max="4103" width="7.54296875" customWidth="1"/>
    <col min="4104" max="4105" width="6.7265625" customWidth="1"/>
    <col min="4106" max="4106" width="6.81640625" customWidth="1"/>
    <col min="4107" max="4107" width="8.26953125" customWidth="1"/>
    <col min="4108" max="4108" width="9.7265625" customWidth="1"/>
    <col min="4109" max="4109" width="8.81640625" customWidth="1"/>
    <col min="4110" max="4110" width="8" customWidth="1"/>
    <col min="4111" max="4111" width="10.453125" customWidth="1"/>
    <col min="4112" max="4112" width="8.54296875" customWidth="1"/>
    <col min="4113" max="4113" width="14.1796875" customWidth="1"/>
    <col min="4114" max="4114" width="11.453125" customWidth="1"/>
    <col min="4115" max="4115" width="13.1796875" customWidth="1"/>
    <col min="4353" max="4353" width="8.81640625" customWidth="1"/>
    <col min="4354" max="4354" width="6.7265625" customWidth="1"/>
    <col min="4355" max="4355" width="9.453125" customWidth="1"/>
    <col min="4356" max="4356" width="7.453125" customWidth="1"/>
    <col min="4357" max="4358" width="6.54296875" customWidth="1"/>
    <col min="4359" max="4359" width="7.54296875" customWidth="1"/>
    <col min="4360" max="4361" width="6.7265625" customWidth="1"/>
    <col min="4362" max="4362" width="6.81640625" customWidth="1"/>
    <col min="4363" max="4363" width="8.26953125" customWidth="1"/>
    <col min="4364" max="4364" width="9.7265625" customWidth="1"/>
    <col min="4365" max="4365" width="8.81640625" customWidth="1"/>
    <col min="4366" max="4366" width="8" customWidth="1"/>
    <col min="4367" max="4367" width="10.453125" customWidth="1"/>
    <col min="4368" max="4368" width="8.54296875" customWidth="1"/>
    <col min="4369" max="4369" width="14.1796875" customWidth="1"/>
    <col min="4370" max="4370" width="11.453125" customWidth="1"/>
    <col min="4371" max="4371" width="13.1796875" customWidth="1"/>
    <col min="4609" max="4609" width="8.81640625" customWidth="1"/>
    <col min="4610" max="4610" width="6.7265625" customWidth="1"/>
    <col min="4611" max="4611" width="9.453125" customWidth="1"/>
    <col min="4612" max="4612" width="7.453125" customWidth="1"/>
    <col min="4613" max="4614" width="6.54296875" customWidth="1"/>
    <col min="4615" max="4615" width="7.54296875" customWidth="1"/>
    <col min="4616" max="4617" width="6.7265625" customWidth="1"/>
    <col min="4618" max="4618" width="6.81640625" customWidth="1"/>
    <col min="4619" max="4619" width="8.26953125" customWidth="1"/>
    <col min="4620" max="4620" width="9.7265625" customWidth="1"/>
    <col min="4621" max="4621" width="8.81640625" customWidth="1"/>
    <col min="4622" max="4622" width="8" customWidth="1"/>
    <col min="4623" max="4623" width="10.453125" customWidth="1"/>
    <col min="4624" max="4624" width="8.54296875" customWidth="1"/>
    <col min="4625" max="4625" width="14.1796875" customWidth="1"/>
    <col min="4626" max="4626" width="11.453125" customWidth="1"/>
    <col min="4627" max="4627" width="13.1796875" customWidth="1"/>
    <col min="4865" max="4865" width="8.81640625" customWidth="1"/>
    <col min="4866" max="4866" width="6.7265625" customWidth="1"/>
    <col min="4867" max="4867" width="9.453125" customWidth="1"/>
    <col min="4868" max="4868" width="7.453125" customWidth="1"/>
    <col min="4869" max="4870" width="6.54296875" customWidth="1"/>
    <col min="4871" max="4871" width="7.54296875" customWidth="1"/>
    <col min="4872" max="4873" width="6.7265625" customWidth="1"/>
    <col min="4874" max="4874" width="6.81640625" customWidth="1"/>
    <col min="4875" max="4875" width="8.26953125" customWidth="1"/>
    <col min="4876" max="4876" width="9.7265625" customWidth="1"/>
    <col min="4877" max="4877" width="8.81640625" customWidth="1"/>
    <col min="4878" max="4878" width="8" customWidth="1"/>
    <col min="4879" max="4879" width="10.453125" customWidth="1"/>
    <col min="4880" max="4880" width="8.54296875" customWidth="1"/>
    <col min="4881" max="4881" width="14.1796875" customWidth="1"/>
    <col min="4882" max="4882" width="11.453125" customWidth="1"/>
    <col min="4883" max="4883" width="13.1796875" customWidth="1"/>
    <col min="5121" max="5121" width="8.81640625" customWidth="1"/>
    <col min="5122" max="5122" width="6.7265625" customWidth="1"/>
    <col min="5123" max="5123" width="9.453125" customWidth="1"/>
    <col min="5124" max="5124" width="7.453125" customWidth="1"/>
    <col min="5125" max="5126" width="6.54296875" customWidth="1"/>
    <col min="5127" max="5127" width="7.54296875" customWidth="1"/>
    <col min="5128" max="5129" width="6.7265625" customWidth="1"/>
    <col min="5130" max="5130" width="6.81640625" customWidth="1"/>
    <col min="5131" max="5131" width="8.26953125" customWidth="1"/>
    <col min="5132" max="5132" width="9.7265625" customWidth="1"/>
    <col min="5133" max="5133" width="8.81640625" customWidth="1"/>
    <col min="5134" max="5134" width="8" customWidth="1"/>
    <col min="5135" max="5135" width="10.453125" customWidth="1"/>
    <col min="5136" max="5136" width="8.54296875" customWidth="1"/>
    <col min="5137" max="5137" width="14.1796875" customWidth="1"/>
    <col min="5138" max="5138" width="11.453125" customWidth="1"/>
    <col min="5139" max="5139" width="13.1796875" customWidth="1"/>
    <col min="5377" max="5377" width="8.81640625" customWidth="1"/>
    <col min="5378" max="5378" width="6.7265625" customWidth="1"/>
    <col min="5379" max="5379" width="9.453125" customWidth="1"/>
    <col min="5380" max="5380" width="7.453125" customWidth="1"/>
    <col min="5381" max="5382" width="6.54296875" customWidth="1"/>
    <col min="5383" max="5383" width="7.54296875" customWidth="1"/>
    <col min="5384" max="5385" width="6.7265625" customWidth="1"/>
    <col min="5386" max="5386" width="6.81640625" customWidth="1"/>
    <col min="5387" max="5387" width="8.26953125" customWidth="1"/>
    <col min="5388" max="5388" width="9.7265625" customWidth="1"/>
    <col min="5389" max="5389" width="8.81640625" customWidth="1"/>
    <col min="5390" max="5390" width="8" customWidth="1"/>
    <col min="5391" max="5391" width="10.453125" customWidth="1"/>
    <col min="5392" max="5392" width="8.54296875" customWidth="1"/>
    <col min="5393" max="5393" width="14.1796875" customWidth="1"/>
    <col min="5394" max="5394" width="11.453125" customWidth="1"/>
    <col min="5395" max="5395" width="13.1796875" customWidth="1"/>
    <col min="5633" max="5633" width="8.81640625" customWidth="1"/>
    <col min="5634" max="5634" width="6.7265625" customWidth="1"/>
    <col min="5635" max="5635" width="9.453125" customWidth="1"/>
    <col min="5636" max="5636" width="7.453125" customWidth="1"/>
    <col min="5637" max="5638" width="6.54296875" customWidth="1"/>
    <col min="5639" max="5639" width="7.54296875" customWidth="1"/>
    <col min="5640" max="5641" width="6.7265625" customWidth="1"/>
    <col min="5642" max="5642" width="6.81640625" customWidth="1"/>
    <col min="5643" max="5643" width="8.26953125" customWidth="1"/>
    <col min="5644" max="5644" width="9.7265625" customWidth="1"/>
    <col min="5645" max="5645" width="8.81640625" customWidth="1"/>
    <col min="5646" max="5646" width="8" customWidth="1"/>
    <col min="5647" max="5647" width="10.453125" customWidth="1"/>
    <col min="5648" max="5648" width="8.54296875" customWidth="1"/>
    <col min="5649" max="5649" width="14.1796875" customWidth="1"/>
    <col min="5650" max="5650" width="11.453125" customWidth="1"/>
    <col min="5651" max="5651" width="13.1796875" customWidth="1"/>
    <col min="5889" max="5889" width="8.81640625" customWidth="1"/>
    <col min="5890" max="5890" width="6.7265625" customWidth="1"/>
    <col min="5891" max="5891" width="9.453125" customWidth="1"/>
    <col min="5892" max="5892" width="7.453125" customWidth="1"/>
    <col min="5893" max="5894" width="6.54296875" customWidth="1"/>
    <col min="5895" max="5895" width="7.54296875" customWidth="1"/>
    <col min="5896" max="5897" width="6.7265625" customWidth="1"/>
    <col min="5898" max="5898" width="6.81640625" customWidth="1"/>
    <col min="5899" max="5899" width="8.26953125" customWidth="1"/>
    <col min="5900" max="5900" width="9.7265625" customWidth="1"/>
    <col min="5901" max="5901" width="8.81640625" customWidth="1"/>
    <col min="5902" max="5902" width="8" customWidth="1"/>
    <col min="5903" max="5903" width="10.453125" customWidth="1"/>
    <col min="5904" max="5904" width="8.54296875" customWidth="1"/>
    <col min="5905" max="5905" width="14.1796875" customWidth="1"/>
    <col min="5906" max="5906" width="11.453125" customWidth="1"/>
    <col min="5907" max="5907" width="13.1796875" customWidth="1"/>
    <col min="6145" max="6145" width="8.81640625" customWidth="1"/>
    <col min="6146" max="6146" width="6.7265625" customWidth="1"/>
    <col min="6147" max="6147" width="9.453125" customWidth="1"/>
    <col min="6148" max="6148" width="7.453125" customWidth="1"/>
    <col min="6149" max="6150" width="6.54296875" customWidth="1"/>
    <col min="6151" max="6151" width="7.54296875" customWidth="1"/>
    <col min="6152" max="6153" width="6.7265625" customWidth="1"/>
    <col min="6154" max="6154" width="6.81640625" customWidth="1"/>
    <col min="6155" max="6155" width="8.26953125" customWidth="1"/>
    <col min="6156" max="6156" width="9.7265625" customWidth="1"/>
    <col min="6157" max="6157" width="8.81640625" customWidth="1"/>
    <col min="6158" max="6158" width="8" customWidth="1"/>
    <col min="6159" max="6159" width="10.453125" customWidth="1"/>
    <col min="6160" max="6160" width="8.54296875" customWidth="1"/>
    <col min="6161" max="6161" width="14.1796875" customWidth="1"/>
    <col min="6162" max="6162" width="11.453125" customWidth="1"/>
    <col min="6163" max="6163" width="13.1796875" customWidth="1"/>
    <col min="6401" max="6401" width="8.81640625" customWidth="1"/>
    <col min="6402" max="6402" width="6.7265625" customWidth="1"/>
    <col min="6403" max="6403" width="9.453125" customWidth="1"/>
    <col min="6404" max="6404" width="7.453125" customWidth="1"/>
    <col min="6405" max="6406" width="6.54296875" customWidth="1"/>
    <col min="6407" max="6407" width="7.54296875" customWidth="1"/>
    <col min="6408" max="6409" width="6.7265625" customWidth="1"/>
    <col min="6410" max="6410" width="6.81640625" customWidth="1"/>
    <col min="6411" max="6411" width="8.26953125" customWidth="1"/>
    <col min="6412" max="6412" width="9.7265625" customWidth="1"/>
    <col min="6413" max="6413" width="8.81640625" customWidth="1"/>
    <col min="6414" max="6414" width="8" customWidth="1"/>
    <col min="6415" max="6415" width="10.453125" customWidth="1"/>
    <col min="6416" max="6416" width="8.54296875" customWidth="1"/>
    <col min="6417" max="6417" width="14.1796875" customWidth="1"/>
    <col min="6418" max="6418" width="11.453125" customWidth="1"/>
    <col min="6419" max="6419" width="13.1796875" customWidth="1"/>
    <col min="6657" max="6657" width="8.81640625" customWidth="1"/>
    <col min="6658" max="6658" width="6.7265625" customWidth="1"/>
    <col min="6659" max="6659" width="9.453125" customWidth="1"/>
    <col min="6660" max="6660" width="7.453125" customWidth="1"/>
    <col min="6661" max="6662" width="6.54296875" customWidth="1"/>
    <col min="6663" max="6663" width="7.54296875" customWidth="1"/>
    <col min="6664" max="6665" width="6.7265625" customWidth="1"/>
    <col min="6666" max="6666" width="6.81640625" customWidth="1"/>
    <col min="6667" max="6667" width="8.26953125" customWidth="1"/>
    <col min="6668" max="6668" width="9.7265625" customWidth="1"/>
    <col min="6669" max="6669" width="8.81640625" customWidth="1"/>
    <col min="6670" max="6670" width="8" customWidth="1"/>
    <col min="6671" max="6671" width="10.453125" customWidth="1"/>
    <col min="6672" max="6672" width="8.54296875" customWidth="1"/>
    <col min="6673" max="6673" width="14.1796875" customWidth="1"/>
    <col min="6674" max="6674" width="11.453125" customWidth="1"/>
    <col min="6675" max="6675" width="13.1796875" customWidth="1"/>
    <col min="6913" max="6913" width="8.81640625" customWidth="1"/>
    <col min="6914" max="6914" width="6.7265625" customWidth="1"/>
    <col min="6915" max="6915" width="9.453125" customWidth="1"/>
    <col min="6916" max="6916" width="7.453125" customWidth="1"/>
    <col min="6917" max="6918" width="6.54296875" customWidth="1"/>
    <col min="6919" max="6919" width="7.54296875" customWidth="1"/>
    <col min="6920" max="6921" width="6.7265625" customWidth="1"/>
    <col min="6922" max="6922" width="6.81640625" customWidth="1"/>
    <col min="6923" max="6923" width="8.26953125" customWidth="1"/>
    <col min="6924" max="6924" width="9.7265625" customWidth="1"/>
    <col min="6925" max="6925" width="8.81640625" customWidth="1"/>
    <col min="6926" max="6926" width="8" customWidth="1"/>
    <col min="6927" max="6927" width="10.453125" customWidth="1"/>
    <col min="6928" max="6928" width="8.54296875" customWidth="1"/>
    <col min="6929" max="6929" width="14.1796875" customWidth="1"/>
    <col min="6930" max="6930" width="11.453125" customWidth="1"/>
    <col min="6931" max="6931" width="13.1796875" customWidth="1"/>
    <col min="7169" max="7169" width="8.81640625" customWidth="1"/>
    <col min="7170" max="7170" width="6.7265625" customWidth="1"/>
    <col min="7171" max="7171" width="9.453125" customWidth="1"/>
    <col min="7172" max="7172" width="7.453125" customWidth="1"/>
    <col min="7173" max="7174" width="6.54296875" customWidth="1"/>
    <col min="7175" max="7175" width="7.54296875" customWidth="1"/>
    <col min="7176" max="7177" width="6.7265625" customWidth="1"/>
    <col min="7178" max="7178" width="6.81640625" customWidth="1"/>
    <col min="7179" max="7179" width="8.26953125" customWidth="1"/>
    <col min="7180" max="7180" width="9.7265625" customWidth="1"/>
    <col min="7181" max="7181" width="8.81640625" customWidth="1"/>
    <col min="7182" max="7182" width="8" customWidth="1"/>
    <col min="7183" max="7183" width="10.453125" customWidth="1"/>
    <col min="7184" max="7184" width="8.54296875" customWidth="1"/>
    <col min="7185" max="7185" width="14.1796875" customWidth="1"/>
    <col min="7186" max="7186" width="11.453125" customWidth="1"/>
    <col min="7187" max="7187" width="13.1796875" customWidth="1"/>
    <col min="7425" max="7425" width="8.81640625" customWidth="1"/>
    <col min="7426" max="7426" width="6.7265625" customWidth="1"/>
    <col min="7427" max="7427" width="9.453125" customWidth="1"/>
    <col min="7428" max="7428" width="7.453125" customWidth="1"/>
    <col min="7429" max="7430" width="6.54296875" customWidth="1"/>
    <col min="7431" max="7431" width="7.54296875" customWidth="1"/>
    <col min="7432" max="7433" width="6.7265625" customWidth="1"/>
    <col min="7434" max="7434" width="6.81640625" customWidth="1"/>
    <col min="7435" max="7435" width="8.26953125" customWidth="1"/>
    <col min="7436" max="7436" width="9.7265625" customWidth="1"/>
    <col min="7437" max="7437" width="8.81640625" customWidth="1"/>
    <col min="7438" max="7438" width="8" customWidth="1"/>
    <col min="7439" max="7439" width="10.453125" customWidth="1"/>
    <col min="7440" max="7440" width="8.54296875" customWidth="1"/>
    <col min="7441" max="7441" width="14.1796875" customWidth="1"/>
    <col min="7442" max="7442" width="11.453125" customWidth="1"/>
    <col min="7443" max="7443" width="13.1796875" customWidth="1"/>
    <col min="7681" max="7681" width="8.81640625" customWidth="1"/>
    <col min="7682" max="7682" width="6.7265625" customWidth="1"/>
    <col min="7683" max="7683" width="9.453125" customWidth="1"/>
    <col min="7684" max="7684" width="7.453125" customWidth="1"/>
    <col min="7685" max="7686" width="6.54296875" customWidth="1"/>
    <col min="7687" max="7687" width="7.54296875" customWidth="1"/>
    <col min="7688" max="7689" width="6.7265625" customWidth="1"/>
    <col min="7690" max="7690" width="6.81640625" customWidth="1"/>
    <col min="7691" max="7691" width="8.26953125" customWidth="1"/>
    <col min="7692" max="7692" width="9.7265625" customWidth="1"/>
    <col min="7693" max="7693" width="8.81640625" customWidth="1"/>
    <col min="7694" max="7694" width="8" customWidth="1"/>
    <col min="7695" max="7695" width="10.453125" customWidth="1"/>
    <col min="7696" max="7696" width="8.54296875" customWidth="1"/>
    <col min="7697" max="7697" width="14.1796875" customWidth="1"/>
    <col min="7698" max="7698" width="11.453125" customWidth="1"/>
    <col min="7699" max="7699" width="13.1796875" customWidth="1"/>
    <col min="7937" max="7937" width="8.81640625" customWidth="1"/>
    <col min="7938" max="7938" width="6.7265625" customWidth="1"/>
    <col min="7939" max="7939" width="9.453125" customWidth="1"/>
    <col min="7940" max="7940" width="7.453125" customWidth="1"/>
    <col min="7941" max="7942" width="6.54296875" customWidth="1"/>
    <col min="7943" max="7943" width="7.54296875" customWidth="1"/>
    <col min="7944" max="7945" width="6.7265625" customWidth="1"/>
    <col min="7946" max="7946" width="6.81640625" customWidth="1"/>
    <col min="7947" max="7947" width="8.26953125" customWidth="1"/>
    <col min="7948" max="7948" width="9.7265625" customWidth="1"/>
    <col min="7949" max="7949" width="8.81640625" customWidth="1"/>
    <col min="7950" max="7950" width="8" customWidth="1"/>
    <col min="7951" max="7951" width="10.453125" customWidth="1"/>
    <col min="7952" max="7952" width="8.54296875" customWidth="1"/>
    <col min="7953" max="7953" width="14.1796875" customWidth="1"/>
    <col min="7954" max="7954" width="11.453125" customWidth="1"/>
    <col min="7955" max="7955" width="13.1796875" customWidth="1"/>
    <col min="8193" max="8193" width="8.81640625" customWidth="1"/>
    <col min="8194" max="8194" width="6.7265625" customWidth="1"/>
    <col min="8195" max="8195" width="9.453125" customWidth="1"/>
    <col min="8196" max="8196" width="7.453125" customWidth="1"/>
    <col min="8197" max="8198" width="6.54296875" customWidth="1"/>
    <col min="8199" max="8199" width="7.54296875" customWidth="1"/>
    <col min="8200" max="8201" width="6.7265625" customWidth="1"/>
    <col min="8202" max="8202" width="6.81640625" customWidth="1"/>
    <col min="8203" max="8203" width="8.26953125" customWidth="1"/>
    <col min="8204" max="8204" width="9.7265625" customWidth="1"/>
    <col min="8205" max="8205" width="8.81640625" customWidth="1"/>
    <col min="8206" max="8206" width="8" customWidth="1"/>
    <col min="8207" max="8207" width="10.453125" customWidth="1"/>
    <col min="8208" max="8208" width="8.54296875" customWidth="1"/>
    <col min="8209" max="8209" width="14.1796875" customWidth="1"/>
    <col min="8210" max="8210" width="11.453125" customWidth="1"/>
    <col min="8211" max="8211" width="13.1796875" customWidth="1"/>
    <col min="8449" max="8449" width="8.81640625" customWidth="1"/>
    <col min="8450" max="8450" width="6.7265625" customWidth="1"/>
    <col min="8451" max="8451" width="9.453125" customWidth="1"/>
    <col min="8452" max="8452" width="7.453125" customWidth="1"/>
    <col min="8453" max="8454" width="6.54296875" customWidth="1"/>
    <col min="8455" max="8455" width="7.54296875" customWidth="1"/>
    <col min="8456" max="8457" width="6.7265625" customWidth="1"/>
    <col min="8458" max="8458" width="6.81640625" customWidth="1"/>
    <col min="8459" max="8459" width="8.26953125" customWidth="1"/>
    <col min="8460" max="8460" width="9.7265625" customWidth="1"/>
    <col min="8461" max="8461" width="8.81640625" customWidth="1"/>
    <col min="8462" max="8462" width="8" customWidth="1"/>
    <col min="8463" max="8463" width="10.453125" customWidth="1"/>
    <col min="8464" max="8464" width="8.54296875" customWidth="1"/>
    <col min="8465" max="8465" width="14.1796875" customWidth="1"/>
    <col min="8466" max="8466" width="11.453125" customWidth="1"/>
    <col min="8467" max="8467" width="13.1796875" customWidth="1"/>
    <col min="8705" max="8705" width="8.81640625" customWidth="1"/>
    <col min="8706" max="8706" width="6.7265625" customWidth="1"/>
    <col min="8707" max="8707" width="9.453125" customWidth="1"/>
    <col min="8708" max="8708" width="7.453125" customWidth="1"/>
    <col min="8709" max="8710" width="6.54296875" customWidth="1"/>
    <col min="8711" max="8711" width="7.54296875" customWidth="1"/>
    <col min="8712" max="8713" width="6.7265625" customWidth="1"/>
    <col min="8714" max="8714" width="6.81640625" customWidth="1"/>
    <col min="8715" max="8715" width="8.26953125" customWidth="1"/>
    <col min="8716" max="8716" width="9.7265625" customWidth="1"/>
    <col min="8717" max="8717" width="8.81640625" customWidth="1"/>
    <col min="8718" max="8718" width="8" customWidth="1"/>
    <col min="8719" max="8719" width="10.453125" customWidth="1"/>
    <col min="8720" max="8720" width="8.54296875" customWidth="1"/>
    <col min="8721" max="8721" width="14.1796875" customWidth="1"/>
    <col min="8722" max="8722" width="11.453125" customWidth="1"/>
    <col min="8723" max="8723" width="13.1796875" customWidth="1"/>
    <col min="8961" max="8961" width="8.81640625" customWidth="1"/>
    <col min="8962" max="8962" width="6.7265625" customWidth="1"/>
    <col min="8963" max="8963" width="9.453125" customWidth="1"/>
    <col min="8964" max="8964" width="7.453125" customWidth="1"/>
    <col min="8965" max="8966" width="6.54296875" customWidth="1"/>
    <col min="8967" max="8967" width="7.54296875" customWidth="1"/>
    <col min="8968" max="8969" width="6.7265625" customWidth="1"/>
    <col min="8970" max="8970" width="6.81640625" customWidth="1"/>
    <col min="8971" max="8971" width="8.26953125" customWidth="1"/>
    <col min="8972" max="8972" width="9.7265625" customWidth="1"/>
    <col min="8973" max="8973" width="8.81640625" customWidth="1"/>
    <col min="8974" max="8974" width="8" customWidth="1"/>
    <col min="8975" max="8975" width="10.453125" customWidth="1"/>
    <col min="8976" max="8976" width="8.54296875" customWidth="1"/>
    <col min="8977" max="8977" width="14.1796875" customWidth="1"/>
    <col min="8978" max="8978" width="11.453125" customWidth="1"/>
    <col min="8979" max="8979" width="13.1796875" customWidth="1"/>
    <col min="9217" max="9217" width="8.81640625" customWidth="1"/>
    <col min="9218" max="9218" width="6.7265625" customWidth="1"/>
    <col min="9219" max="9219" width="9.453125" customWidth="1"/>
    <col min="9220" max="9220" width="7.453125" customWidth="1"/>
    <col min="9221" max="9222" width="6.54296875" customWidth="1"/>
    <col min="9223" max="9223" width="7.54296875" customWidth="1"/>
    <col min="9224" max="9225" width="6.7265625" customWidth="1"/>
    <col min="9226" max="9226" width="6.81640625" customWidth="1"/>
    <col min="9227" max="9227" width="8.26953125" customWidth="1"/>
    <col min="9228" max="9228" width="9.7265625" customWidth="1"/>
    <col min="9229" max="9229" width="8.81640625" customWidth="1"/>
    <col min="9230" max="9230" width="8" customWidth="1"/>
    <col min="9231" max="9231" width="10.453125" customWidth="1"/>
    <col min="9232" max="9232" width="8.54296875" customWidth="1"/>
    <col min="9233" max="9233" width="14.1796875" customWidth="1"/>
    <col min="9234" max="9234" width="11.453125" customWidth="1"/>
    <col min="9235" max="9235" width="13.1796875" customWidth="1"/>
    <col min="9473" max="9473" width="8.81640625" customWidth="1"/>
    <col min="9474" max="9474" width="6.7265625" customWidth="1"/>
    <col min="9475" max="9475" width="9.453125" customWidth="1"/>
    <col min="9476" max="9476" width="7.453125" customWidth="1"/>
    <col min="9477" max="9478" width="6.54296875" customWidth="1"/>
    <col min="9479" max="9479" width="7.54296875" customWidth="1"/>
    <col min="9480" max="9481" width="6.7265625" customWidth="1"/>
    <col min="9482" max="9482" width="6.81640625" customWidth="1"/>
    <col min="9483" max="9483" width="8.26953125" customWidth="1"/>
    <col min="9484" max="9484" width="9.7265625" customWidth="1"/>
    <col min="9485" max="9485" width="8.81640625" customWidth="1"/>
    <col min="9486" max="9486" width="8" customWidth="1"/>
    <col min="9487" max="9487" width="10.453125" customWidth="1"/>
    <col min="9488" max="9488" width="8.54296875" customWidth="1"/>
    <col min="9489" max="9489" width="14.1796875" customWidth="1"/>
    <col min="9490" max="9490" width="11.453125" customWidth="1"/>
    <col min="9491" max="9491" width="13.1796875" customWidth="1"/>
    <col min="9729" max="9729" width="8.81640625" customWidth="1"/>
    <col min="9730" max="9730" width="6.7265625" customWidth="1"/>
    <col min="9731" max="9731" width="9.453125" customWidth="1"/>
    <col min="9732" max="9732" width="7.453125" customWidth="1"/>
    <col min="9733" max="9734" width="6.54296875" customWidth="1"/>
    <col min="9735" max="9735" width="7.54296875" customWidth="1"/>
    <col min="9736" max="9737" width="6.7265625" customWidth="1"/>
    <col min="9738" max="9738" width="6.81640625" customWidth="1"/>
    <col min="9739" max="9739" width="8.26953125" customWidth="1"/>
    <col min="9740" max="9740" width="9.7265625" customWidth="1"/>
    <col min="9741" max="9741" width="8.81640625" customWidth="1"/>
    <col min="9742" max="9742" width="8" customWidth="1"/>
    <col min="9743" max="9743" width="10.453125" customWidth="1"/>
    <col min="9744" max="9744" width="8.54296875" customWidth="1"/>
    <col min="9745" max="9745" width="14.1796875" customWidth="1"/>
    <col min="9746" max="9746" width="11.453125" customWidth="1"/>
    <col min="9747" max="9747" width="13.1796875" customWidth="1"/>
    <col min="9985" max="9985" width="8.81640625" customWidth="1"/>
    <col min="9986" max="9986" width="6.7265625" customWidth="1"/>
    <col min="9987" max="9987" width="9.453125" customWidth="1"/>
    <col min="9988" max="9988" width="7.453125" customWidth="1"/>
    <col min="9989" max="9990" width="6.54296875" customWidth="1"/>
    <col min="9991" max="9991" width="7.54296875" customWidth="1"/>
    <col min="9992" max="9993" width="6.7265625" customWidth="1"/>
    <col min="9994" max="9994" width="6.81640625" customWidth="1"/>
    <col min="9995" max="9995" width="8.26953125" customWidth="1"/>
    <col min="9996" max="9996" width="9.7265625" customWidth="1"/>
    <col min="9997" max="9997" width="8.81640625" customWidth="1"/>
    <col min="9998" max="9998" width="8" customWidth="1"/>
    <col min="9999" max="9999" width="10.453125" customWidth="1"/>
    <col min="10000" max="10000" width="8.54296875" customWidth="1"/>
    <col min="10001" max="10001" width="14.1796875" customWidth="1"/>
    <col min="10002" max="10002" width="11.453125" customWidth="1"/>
    <col min="10003" max="10003" width="13.1796875" customWidth="1"/>
    <col min="10241" max="10241" width="8.81640625" customWidth="1"/>
    <col min="10242" max="10242" width="6.7265625" customWidth="1"/>
    <col min="10243" max="10243" width="9.453125" customWidth="1"/>
    <col min="10244" max="10244" width="7.453125" customWidth="1"/>
    <col min="10245" max="10246" width="6.54296875" customWidth="1"/>
    <col min="10247" max="10247" width="7.54296875" customWidth="1"/>
    <col min="10248" max="10249" width="6.7265625" customWidth="1"/>
    <col min="10250" max="10250" width="6.81640625" customWidth="1"/>
    <col min="10251" max="10251" width="8.26953125" customWidth="1"/>
    <col min="10252" max="10252" width="9.7265625" customWidth="1"/>
    <col min="10253" max="10253" width="8.81640625" customWidth="1"/>
    <col min="10254" max="10254" width="8" customWidth="1"/>
    <col min="10255" max="10255" width="10.453125" customWidth="1"/>
    <col min="10256" max="10256" width="8.54296875" customWidth="1"/>
    <col min="10257" max="10257" width="14.1796875" customWidth="1"/>
    <col min="10258" max="10258" width="11.453125" customWidth="1"/>
    <col min="10259" max="10259" width="13.1796875" customWidth="1"/>
    <col min="10497" max="10497" width="8.81640625" customWidth="1"/>
    <col min="10498" max="10498" width="6.7265625" customWidth="1"/>
    <col min="10499" max="10499" width="9.453125" customWidth="1"/>
    <col min="10500" max="10500" width="7.453125" customWidth="1"/>
    <col min="10501" max="10502" width="6.54296875" customWidth="1"/>
    <col min="10503" max="10503" width="7.54296875" customWidth="1"/>
    <col min="10504" max="10505" width="6.7265625" customWidth="1"/>
    <col min="10506" max="10506" width="6.81640625" customWidth="1"/>
    <col min="10507" max="10507" width="8.26953125" customWidth="1"/>
    <col min="10508" max="10508" width="9.7265625" customWidth="1"/>
    <col min="10509" max="10509" width="8.81640625" customWidth="1"/>
    <col min="10510" max="10510" width="8" customWidth="1"/>
    <col min="10511" max="10511" width="10.453125" customWidth="1"/>
    <col min="10512" max="10512" width="8.54296875" customWidth="1"/>
    <col min="10513" max="10513" width="14.1796875" customWidth="1"/>
    <col min="10514" max="10514" width="11.453125" customWidth="1"/>
    <col min="10515" max="10515" width="13.1796875" customWidth="1"/>
    <col min="10753" max="10753" width="8.81640625" customWidth="1"/>
    <col min="10754" max="10754" width="6.7265625" customWidth="1"/>
    <col min="10755" max="10755" width="9.453125" customWidth="1"/>
    <col min="10756" max="10756" width="7.453125" customWidth="1"/>
    <col min="10757" max="10758" width="6.54296875" customWidth="1"/>
    <col min="10759" max="10759" width="7.54296875" customWidth="1"/>
    <col min="10760" max="10761" width="6.7265625" customWidth="1"/>
    <col min="10762" max="10762" width="6.81640625" customWidth="1"/>
    <col min="10763" max="10763" width="8.26953125" customWidth="1"/>
    <col min="10764" max="10764" width="9.7265625" customWidth="1"/>
    <col min="10765" max="10765" width="8.81640625" customWidth="1"/>
    <col min="10766" max="10766" width="8" customWidth="1"/>
    <col min="10767" max="10767" width="10.453125" customWidth="1"/>
    <col min="10768" max="10768" width="8.54296875" customWidth="1"/>
    <col min="10769" max="10769" width="14.1796875" customWidth="1"/>
    <col min="10770" max="10770" width="11.453125" customWidth="1"/>
    <col min="10771" max="10771" width="13.1796875" customWidth="1"/>
    <col min="11009" max="11009" width="8.81640625" customWidth="1"/>
    <col min="11010" max="11010" width="6.7265625" customWidth="1"/>
    <col min="11011" max="11011" width="9.453125" customWidth="1"/>
    <col min="11012" max="11012" width="7.453125" customWidth="1"/>
    <col min="11013" max="11014" width="6.54296875" customWidth="1"/>
    <col min="11015" max="11015" width="7.54296875" customWidth="1"/>
    <col min="11016" max="11017" width="6.7265625" customWidth="1"/>
    <col min="11018" max="11018" width="6.81640625" customWidth="1"/>
    <col min="11019" max="11019" width="8.26953125" customWidth="1"/>
    <col min="11020" max="11020" width="9.7265625" customWidth="1"/>
    <col min="11021" max="11021" width="8.81640625" customWidth="1"/>
    <col min="11022" max="11022" width="8" customWidth="1"/>
    <col min="11023" max="11023" width="10.453125" customWidth="1"/>
    <col min="11024" max="11024" width="8.54296875" customWidth="1"/>
    <col min="11025" max="11025" width="14.1796875" customWidth="1"/>
    <col min="11026" max="11026" width="11.453125" customWidth="1"/>
    <col min="11027" max="11027" width="13.1796875" customWidth="1"/>
    <col min="11265" max="11265" width="8.81640625" customWidth="1"/>
    <col min="11266" max="11266" width="6.7265625" customWidth="1"/>
    <col min="11267" max="11267" width="9.453125" customWidth="1"/>
    <col min="11268" max="11268" width="7.453125" customWidth="1"/>
    <col min="11269" max="11270" width="6.54296875" customWidth="1"/>
    <col min="11271" max="11271" width="7.54296875" customWidth="1"/>
    <col min="11272" max="11273" width="6.7265625" customWidth="1"/>
    <col min="11274" max="11274" width="6.81640625" customWidth="1"/>
    <col min="11275" max="11275" width="8.26953125" customWidth="1"/>
    <col min="11276" max="11276" width="9.7265625" customWidth="1"/>
    <col min="11277" max="11277" width="8.81640625" customWidth="1"/>
    <col min="11278" max="11278" width="8" customWidth="1"/>
    <col min="11279" max="11279" width="10.453125" customWidth="1"/>
    <col min="11280" max="11280" width="8.54296875" customWidth="1"/>
    <col min="11281" max="11281" width="14.1796875" customWidth="1"/>
    <col min="11282" max="11282" width="11.453125" customWidth="1"/>
    <col min="11283" max="11283" width="13.1796875" customWidth="1"/>
    <col min="11521" max="11521" width="8.81640625" customWidth="1"/>
    <col min="11522" max="11522" width="6.7265625" customWidth="1"/>
    <col min="11523" max="11523" width="9.453125" customWidth="1"/>
    <col min="11524" max="11524" width="7.453125" customWidth="1"/>
    <col min="11525" max="11526" width="6.54296875" customWidth="1"/>
    <col min="11527" max="11527" width="7.54296875" customWidth="1"/>
    <col min="11528" max="11529" width="6.7265625" customWidth="1"/>
    <col min="11530" max="11530" width="6.81640625" customWidth="1"/>
    <col min="11531" max="11531" width="8.26953125" customWidth="1"/>
    <col min="11532" max="11532" width="9.7265625" customWidth="1"/>
    <col min="11533" max="11533" width="8.81640625" customWidth="1"/>
    <col min="11534" max="11534" width="8" customWidth="1"/>
    <col min="11535" max="11535" width="10.453125" customWidth="1"/>
    <col min="11536" max="11536" width="8.54296875" customWidth="1"/>
    <col min="11537" max="11537" width="14.1796875" customWidth="1"/>
    <col min="11538" max="11538" width="11.453125" customWidth="1"/>
    <col min="11539" max="11539" width="13.1796875" customWidth="1"/>
    <col min="11777" max="11777" width="8.81640625" customWidth="1"/>
    <col min="11778" max="11778" width="6.7265625" customWidth="1"/>
    <col min="11779" max="11779" width="9.453125" customWidth="1"/>
    <col min="11780" max="11780" width="7.453125" customWidth="1"/>
    <col min="11781" max="11782" width="6.54296875" customWidth="1"/>
    <col min="11783" max="11783" width="7.54296875" customWidth="1"/>
    <col min="11784" max="11785" width="6.7265625" customWidth="1"/>
    <col min="11786" max="11786" width="6.81640625" customWidth="1"/>
    <col min="11787" max="11787" width="8.26953125" customWidth="1"/>
    <col min="11788" max="11788" width="9.7265625" customWidth="1"/>
    <col min="11789" max="11789" width="8.81640625" customWidth="1"/>
    <col min="11790" max="11790" width="8" customWidth="1"/>
    <col min="11791" max="11791" width="10.453125" customWidth="1"/>
    <col min="11792" max="11792" width="8.54296875" customWidth="1"/>
    <col min="11793" max="11793" width="14.1796875" customWidth="1"/>
    <col min="11794" max="11794" width="11.453125" customWidth="1"/>
    <col min="11795" max="11795" width="13.1796875" customWidth="1"/>
    <col min="12033" max="12033" width="8.81640625" customWidth="1"/>
    <col min="12034" max="12034" width="6.7265625" customWidth="1"/>
    <col min="12035" max="12035" width="9.453125" customWidth="1"/>
    <col min="12036" max="12036" width="7.453125" customWidth="1"/>
    <col min="12037" max="12038" width="6.54296875" customWidth="1"/>
    <col min="12039" max="12039" width="7.54296875" customWidth="1"/>
    <col min="12040" max="12041" width="6.7265625" customWidth="1"/>
    <col min="12042" max="12042" width="6.81640625" customWidth="1"/>
    <col min="12043" max="12043" width="8.26953125" customWidth="1"/>
    <col min="12044" max="12044" width="9.7265625" customWidth="1"/>
    <col min="12045" max="12045" width="8.81640625" customWidth="1"/>
    <col min="12046" max="12046" width="8" customWidth="1"/>
    <col min="12047" max="12047" width="10.453125" customWidth="1"/>
    <col min="12048" max="12048" width="8.54296875" customWidth="1"/>
    <col min="12049" max="12049" width="14.1796875" customWidth="1"/>
    <col min="12050" max="12050" width="11.453125" customWidth="1"/>
    <col min="12051" max="12051" width="13.1796875" customWidth="1"/>
    <col min="12289" max="12289" width="8.81640625" customWidth="1"/>
    <col min="12290" max="12290" width="6.7265625" customWidth="1"/>
    <col min="12291" max="12291" width="9.453125" customWidth="1"/>
    <col min="12292" max="12292" width="7.453125" customWidth="1"/>
    <col min="12293" max="12294" width="6.54296875" customWidth="1"/>
    <col min="12295" max="12295" width="7.54296875" customWidth="1"/>
    <col min="12296" max="12297" width="6.7265625" customWidth="1"/>
    <col min="12298" max="12298" width="6.81640625" customWidth="1"/>
    <col min="12299" max="12299" width="8.26953125" customWidth="1"/>
    <col min="12300" max="12300" width="9.7265625" customWidth="1"/>
    <col min="12301" max="12301" width="8.81640625" customWidth="1"/>
    <col min="12302" max="12302" width="8" customWidth="1"/>
    <col min="12303" max="12303" width="10.453125" customWidth="1"/>
    <col min="12304" max="12304" width="8.54296875" customWidth="1"/>
    <col min="12305" max="12305" width="14.1796875" customWidth="1"/>
    <col min="12306" max="12306" width="11.453125" customWidth="1"/>
    <col min="12307" max="12307" width="13.1796875" customWidth="1"/>
    <col min="12545" max="12545" width="8.81640625" customWidth="1"/>
    <col min="12546" max="12546" width="6.7265625" customWidth="1"/>
    <col min="12547" max="12547" width="9.453125" customWidth="1"/>
    <col min="12548" max="12548" width="7.453125" customWidth="1"/>
    <col min="12549" max="12550" width="6.54296875" customWidth="1"/>
    <col min="12551" max="12551" width="7.54296875" customWidth="1"/>
    <col min="12552" max="12553" width="6.7265625" customWidth="1"/>
    <col min="12554" max="12554" width="6.81640625" customWidth="1"/>
    <col min="12555" max="12555" width="8.26953125" customWidth="1"/>
    <col min="12556" max="12556" width="9.7265625" customWidth="1"/>
    <col min="12557" max="12557" width="8.81640625" customWidth="1"/>
    <col min="12558" max="12558" width="8" customWidth="1"/>
    <col min="12559" max="12559" width="10.453125" customWidth="1"/>
    <col min="12560" max="12560" width="8.54296875" customWidth="1"/>
    <col min="12561" max="12561" width="14.1796875" customWidth="1"/>
    <col min="12562" max="12562" width="11.453125" customWidth="1"/>
    <col min="12563" max="12563" width="13.1796875" customWidth="1"/>
    <col min="12801" max="12801" width="8.81640625" customWidth="1"/>
    <col min="12802" max="12802" width="6.7265625" customWidth="1"/>
    <col min="12803" max="12803" width="9.453125" customWidth="1"/>
    <col min="12804" max="12804" width="7.453125" customWidth="1"/>
    <col min="12805" max="12806" width="6.54296875" customWidth="1"/>
    <col min="12807" max="12807" width="7.54296875" customWidth="1"/>
    <col min="12808" max="12809" width="6.7265625" customWidth="1"/>
    <col min="12810" max="12810" width="6.81640625" customWidth="1"/>
    <col min="12811" max="12811" width="8.26953125" customWidth="1"/>
    <col min="12812" max="12812" width="9.7265625" customWidth="1"/>
    <col min="12813" max="12813" width="8.81640625" customWidth="1"/>
    <col min="12814" max="12814" width="8" customWidth="1"/>
    <col min="12815" max="12815" width="10.453125" customWidth="1"/>
    <col min="12816" max="12816" width="8.54296875" customWidth="1"/>
    <col min="12817" max="12817" width="14.1796875" customWidth="1"/>
    <col min="12818" max="12818" width="11.453125" customWidth="1"/>
    <col min="12819" max="12819" width="13.1796875" customWidth="1"/>
    <col min="13057" max="13057" width="8.81640625" customWidth="1"/>
    <col min="13058" max="13058" width="6.7265625" customWidth="1"/>
    <col min="13059" max="13059" width="9.453125" customWidth="1"/>
    <col min="13060" max="13060" width="7.453125" customWidth="1"/>
    <col min="13061" max="13062" width="6.54296875" customWidth="1"/>
    <col min="13063" max="13063" width="7.54296875" customWidth="1"/>
    <col min="13064" max="13065" width="6.7265625" customWidth="1"/>
    <col min="13066" max="13066" width="6.81640625" customWidth="1"/>
    <col min="13067" max="13067" width="8.26953125" customWidth="1"/>
    <col min="13068" max="13068" width="9.7265625" customWidth="1"/>
    <col min="13069" max="13069" width="8.81640625" customWidth="1"/>
    <col min="13070" max="13070" width="8" customWidth="1"/>
    <col min="13071" max="13071" width="10.453125" customWidth="1"/>
    <col min="13072" max="13072" width="8.54296875" customWidth="1"/>
    <col min="13073" max="13073" width="14.1796875" customWidth="1"/>
    <col min="13074" max="13074" width="11.453125" customWidth="1"/>
    <col min="13075" max="13075" width="13.1796875" customWidth="1"/>
    <col min="13313" max="13313" width="8.81640625" customWidth="1"/>
    <col min="13314" max="13314" width="6.7265625" customWidth="1"/>
    <col min="13315" max="13315" width="9.453125" customWidth="1"/>
    <col min="13316" max="13316" width="7.453125" customWidth="1"/>
    <col min="13317" max="13318" width="6.54296875" customWidth="1"/>
    <col min="13319" max="13319" width="7.54296875" customWidth="1"/>
    <col min="13320" max="13321" width="6.7265625" customWidth="1"/>
    <col min="13322" max="13322" width="6.81640625" customWidth="1"/>
    <col min="13323" max="13323" width="8.26953125" customWidth="1"/>
    <col min="13324" max="13324" width="9.7265625" customWidth="1"/>
    <col min="13325" max="13325" width="8.81640625" customWidth="1"/>
    <col min="13326" max="13326" width="8" customWidth="1"/>
    <col min="13327" max="13327" width="10.453125" customWidth="1"/>
    <col min="13328" max="13328" width="8.54296875" customWidth="1"/>
    <col min="13329" max="13329" width="14.1796875" customWidth="1"/>
    <col min="13330" max="13330" width="11.453125" customWidth="1"/>
    <col min="13331" max="13331" width="13.1796875" customWidth="1"/>
    <col min="13569" max="13569" width="8.81640625" customWidth="1"/>
    <col min="13570" max="13570" width="6.7265625" customWidth="1"/>
    <col min="13571" max="13571" width="9.453125" customWidth="1"/>
    <col min="13572" max="13572" width="7.453125" customWidth="1"/>
    <col min="13573" max="13574" width="6.54296875" customWidth="1"/>
    <col min="13575" max="13575" width="7.54296875" customWidth="1"/>
    <col min="13576" max="13577" width="6.7265625" customWidth="1"/>
    <col min="13578" max="13578" width="6.81640625" customWidth="1"/>
    <col min="13579" max="13579" width="8.26953125" customWidth="1"/>
    <col min="13580" max="13580" width="9.7265625" customWidth="1"/>
    <col min="13581" max="13581" width="8.81640625" customWidth="1"/>
    <col min="13582" max="13582" width="8" customWidth="1"/>
    <col min="13583" max="13583" width="10.453125" customWidth="1"/>
    <col min="13584" max="13584" width="8.54296875" customWidth="1"/>
    <col min="13585" max="13585" width="14.1796875" customWidth="1"/>
    <col min="13586" max="13586" width="11.453125" customWidth="1"/>
    <col min="13587" max="13587" width="13.1796875" customWidth="1"/>
    <col min="13825" max="13825" width="8.81640625" customWidth="1"/>
    <col min="13826" max="13826" width="6.7265625" customWidth="1"/>
    <col min="13827" max="13827" width="9.453125" customWidth="1"/>
    <col min="13828" max="13828" width="7.453125" customWidth="1"/>
    <col min="13829" max="13830" width="6.54296875" customWidth="1"/>
    <col min="13831" max="13831" width="7.54296875" customWidth="1"/>
    <col min="13832" max="13833" width="6.7265625" customWidth="1"/>
    <col min="13834" max="13834" width="6.81640625" customWidth="1"/>
    <col min="13835" max="13835" width="8.26953125" customWidth="1"/>
    <col min="13836" max="13836" width="9.7265625" customWidth="1"/>
    <col min="13837" max="13837" width="8.81640625" customWidth="1"/>
    <col min="13838" max="13838" width="8" customWidth="1"/>
    <col min="13839" max="13839" width="10.453125" customWidth="1"/>
    <col min="13840" max="13840" width="8.54296875" customWidth="1"/>
    <col min="13841" max="13841" width="14.1796875" customWidth="1"/>
    <col min="13842" max="13842" width="11.453125" customWidth="1"/>
    <col min="13843" max="13843" width="13.1796875" customWidth="1"/>
    <col min="14081" max="14081" width="8.81640625" customWidth="1"/>
    <col min="14082" max="14082" width="6.7265625" customWidth="1"/>
    <col min="14083" max="14083" width="9.453125" customWidth="1"/>
    <col min="14084" max="14084" width="7.453125" customWidth="1"/>
    <col min="14085" max="14086" width="6.54296875" customWidth="1"/>
    <col min="14087" max="14087" width="7.54296875" customWidth="1"/>
    <col min="14088" max="14089" width="6.7265625" customWidth="1"/>
    <col min="14090" max="14090" width="6.81640625" customWidth="1"/>
    <col min="14091" max="14091" width="8.26953125" customWidth="1"/>
    <col min="14092" max="14092" width="9.7265625" customWidth="1"/>
    <col min="14093" max="14093" width="8.81640625" customWidth="1"/>
    <col min="14094" max="14094" width="8" customWidth="1"/>
    <col min="14095" max="14095" width="10.453125" customWidth="1"/>
    <col min="14096" max="14096" width="8.54296875" customWidth="1"/>
    <col min="14097" max="14097" width="14.1796875" customWidth="1"/>
    <col min="14098" max="14098" width="11.453125" customWidth="1"/>
    <col min="14099" max="14099" width="13.1796875" customWidth="1"/>
    <col min="14337" max="14337" width="8.81640625" customWidth="1"/>
    <col min="14338" max="14338" width="6.7265625" customWidth="1"/>
    <col min="14339" max="14339" width="9.453125" customWidth="1"/>
    <col min="14340" max="14340" width="7.453125" customWidth="1"/>
    <col min="14341" max="14342" width="6.54296875" customWidth="1"/>
    <col min="14343" max="14343" width="7.54296875" customWidth="1"/>
    <col min="14344" max="14345" width="6.7265625" customWidth="1"/>
    <col min="14346" max="14346" width="6.81640625" customWidth="1"/>
    <col min="14347" max="14347" width="8.26953125" customWidth="1"/>
    <col min="14348" max="14348" width="9.7265625" customWidth="1"/>
    <col min="14349" max="14349" width="8.81640625" customWidth="1"/>
    <col min="14350" max="14350" width="8" customWidth="1"/>
    <col min="14351" max="14351" width="10.453125" customWidth="1"/>
    <col min="14352" max="14352" width="8.54296875" customWidth="1"/>
    <col min="14353" max="14353" width="14.1796875" customWidth="1"/>
    <col min="14354" max="14354" width="11.453125" customWidth="1"/>
    <col min="14355" max="14355" width="13.1796875" customWidth="1"/>
    <col min="14593" max="14593" width="8.81640625" customWidth="1"/>
    <col min="14594" max="14594" width="6.7265625" customWidth="1"/>
    <col min="14595" max="14595" width="9.453125" customWidth="1"/>
    <col min="14596" max="14596" width="7.453125" customWidth="1"/>
    <col min="14597" max="14598" width="6.54296875" customWidth="1"/>
    <col min="14599" max="14599" width="7.54296875" customWidth="1"/>
    <col min="14600" max="14601" width="6.7265625" customWidth="1"/>
    <col min="14602" max="14602" width="6.81640625" customWidth="1"/>
    <col min="14603" max="14603" width="8.26953125" customWidth="1"/>
    <col min="14604" max="14604" width="9.7265625" customWidth="1"/>
    <col min="14605" max="14605" width="8.81640625" customWidth="1"/>
    <col min="14606" max="14606" width="8" customWidth="1"/>
    <col min="14607" max="14607" width="10.453125" customWidth="1"/>
    <col min="14608" max="14608" width="8.54296875" customWidth="1"/>
    <col min="14609" max="14609" width="14.1796875" customWidth="1"/>
    <col min="14610" max="14610" width="11.453125" customWidth="1"/>
    <col min="14611" max="14611" width="13.1796875" customWidth="1"/>
    <col min="14849" max="14849" width="8.81640625" customWidth="1"/>
    <col min="14850" max="14850" width="6.7265625" customWidth="1"/>
    <col min="14851" max="14851" width="9.453125" customWidth="1"/>
    <col min="14852" max="14852" width="7.453125" customWidth="1"/>
    <col min="14853" max="14854" width="6.54296875" customWidth="1"/>
    <col min="14855" max="14855" width="7.54296875" customWidth="1"/>
    <col min="14856" max="14857" width="6.7265625" customWidth="1"/>
    <col min="14858" max="14858" width="6.81640625" customWidth="1"/>
    <col min="14859" max="14859" width="8.26953125" customWidth="1"/>
    <col min="14860" max="14860" width="9.7265625" customWidth="1"/>
    <col min="14861" max="14861" width="8.81640625" customWidth="1"/>
    <col min="14862" max="14862" width="8" customWidth="1"/>
    <col min="14863" max="14863" width="10.453125" customWidth="1"/>
    <col min="14864" max="14864" width="8.54296875" customWidth="1"/>
    <col min="14865" max="14865" width="14.1796875" customWidth="1"/>
    <col min="14866" max="14866" width="11.453125" customWidth="1"/>
    <col min="14867" max="14867" width="13.1796875" customWidth="1"/>
    <col min="15105" max="15105" width="8.81640625" customWidth="1"/>
    <col min="15106" max="15106" width="6.7265625" customWidth="1"/>
    <col min="15107" max="15107" width="9.453125" customWidth="1"/>
    <col min="15108" max="15108" width="7.453125" customWidth="1"/>
    <col min="15109" max="15110" width="6.54296875" customWidth="1"/>
    <col min="15111" max="15111" width="7.54296875" customWidth="1"/>
    <col min="15112" max="15113" width="6.7265625" customWidth="1"/>
    <col min="15114" max="15114" width="6.81640625" customWidth="1"/>
    <col min="15115" max="15115" width="8.26953125" customWidth="1"/>
    <col min="15116" max="15116" width="9.7265625" customWidth="1"/>
    <col min="15117" max="15117" width="8.81640625" customWidth="1"/>
    <col min="15118" max="15118" width="8" customWidth="1"/>
    <col min="15119" max="15119" width="10.453125" customWidth="1"/>
    <col min="15120" max="15120" width="8.54296875" customWidth="1"/>
    <col min="15121" max="15121" width="14.1796875" customWidth="1"/>
    <col min="15122" max="15122" width="11.453125" customWidth="1"/>
    <col min="15123" max="15123" width="13.1796875" customWidth="1"/>
    <col min="15361" max="15361" width="8.81640625" customWidth="1"/>
    <col min="15362" max="15362" width="6.7265625" customWidth="1"/>
    <col min="15363" max="15363" width="9.453125" customWidth="1"/>
    <col min="15364" max="15364" width="7.453125" customWidth="1"/>
    <col min="15365" max="15366" width="6.54296875" customWidth="1"/>
    <col min="15367" max="15367" width="7.54296875" customWidth="1"/>
    <col min="15368" max="15369" width="6.7265625" customWidth="1"/>
    <col min="15370" max="15370" width="6.81640625" customWidth="1"/>
    <col min="15371" max="15371" width="8.26953125" customWidth="1"/>
    <col min="15372" max="15372" width="9.7265625" customWidth="1"/>
    <col min="15373" max="15373" width="8.81640625" customWidth="1"/>
    <col min="15374" max="15374" width="8" customWidth="1"/>
    <col min="15375" max="15375" width="10.453125" customWidth="1"/>
    <col min="15376" max="15376" width="8.54296875" customWidth="1"/>
    <col min="15377" max="15377" width="14.1796875" customWidth="1"/>
    <col min="15378" max="15378" width="11.453125" customWidth="1"/>
    <col min="15379" max="15379" width="13.1796875" customWidth="1"/>
    <col min="15617" max="15617" width="8.81640625" customWidth="1"/>
    <col min="15618" max="15618" width="6.7265625" customWidth="1"/>
    <col min="15619" max="15619" width="9.453125" customWidth="1"/>
    <col min="15620" max="15620" width="7.453125" customWidth="1"/>
    <col min="15621" max="15622" width="6.54296875" customWidth="1"/>
    <col min="15623" max="15623" width="7.54296875" customWidth="1"/>
    <col min="15624" max="15625" width="6.7265625" customWidth="1"/>
    <col min="15626" max="15626" width="6.81640625" customWidth="1"/>
    <col min="15627" max="15627" width="8.26953125" customWidth="1"/>
    <col min="15628" max="15628" width="9.7265625" customWidth="1"/>
    <col min="15629" max="15629" width="8.81640625" customWidth="1"/>
    <col min="15630" max="15630" width="8" customWidth="1"/>
    <col min="15631" max="15631" width="10.453125" customWidth="1"/>
    <col min="15632" max="15632" width="8.54296875" customWidth="1"/>
    <col min="15633" max="15633" width="14.1796875" customWidth="1"/>
    <col min="15634" max="15634" width="11.453125" customWidth="1"/>
    <col min="15635" max="15635" width="13.1796875" customWidth="1"/>
    <col min="15873" max="15873" width="8.81640625" customWidth="1"/>
    <col min="15874" max="15874" width="6.7265625" customWidth="1"/>
    <col min="15875" max="15875" width="9.453125" customWidth="1"/>
    <col min="15876" max="15876" width="7.453125" customWidth="1"/>
    <col min="15877" max="15878" width="6.54296875" customWidth="1"/>
    <col min="15879" max="15879" width="7.54296875" customWidth="1"/>
    <col min="15880" max="15881" width="6.7265625" customWidth="1"/>
    <col min="15882" max="15882" width="6.81640625" customWidth="1"/>
    <col min="15883" max="15883" width="8.26953125" customWidth="1"/>
    <col min="15884" max="15884" width="9.7265625" customWidth="1"/>
    <col min="15885" max="15885" width="8.81640625" customWidth="1"/>
    <col min="15886" max="15886" width="8" customWidth="1"/>
    <col min="15887" max="15887" width="10.453125" customWidth="1"/>
    <col min="15888" max="15888" width="8.54296875" customWidth="1"/>
    <col min="15889" max="15889" width="14.1796875" customWidth="1"/>
    <col min="15890" max="15890" width="11.453125" customWidth="1"/>
    <col min="15891" max="15891" width="13.1796875" customWidth="1"/>
    <col min="16129" max="16129" width="8.81640625" customWidth="1"/>
    <col min="16130" max="16130" width="6.7265625" customWidth="1"/>
    <col min="16131" max="16131" width="9.453125" customWidth="1"/>
    <col min="16132" max="16132" width="7.453125" customWidth="1"/>
    <col min="16133" max="16134" width="6.54296875" customWidth="1"/>
    <col min="16135" max="16135" width="7.54296875" customWidth="1"/>
    <col min="16136" max="16137" width="6.7265625" customWidth="1"/>
    <col min="16138" max="16138" width="6.81640625" customWidth="1"/>
    <col min="16139" max="16139" width="8.26953125" customWidth="1"/>
    <col min="16140" max="16140" width="9.7265625" customWidth="1"/>
    <col min="16141" max="16141" width="8.81640625" customWidth="1"/>
    <col min="16142" max="16142" width="8" customWidth="1"/>
    <col min="16143" max="16143" width="10.453125" customWidth="1"/>
    <col min="16144" max="16144" width="8.54296875" customWidth="1"/>
    <col min="16145" max="16145" width="14.1796875" customWidth="1"/>
    <col min="16146" max="16146" width="11.453125" customWidth="1"/>
    <col min="16147" max="16147" width="13.1796875" customWidth="1"/>
  </cols>
  <sheetData>
    <row r="2" spans="1:19" s="43" customFormat="1" ht="13">
      <c r="A2" s="35" t="s">
        <v>124</v>
      </c>
      <c r="B2" s="130" t="s">
        <v>148</v>
      </c>
      <c r="C2" s="130"/>
      <c r="D2" s="131"/>
      <c r="E2" s="36" t="s">
        <v>125</v>
      </c>
      <c r="F2" s="37"/>
      <c r="G2" s="37"/>
      <c r="H2" s="37"/>
      <c r="I2" s="37"/>
      <c r="J2" s="38"/>
      <c r="K2" s="38" t="s">
        <v>105</v>
      </c>
      <c r="L2" s="39"/>
      <c r="M2" s="39"/>
      <c r="N2" s="36"/>
      <c r="O2" s="40" t="s">
        <v>126</v>
      </c>
      <c r="P2" s="41"/>
      <c r="Q2" s="41"/>
      <c r="R2" s="41"/>
      <c r="S2" s="42"/>
    </row>
    <row r="3" spans="1:19" s="49" customFormat="1" ht="47.25" customHeight="1">
      <c r="A3" s="44"/>
      <c r="B3" s="132" t="s">
        <v>147</v>
      </c>
      <c r="C3" s="133" t="s">
        <v>127</v>
      </c>
      <c r="D3" s="132" t="s">
        <v>128</v>
      </c>
      <c r="E3" s="45" t="s">
        <v>147</v>
      </c>
      <c r="F3" s="46" t="s">
        <v>129</v>
      </c>
      <c r="G3" s="47" t="s">
        <v>130</v>
      </c>
      <c r="H3" s="46" t="s">
        <v>131</v>
      </c>
      <c r="I3" s="46" t="s">
        <v>132</v>
      </c>
      <c r="J3" s="47" t="s">
        <v>133</v>
      </c>
      <c r="K3" s="47" t="s">
        <v>134</v>
      </c>
      <c r="L3" s="47" t="s">
        <v>135</v>
      </c>
      <c r="M3" s="46" t="s">
        <v>136</v>
      </c>
      <c r="N3" s="48" t="s">
        <v>137</v>
      </c>
      <c r="O3" s="46" t="s">
        <v>138</v>
      </c>
      <c r="P3" s="48" t="s">
        <v>139</v>
      </c>
      <c r="Q3" s="46" t="s">
        <v>140</v>
      </c>
      <c r="R3" s="46"/>
      <c r="S3" s="46"/>
    </row>
    <row r="4" spans="1:19">
      <c r="A4" s="50">
        <v>101</v>
      </c>
      <c r="B4" s="9">
        <f>'[1]mmv CR'!H4</f>
        <v>1294</v>
      </c>
      <c r="C4" s="9">
        <f>'[1]mmv CR'!O4</f>
        <v>83521.000000000116</v>
      </c>
      <c r="D4" s="51">
        <f>$C$86/C4</f>
        <v>12.33233558027321</v>
      </c>
      <c r="E4">
        <v>37</v>
      </c>
      <c r="F4">
        <v>502</v>
      </c>
      <c r="G4" s="52">
        <v>13.567567567567565</v>
      </c>
      <c r="H4">
        <v>4</v>
      </c>
      <c r="I4">
        <v>26</v>
      </c>
      <c r="J4" s="52">
        <v>4.9020434545228202</v>
      </c>
      <c r="K4" s="53">
        <v>8.2000000000000003E-2</v>
      </c>
      <c r="L4" s="52">
        <v>0.13208602150537638</v>
      </c>
      <c r="M4" s="53">
        <v>1.0999999999999999E-2</v>
      </c>
      <c r="N4" s="10">
        <v>13.75</v>
      </c>
      <c r="O4" s="51">
        <f>C4*M4</f>
        <v>918.73100000000125</v>
      </c>
      <c r="P4" s="51">
        <f>C4*M4*M4</f>
        <v>10.106041000000014</v>
      </c>
      <c r="Q4" s="54">
        <f>D4*K4*(1-K4)</f>
        <v>0.92832889314064626</v>
      </c>
      <c r="R4" s="54">
        <f>O4/$O$86</f>
        <v>5.54902811934158E-2</v>
      </c>
      <c r="S4" s="55">
        <f>R4*$R$94</f>
        <v>621.54663964745032</v>
      </c>
    </row>
    <row r="5" spans="1:19">
      <c r="A5" s="50">
        <v>102</v>
      </c>
      <c r="B5" s="9">
        <f>'[1]mmv CR'!H5</f>
        <v>219</v>
      </c>
      <c r="C5" s="9">
        <f>'[1]mmv CR'!O5</f>
        <v>14391</v>
      </c>
      <c r="D5" s="51">
        <f t="shared" ref="D5:D68" si="0">$C$86/C5</f>
        <v>71.573135987770144</v>
      </c>
      <c r="E5">
        <v>5</v>
      </c>
      <c r="F5">
        <v>58</v>
      </c>
      <c r="G5" s="52">
        <v>11.6</v>
      </c>
      <c r="H5">
        <v>9</v>
      </c>
      <c r="I5">
        <v>13</v>
      </c>
      <c r="J5" s="52">
        <v>1.9493588689617929</v>
      </c>
      <c r="K5" s="53">
        <v>1.9E-2</v>
      </c>
      <c r="L5" s="52">
        <v>4.6226415094339626E-2</v>
      </c>
      <c r="M5" s="53">
        <v>1.2E-2</v>
      </c>
      <c r="N5" s="10">
        <v>61.96</v>
      </c>
      <c r="O5" s="51">
        <f t="shared" ref="O5:O68" si="1">C5*M5</f>
        <v>172.69200000000001</v>
      </c>
      <c r="P5" s="51">
        <f t="shared" ref="P5:P68" si="2">C5*M5*M5</f>
        <v>2.0723039999999999</v>
      </c>
      <c r="Q5" s="54">
        <f t="shared" ref="Q5:Q68" si="3">D5*K5*(1-K5)</f>
        <v>1.3340516816760477</v>
      </c>
      <c r="R5" s="54">
        <f t="shared" ref="R5:R68" si="4">O5/$O$86</f>
        <v>1.0430395447474124E-2</v>
      </c>
      <c r="S5" s="55">
        <f t="shared" ref="S5:S68" si="5">R5*$R$94</f>
        <v>116.83085940715766</v>
      </c>
    </row>
    <row r="6" spans="1:19">
      <c r="A6" s="50">
        <v>103</v>
      </c>
      <c r="B6" s="9">
        <f>'[1]mmv CR'!H6</f>
        <v>756</v>
      </c>
      <c r="C6" s="9">
        <f>'[1]mmv CR'!O6</f>
        <v>49971</v>
      </c>
      <c r="D6" s="51">
        <f t="shared" si="0"/>
        <v>20.612135038322229</v>
      </c>
      <c r="E6">
        <v>24</v>
      </c>
      <c r="F6">
        <v>405</v>
      </c>
      <c r="G6" s="52">
        <v>16.875</v>
      </c>
      <c r="H6">
        <v>9</v>
      </c>
      <c r="I6">
        <v>39</v>
      </c>
      <c r="J6" s="52">
        <v>6.7134679692326698</v>
      </c>
      <c r="K6" s="53">
        <v>7.0999999999999994E-2</v>
      </c>
      <c r="L6" s="52">
        <v>0.12283464566929135</v>
      </c>
      <c r="M6" s="53">
        <v>1.2999999999999999E-2</v>
      </c>
      <c r="N6" s="10">
        <v>18.88</v>
      </c>
      <c r="O6" s="51">
        <f t="shared" si="1"/>
        <v>649.62299999999993</v>
      </c>
      <c r="P6" s="51">
        <f t="shared" si="2"/>
        <v>8.445098999999999</v>
      </c>
      <c r="Q6" s="54">
        <f t="shared" si="3"/>
        <v>1.3595558149926958</v>
      </c>
      <c r="R6" s="54">
        <f t="shared" si="4"/>
        <v>3.9236471763454482E-2</v>
      </c>
      <c r="S6" s="55">
        <f t="shared" si="5"/>
        <v>439.48772022245367</v>
      </c>
    </row>
    <row r="7" spans="1:19">
      <c r="A7" s="50">
        <v>104</v>
      </c>
      <c r="B7" s="9">
        <f>'[1]mmv CR'!H7</f>
        <v>171</v>
      </c>
      <c r="C7" s="9">
        <f>'[1]mmv CR'!O7</f>
        <v>8198</v>
      </c>
      <c r="D7" s="51">
        <f t="shared" si="0"/>
        <v>125.64149792632351</v>
      </c>
      <c r="E7">
        <v>5</v>
      </c>
      <c r="F7">
        <v>97</v>
      </c>
      <c r="G7" s="52">
        <v>19.399999999999999</v>
      </c>
      <c r="H7">
        <v>13</v>
      </c>
      <c r="I7">
        <v>26</v>
      </c>
      <c r="J7" s="52">
        <v>5.6391488719486738</v>
      </c>
      <c r="K7" s="53">
        <v>5.2999999999999999E-2</v>
      </c>
      <c r="L7" s="52">
        <v>-4.1304347826086961E-2</v>
      </c>
      <c r="M7" s="53">
        <v>0.01</v>
      </c>
      <c r="N7" s="10">
        <v>19.329999999999998</v>
      </c>
      <c r="O7" s="51">
        <f t="shared" si="1"/>
        <v>81.98</v>
      </c>
      <c r="P7" s="51">
        <f t="shared" si="2"/>
        <v>0.81980000000000008</v>
      </c>
      <c r="Q7" s="54">
        <f t="shared" si="3"/>
        <v>6.3060724224201028</v>
      </c>
      <c r="R7" s="54">
        <f t="shared" si="4"/>
        <v>4.9514964143326191E-3</v>
      </c>
      <c r="S7" s="55">
        <f t="shared" si="5"/>
        <v>55.461711336939665</v>
      </c>
    </row>
    <row r="8" spans="1:19">
      <c r="A8" s="50">
        <v>105</v>
      </c>
      <c r="B8" s="9">
        <f>'[1]mmv CR'!H8</f>
        <v>85</v>
      </c>
      <c r="C8" s="9">
        <f>'[1]mmv CR'!O8</f>
        <v>4397</v>
      </c>
      <c r="D8" s="51">
        <f t="shared" si="0"/>
        <v>234.25267227655223</v>
      </c>
      <c r="E8">
        <v>2</v>
      </c>
      <c r="F8">
        <v>30</v>
      </c>
      <c r="G8" s="52">
        <v>15</v>
      </c>
      <c r="H8">
        <v>14</v>
      </c>
      <c r="I8">
        <v>16</v>
      </c>
      <c r="J8" s="52">
        <v>1.4142135623730951</v>
      </c>
      <c r="K8" s="53">
        <v>7.9000000000000001E-2</v>
      </c>
      <c r="L8" s="52">
        <v>-2.9285714285714286E-2</v>
      </c>
      <c r="M8" s="53">
        <v>2.5999999999999999E-2</v>
      </c>
      <c r="N8" s="10">
        <v>33.43</v>
      </c>
      <c r="O8" s="51">
        <f t="shared" si="1"/>
        <v>114.32199999999999</v>
      </c>
      <c r="P8" s="51">
        <f t="shared" si="2"/>
        <v>2.9723719999999996</v>
      </c>
      <c r="Q8" s="54">
        <f t="shared" si="3"/>
        <v>17.043990182169665</v>
      </c>
      <c r="R8" s="54">
        <f t="shared" si="4"/>
        <v>6.904915504749129E-3</v>
      </c>
      <c r="S8" s="55">
        <f t="shared" si="5"/>
        <v>77.341958568694992</v>
      </c>
    </row>
    <row r="9" spans="1:19">
      <c r="A9" s="50">
        <v>106</v>
      </c>
      <c r="B9" s="9">
        <f>'[1]mmv CR'!H9</f>
        <v>195</v>
      </c>
      <c r="C9" s="9">
        <f>'[1]mmv CR'!O9</f>
        <v>12818</v>
      </c>
      <c r="D9" s="51">
        <f t="shared" si="0"/>
        <v>80.356451864565457</v>
      </c>
      <c r="E9">
        <v>7</v>
      </c>
      <c r="F9">
        <v>144</v>
      </c>
      <c r="G9" s="52">
        <v>20.571428571428573</v>
      </c>
      <c r="H9">
        <v>9</v>
      </c>
      <c r="I9">
        <v>57</v>
      </c>
      <c r="J9" s="52">
        <v>16.501082215591627</v>
      </c>
      <c r="K9" s="53">
        <v>0.10100000000000001</v>
      </c>
      <c r="L9" s="52">
        <v>4.3430656934306568E-2</v>
      </c>
      <c r="M9" s="53">
        <v>0.02</v>
      </c>
      <c r="N9" s="10">
        <v>20.14</v>
      </c>
      <c r="O9" s="51">
        <f t="shared" si="1"/>
        <v>256.36</v>
      </c>
      <c r="P9" s="51">
        <f t="shared" si="2"/>
        <v>5.1272000000000002</v>
      </c>
      <c r="Q9" s="54">
        <f t="shared" si="3"/>
        <v>7.2962854728506796</v>
      </c>
      <c r="R9" s="54">
        <f t="shared" si="4"/>
        <v>1.5483845093660775E-2</v>
      </c>
      <c r="S9" s="55">
        <f t="shared" si="5"/>
        <v>173.43454889409435</v>
      </c>
    </row>
    <row r="10" spans="1:19">
      <c r="A10" s="50">
        <v>107</v>
      </c>
      <c r="B10" s="9">
        <f>'[1]mmv CR'!H10</f>
        <v>108</v>
      </c>
      <c r="C10" s="9">
        <f>'[1]mmv CR'!O10</f>
        <v>6118</v>
      </c>
      <c r="D10" s="51">
        <f t="shared" si="0"/>
        <v>168.35714285714289</v>
      </c>
      <c r="E10">
        <v>4</v>
      </c>
      <c r="F10">
        <v>64</v>
      </c>
      <c r="G10" s="52">
        <v>16</v>
      </c>
      <c r="H10">
        <v>10</v>
      </c>
      <c r="I10">
        <v>22</v>
      </c>
      <c r="J10" s="52">
        <v>6.3770421565696642</v>
      </c>
      <c r="K10" s="53">
        <v>0.08</v>
      </c>
      <c r="L10" s="52">
        <v>4.6666666666666705E-3</v>
      </c>
      <c r="M10" s="53">
        <v>2.8000000000000001E-2</v>
      </c>
      <c r="N10" s="10">
        <v>35.24</v>
      </c>
      <c r="O10" s="51">
        <f t="shared" si="1"/>
        <v>171.304</v>
      </c>
      <c r="P10" s="51">
        <f t="shared" si="2"/>
        <v>4.7965119999999999</v>
      </c>
      <c r="Q10" s="54">
        <f t="shared" si="3"/>
        <v>12.391085714285717</v>
      </c>
      <c r="R10" s="54">
        <f t="shared" si="4"/>
        <v>1.0346561865831118E-2</v>
      </c>
      <c r="S10" s="55">
        <f t="shared" si="5"/>
        <v>115.89183945917435</v>
      </c>
    </row>
    <row r="11" spans="1:19">
      <c r="A11" s="50">
        <v>108</v>
      </c>
      <c r="B11" s="9">
        <f>'[1]mmv CR'!H11</f>
        <v>473</v>
      </c>
      <c r="C11" s="9">
        <f>'[1]mmv CR'!O11</f>
        <v>31269</v>
      </c>
      <c r="D11" s="51">
        <f t="shared" si="0"/>
        <v>32.940260321724395</v>
      </c>
      <c r="E11">
        <v>15</v>
      </c>
      <c r="F11">
        <v>244</v>
      </c>
      <c r="G11" s="52">
        <v>16.266666666666666</v>
      </c>
      <c r="H11">
        <v>8</v>
      </c>
      <c r="I11">
        <v>28</v>
      </c>
      <c r="J11" s="52">
        <v>5.2299503776212779</v>
      </c>
      <c r="K11" s="53">
        <v>7.0999999999999994E-2</v>
      </c>
      <c r="L11" s="52">
        <v>0.21484716157205244</v>
      </c>
      <c r="M11" s="53">
        <v>1.9E-2</v>
      </c>
      <c r="N11" s="10">
        <v>26.14</v>
      </c>
      <c r="O11" s="51">
        <f t="shared" si="1"/>
        <v>594.11099999999999</v>
      </c>
      <c r="P11" s="51">
        <f t="shared" si="2"/>
        <v>11.288109</v>
      </c>
      <c r="Q11" s="54">
        <f t="shared" si="3"/>
        <v>2.1727066305606191</v>
      </c>
      <c r="R11" s="54">
        <f t="shared" si="4"/>
        <v>3.5883611688406522E-2</v>
      </c>
      <c r="S11" s="55">
        <f t="shared" si="5"/>
        <v>401.93233452184143</v>
      </c>
    </row>
    <row r="12" spans="1:19">
      <c r="A12" s="50">
        <v>109</v>
      </c>
      <c r="B12" s="9">
        <f>'[1]mmv CR'!H12</f>
        <v>164</v>
      </c>
      <c r="C12" s="9">
        <f>'[1]mmv CR'!O12</f>
        <v>9291</v>
      </c>
      <c r="D12" s="51">
        <f t="shared" si="0"/>
        <v>110.86094069529653</v>
      </c>
      <c r="E12">
        <v>4</v>
      </c>
      <c r="F12">
        <v>70</v>
      </c>
      <c r="G12" s="52">
        <v>17.5</v>
      </c>
      <c r="H12">
        <v>13</v>
      </c>
      <c r="I12">
        <v>26</v>
      </c>
      <c r="J12" s="52">
        <v>5.8022983951764031</v>
      </c>
      <c r="K12" s="53">
        <v>8.3000000000000004E-2</v>
      </c>
      <c r="L12" s="52">
        <v>-4.0606060606060604E-2</v>
      </c>
      <c r="M12" s="53">
        <v>1.2999999999999999E-2</v>
      </c>
      <c r="N12" s="10">
        <v>15.1</v>
      </c>
      <c r="O12" s="51">
        <f t="shared" si="1"/>
        <v>120.783</v>
      </c>
      <c r="P12" s="51">
        <f t="shared" si="2"/>
        <v>1.570179</v>
      </c>
      <c r="Q12" s="54">
        <f t="shared" si="3"/>
        <v>8.4377370572597155</v>
      </c>
      <c r="R12" s="54">
        <f t="shared" si="4"/>
        <v>7.2951523714605603E-3</v>
      </c>
      <c r="S12" s="55">
        <f t="shared" si="5"/>
        <v>81.713001712729735</v>
      </c>
    </row>
    <row r="13" spans="1:19">
      <c r="A13" s="50">
        <v>110</v>
      </c>
      <c r="B13" s="9">
        <f>'[1]mmv CR'!H13</f>
        <v>246</v>
      </c>
      <c r="C13" s="9">
        <f>'[1]mmv CR'!O13</f>
        <v>16020</v>
      </c>
      <c r="D13" s="51">
        <f t="shared" si="0"/>
        <v>64.295193508114863</v>
      </c>
      <c r="E13">
        <v>4</v>
      </c>
      <c r="F13">
        <v>65</v>
      </c>
      <c r="G13" s="52">
        <v>16.25</v>
      </c>
      <c r="H13">
        <v>11</v>
      </c>
      <c r="I13">
        <v>22</v>
      </c>
      <c r="J13" s="52">
        <v>4.7871355387816905</v>
      </c>
      <c r="K13" s="53">
        <v>8.4000000000000005E-2</v>
      </c>
      <c r="L13" s="52">
        <v>5.9672131147540976E-2</v>
      </c>
      <c r="M13" s="53">
        <v>2.4E-2</v>
      </c>
      <c r="N13" s="10">
        <v>28.89</v>
      </c>
      <c r="O13" s="51">
        <f t="shared" si="1"/>
        <v>384.48</v>
      </c>
      <c r="P13" s="51">
        <f t="shared" si="2"/>
        <v>9.2275200000000002</v>
      </c>
      <c r="Q13" s="54">
        <f t="shared" si="3"/>
        <v>4.9471293692883904</v>
      </c>
      <c r="R13" s="54">
        <f t="shared" si="4"/>
        <v>2.3222143710448957E-2</v>
      </c>
      <c r="S13" s="55">
        <f t="shared" si="5"/>
        <v>260.11123170073876</v>
      </c>
    </row>
    <row r="14" spans="1:19">
      <c r="A14" s="50">
        <v>111</v>
      </c>
      <c r="B14" s="9">
        <f>'[1]mmv CR'!H14</f>
        <v>224</v>
      </c>
      <c r="C14" s="9">
        <f>'[1]mmv CR'!O14</f>
        <v>14823</v>
      </c>
      <c r="D14" s="51">
        <f t="shared" si="0"/>
        <v>69.487215813263177</v>
      </c>
      <c r="E14">
        <v>11</v>
      </c>
      <c r="F14">
        <v>190</v>
      </c>
      <c r="G14" s="52">
        <v>17.272727272727273</v>
      </c>
      <c r="H14">
        <v>12</v>
      </c>
      <c r="I14">
        <v>34</v>
      </c>
      <c r="J14" s="52">
        <v>6.4045438415379605</v>
      </c>
      <c r="K14" s="53">
        <v>8.2000000000000003E-2</v>
      </c>
      <c r="L14" s="52">
        <v>1.8435754189944135E-2</v>
      </c>
      <c r="M14" s="53">
        <v>1.4999999999999999E-2</v>
      </c>
      <c r="N14" s="10">
        <v>17.97</v>
      </c>
      <c r="O14" s="51">
        <f t="shared" si="1"/>
        <v>222.345</v>
      </c>
      <c r="P14" s="51">
        <f t="shared" si="2"/>
        <v>3.335175</v>
      </c>
      <c r="Q14" s="54">
        <f t="shared" si="3"/>
        <v>5.2307196575591997</v>
      </c>
      <c r="R14" s="54">
        <f t="shared" si="4"/>
        <v>1.3429378753900783E-2</v>
      </c>
      <c r="S14" s="55">
        <f t="shared" si="5"/>
        <v>150.42247142244267</v>
      </c>
    </row>
    <row r="15" spans="1:19">
      <c r="A15" s="50">
        <v>112</v>
      </c>
      <c r="B15" s="9">
        <f>'[1]mmv CR'!H15</f>
        <v>113</v>
      </c>
      <c r="C15" s="9">
        <f>'[1]mmv CR'!O15</f>
        <v>5046</v>
      </c>
      <c r="D15" s="51">
        <f t="shared" si="0"/>
        <v>204.12386048355134</v>
      </c>
      <c r="E15">
        <v>3</v>
      </c>
      <c r="F15">
        <v>39</v>
      </c>
      <c r="G15" s="52">
        <v>13</v>
      </c>
      <c r="H15">
        <v>10</v>
      </c>
      <c r="I15">
        <v>15</v>
      </c>
      <c r="J15" s="52">
        <v>2.6457513110645907</v>
      </c>
      <c r="K15" s="53">
        <v>1.9E-2</v>
      </c>
      <c r="L15" s="52">
        <v>-0.05</v>
      </c>
      <c r="M15" s="53">
        <v>1.2999999999999999E-2</v>
      </c>
      <c r="N15" s="10">
        <v>71.56</v>
      </c>
      <c r="O15" s="51">
        <f t="shared" si="1"/>
        <v>65.597999999999999</v>
      </c>
      <c r="P15" s="51">
        <f t="shared" si="2"/>
        <v>0.85277399999999992</v>
      </c>
      <c r="Q15" s="54">
        <f t="shared" si="3"/>
        <v>3.8046646355529132</v>
      </c>
      <c r="R15" s="54">
        <f t="shared" si="4"/>
        <v>3.9620427151426099E-3</v>
      </c>
      <c r="S15" s="55">
        <f t="shared" si="5"/>
        <v>44.378840452312375</v>
      </c>
    </row>
    <row r="16" spans="1:19">
      <c r="A16" s="50">
        <v>113</v>
      </c>
      <c r="B16" s="9">
        <f>'[1]mmv CR'!H16</f>
        <v>290</v>
      </c>
      <c r="C16" s="9">
        <f>'[1]mmv CR'!O16</f>
        <v>18902</v>
      </c>
      <c r="D16" s="51">
        <f t="shared" si="0"/>
        <v>54.492064331816742</v>
      </c>
      <c r="E16">
        <v>6</v>
      </c>
      <c r="F16">
        <v>90</v>
      </c>
      <c r="G16" s="52">
        <v>15</v>
      </c>
      <c r="H16">
        <v>8</v>
      </c>
      <c r="I16">
        <v>21</v>
      </c>
      <c r="J16" s="52">
        <v>4.6904157598234297</v>
      </c>
      <c r="K16" s="53">
        <v>5.5E-2</v>
      </c>
      <c r="L16" s="52">
        <v>-4.7857142857142855E-2</v>
      </c>
      <c r="M16" s="53">
        <v>8.0000000000000002E-3</v>
      </c>
      <c r="N16" s="10">
        <v>14.04</v>
      </c>
      <c r="O16" s="51">
        <f t="shared" si="1"/>
        <v>151.21600000000001</v>
      </c>
      <c r="P16" s="51">
        <f t="shared" si="2"/>
        <v>1.2097280000000001</v>
      </c>
      <c r="Q16" s="54">
        <f t="shared" si="3"/>
        <v>2.8322250436461749</v>
      </c>
      <c r="R16" s="54">
        <f t="shared" si="4"/>
        <v>9.1332700877009183E-3</v>
      </c>
      <c r="S16" s="55">
        <f t="shared" si="5"/>
        <v>102.30175825233799</v>
      </c>
    </row>
    <row r="17" spans="1:19">
      <c r="A17" s="50">
        <v>114</v>
      </c>
      <c r="B17" s="9">
        <f>'[1]mmv CR'!H17</f>
        <v>218</v>
      </c>
      <c r="C17" s="9">
        <f>'[1]mmv CR'!O17</f>
        <v>14576</v>
      </c>
      <c r="D17" s="51">
        <f t="shared" si="0"/>
        <v>70.664722832052703</v>
      </c>
      <c r="E17">
        <v>10</v>
      </c>
      <c r="F17">
        <v>177</v>
      </c>
      <c r="G17" s="52">
        <v>17.7</v>
      </c>
      <c r="H17">
        <v>5</v>
      </c>
      <c r="I17">
        <v>38</v>
      </c>
      <c r="J17" s="52">
        <v>10.220350070107949</v>
      </c>
      <c r="K17" s="53">
        <v>3.9E-2</v>
      </c>
      <c r="L17" s="52">
        <v>-8.3832335329341329E-3</v>
      </c>
      <c r="M17" s="53">
        <v>8.9999999999999993E-3</v>
      </c>
      <c r="N17" s="10">
        <v>22.35</v>
      </c>
      <c r="O17" s="51">
        <f t="shared" si="1"/>
        <v>131.184</v>
      </c>
      <c r="P17" s="51">
        <f t="shared" si="2"/>
        <v>1.1806559999999999</v>
      </c>
      <c r="Q17" s="54">
        <f t="shared" si="3"/>
        <v>2.6484431470225034</v>
      </c>
      <c r="R17" s="54">
        <f t="shared" si="4"/>
        <v>7.9233606442767786E-3</v>
      </c>
      <c r="S17" s="55">
        <f t="shared" si="5"/>
        <v>88.749562576544193</v>
      </c>
    </row>
    <row r="18" spans="1:19">
      <c r="A18" s="50">
        <v>115</v>
      </c>
      <c r="B18" s="9">
        <f>'[1]mmv CR'!H18</f>
        <v>240</v>
      </c>
      <c r="C18" s="9">
        <f>'[1]mmv CR'!O18</f>
        <v>16045</v>
      </c>
      <c r="D18" s="51">
        <f t="shared" si="0"/>
        <v>64.195014023060153</v>
      </c>
      <c r="E18">
        <v>6</v>
      </c>
      <c r="F18">
        <v>58</v>
      </c>
      <c r="G18" s="52">
        <v>9.6666666666666661</v>
      </c>
      <c r="H18">
        <v>5</v>
      </c>
      <c r="I18">
        <v>14</v>
      </c>
      <c r="J18" s="52">
        <v>3.7771241264574118</v>
      </c>
      <c r="K18" s="53">
        <v>3.5000000000000003E-2</v>
      </c>
      <c r="L18" s="52">
        <v>7.3846153846153839E-2</v>
      </c>
      <c r="M18" s="53">
        <v>1.7999999999999999E-2</v>
      </c>
      <c r="N18" s="10">
        <v>52.19</v>
      </c>
      <c r="O18" s="51">
        <f t="shared" si="1"/>
        <v>288.81</v>
      </c>
      <c r="P18" s="51">
        <f t="shared" si="2"/>
        <v>5.1985799999999998</v>
      </c>
      <c r="Q18" s="54">
        <f t="shared" si="3"/>
        <v>2.1681865986288567</v>
      </c>
      <c r="R18" s="54">
        <f t="shared" si="4"/>
        <v>1.7443787258153255E-2</v>
      </c>
      <c r="S18" s="55">
        <f t="shared" si="5"/>
        <v>195.38786107857462</v>
      </c>
    </row>
    <row r="19" spans="1:19">
      <c r="A19" s="50">
        <v>116</v>
      </c>
      <c r="B19" s="9">
        <f>'[1]mmv CR'!H19</f>
        <v>37</v>
      </c>
      <c r="C19" s="9">
        <f>'[1]mmv CR'!O19</f>
        <v>1634</v>
      </c>
      <c r="D19" s="51">
        <f t="shared" si="0"/>
        <v>630.3604651162791</v>
      </c>
      <c r="K19" s="53"/>
      <c r="M19" s="53"/>
      <c r="N19" s="10"/>
      <c r="O19" s="51">
        <f t="shared" si="1"/>
        <v>0</v>
      </c>
      <c r="P19" s="51">
        <f t="shared" si="2"/>
        <v>0</v>
      </c>
      <c r="Q19" s="54">
        <f t="shared" si="3"/>
        <v>0</v>
      </c>
      <c r="R19" s="54">
        <f t="shared" si="4"/>
        <v>0</v>
      </c>
      <c r="S19" s="55">
        <f t="shared" si="5"/>
        <v>0</v>
      </c>
    </row>
    <row r="20" spans="1:19">
      <c r="A20" s="50">
        <v>117</v>
      </c>
      <c r="B20" s="9">
        <f>'[1]mmv CR'!H20</f>
        <v>46</v>
      </c>
      <c r="C20" s="9">
        <f>'[1]mmv CR'!O20</f>
        <v>2147</v>
      </c>
      <c r="D20" s="51">
        <f t="shared" si="0"/>
        <v>479.74336283185846</v>
      </c>
      <c r="E20">
        <v>5</v>
      </c>
      <c r="F20">
        <v>43</v>
      </c>
      <c r="G20" s="52">
        <v>8.6</v>
      </c>
      <c r="H20">
        <v>4</v>
      </c>
      <c r="I20">
        <v>14</v>
      </c>
      <c r="J20" s="52">
        <v>4.6151923036857303</v>
      </c>
      <c r="K20" s="53">
        <v>2.5000000000000001E-2</v>
      </c>
      <c r="L20" s="52">
        <v>1.8421052631578935E-2</v>
      </c>
      <c r="M20" s="53">
        <v>2.1999999999999999E-2</v>
      </c>
      <c r="N20" s="10">
        <v>85.19</v>
      </c>
      <c r="O20" s="51">
        <f t="shared" si="1"/>
        <v>47.233999999999995</v>
      </c>
      <c r="P20" s="51">
        <f t="shared" si="2"/>
        <v>1.0391479999999997</v>
      </c>
      <c r="Q20" s="54">
        <f t="shared" si="3"/>
        <v>11.69374446902655</v>
      </c>
      <c r="R20" s="54">
        <f t="shared" si="4"/>
        <v>2.8528785268917651E-3</v>
      </c>
      <c r="S20" s="55">
        <f t="shared" si="5"/>
        <v>31.95509237971466</v>
      </c>
    </row>
    <row r="21" spans="1:19">
      <c r="A21" s="50">
        <v>118</v>
      </c>
      <c r="B21" s="9">
        <f>'[1]mmv CR'!H21</f>
        <v>253</v>
      </c>
      <c r="C21" s="9">
        <f>'[1]mmv CR'!O21</f>
        <v>16788</v>
      </c>
      <c r="D21" s="51">
        <f t="shared" si="0"/>
        <v>61.353883726471295</v>
      </c>
      <c r="E21">
        <v>10</v>
      </c>
      <c r="F21">
        <v>167</v>
      </c>
      <c r="G21" s="52">
        <v>16.7</v>
      </c>
      <c r="H21">
        <v>6</v>
      </c>
      <c r="I21">
        <v>30</v>
      </c>
      <c r="J21" s="52">
        <v>6.9928534948188359</v>
      </c>
      <c r="K21" s="53">
        <v>5.0999999999999997E-2</v>
      </c>
      <c r="L21" s="52">
        <v>0.11146496815286625</v>
      </c>
      <c r="M21" s="53">
        <v>1.6E-2</v>
      </c>
      <c r="N21" s="10">
        <v>30.94</v>
      </c>
      <c r="O21" s="51">
        <f t="shared" si="1"/>
        <v>268.608</v>
      </c>
      <c r="P21" s="51">
        <f t="shared" si="2"/>
        <v>4.2977280000000002</v>
      </c>
      <c r="Q21" s="54">
        <f t="shared" si="3"/>
        <v>2.9694666184774841</v>
      </c>
      <c r="R21" s="54">
        <f t="shared" si="4"/>
        <v>1.6223610012942865E-2</v>
      </c>
      <c r="S21" s="55">
        <f t="shared" si="5"/>
        <v>181.72065575497302</v>
      </c>
    </row>
    <row r="22" spans="1:19">
      <c r="A22" s="50">
        <v>119</v>
      </c>
      <c r="B22" s="9">
        <f>'[1]mmv CR'!H22</f>
        <v>611</v>
      </c>
      <c r="C22" s="9">
        <f>'[1]mmv CR'!O22</f>
        <v>32313</v>
      </c>
      <c r="D22" s="51">
        <f t="shared" si="0"/>
        <v>31.875994181908215</v>
      </c>
      <c r="E22">
        <v>33</v>
      </c>
      <c r="F22">
        <v>656</v>
      </c>
      <c r="G22" s="52">
        <v>19.878787878787879</v>
      </c>
      <c r="H22">
        <v>1</v>
      </c>
      <c r="I22">
        <v>132</v>
      </c>
      <c r="J22" s="52">
        <v>21.83568978724621</v>
      </c>
      <c r="K22" s="53">
        <v>8.3000000000000004E-2</v>
      </c>
      <c r="L22" s="52">
        <v>7.4686998394863577E-2</v>
      </c>
      <c r="M22" s="53">
        <v>1.7000000000000001E-2</v>
      </c>
      <c r="N22" s="10">
        <v>20.9</v>
      </c>
      <c r="O22" s="51">
        <f t="shared" si="1"/>
        <v>549.32100000000003</v>
      </c>
      <c r="P22" s="51">
        <f t="shared" si="2"/>
        <v>9.3384570000000018</v>
      </c>
      <c r="Q22" s="54">
        <f t="shared" si="3"/>
        <v>2.4261137931792165</v>
      </c>
      <c r="R22" s="54">
        <f t="shared" si="4"/>
        <v>3.3178347911900573E-2</v>
      </c>
      <c r="S22" s="55">
        <f t="shared" si="5"/>
        <v>371.63067496119834</v>
      </c>
    </row>
    <row r="23" spans="1:19">
      <c r="A23" s="50">
        <v>120</v>
      </c>
      <c r="B23" s="9">
        <f>'[1]mmv CR'!H23</f>
        <v>70</v>
      </c>
      <c r="C23" s="9">
        <f>'[1]mmv CR'!O23</f>
        <v>3458</v>
      </c>
      <c r="D23" s="51">
        <f t="shared" si="0"/>
        <v>297.86263736263737</v>
      </c>
      <c r="E23">
        <v>1</v>
      </c>
      <c r="F23">
        <v>13</v>
      </c>
      <c r="G23" s="52">
        <v>13</v>
      </c>
      <c r="H23">
        <v>13</v>
      </c>
      <c r="I23">
        <v>13</v>
      </c>
      <c r="J23" s="52" t="s">
        <v>141</v>
      </c>
      <c r="K23" s="53">
        <v>3.5999999999999997E-2</v>
      </c>
      <c r="L23" s="52">
        <v>-8.3333333333333329E-2</v>
      </c>
      <c r="M23" s="53">
        <v>0</v>
      </c>
      <c r="N23" s="10">
        <v>0</v>
      </c>
      <c r="O23" s="51">
        <f t="shared" si="1"/>
        <v>0</v>
      </c>
      <c r="P23" s="51">
        <f t="shared" si="2"/>
        <v>0</v>
      </c>
      <c r="Q23" s="54">
        <f t="shared" si="3"/>
        <v>10.337024967032965</v>
      </c>
      <c r="R23" s="54">
        <f t="shared" si="4"/>
        <v>0</v>
      </c>
      <c r="S23" s="55">
        <f t="shared" si="5"/>
        <v>0</v>
      </c>
    </row>
    <row r="24" spans="1:19">
      <c r="A24" s="50">
        <v>201</v>
      </c>
      <c r="B24" s="9">
        <f>'[1]mmv CR'!H24</f>
        <v>949</v>
      </c>
      <c r="C24" s="9">
        <f>'[1]mmv CR'!O24</f>
        <v>59635</v>
      </c>
      <c r="D24" s="51">
        <f t="shared" si="0"/>
        <v>17.271887314496521</v>
      </c>
      <c r="E24">
        <v>27</v>
      </c>
      <c r="F24">
        <v>499</v>
      </c>
      <c r="G24" s="52">
        <v>18.481481481481481</v>
      </c>
      <c r="H24">
        <v>8</v>
      </c>
      <c r="I24">
        <v>48</v>
      </c>
      <c r="J24" s="52">
        <v>9.7797686395882941</v>
      </c>
      <c r="K24" s="53">
        <v>0.06</v>
      </c>
      <c r="L24" s="52">
        <v>2.1165254237288142E-2</v>
      </c>
      <c r="M24" s="53">
        <v>8.9999999999999993E-3</v>
      </c>
      <c r="N24" s="10">
        <v>15.09</v>
      </c>
      <c r="O24" s="51">
        <f t="shared" si="1"/>
        <v>536.71499999999992</v>
      </c>
      <c r="P24" s="51">
        <f t="shared" si="2"/>
        <v>4.8304349999999987</v>
      </c>
      <c r="Q24" s="54">
        <f t="shared" si="3"/>
        <v>0.97413444453760378</v>
      </c>
      <c r="R24" s="54">
        <f t="shared" si="4"/>
        <v>3.2416960210033312E-2</v>
      </c>
      <c r="S24" s="55">
        <f t="shared" si="5"/>
        <v>363.1023713125831</v>
      </c>
    </row>
    <row r="25" spans="1:19">
      <c r="A25" s="50">
        <v>202</v>
      </c>
      <c r="B25" s="9">
        <f>'[1]mmv CR'!H25</f>
        <v>338</v>
      </c>
      <c r="C25" s="9">
        <f>'[1]mmv CR'!O25</f>
        <v>18917</v>
      </c>
      <c r="D25" s="51">
        <f t="shared" si="0"/>
        <v>54.448855526774864</v>
      </c>
      <c r="E25">
        <v>14</v>
      </c>
      <c r="F25">
        <v>278</v>
      </c>
      <c r="G25" s="52">
        <v>19.857142857142858</v>
      </c>
      <c r="H25">
        <v>7</v>
      </c>
      <c r="I25">
        <v>75</v>
      </c>
      <c r="J25" s="52">
        <v>16.833378667476037</v>
      </c>
      <c r="K25" s="53">
        <v>0.123</v>
      </c>
      <c r="L25" s="52">
        <v>0.1384090909090909</v>
      </c>
      <c r="M25" s="53">
        <v>3.1E-2</v>
      </c>
      <c r="N25" s="10">
        <v>25.45</v>
      </c>
      <c r="O25" s="51">
        <f t="shared" si="1"/>
        <v>586.42700000000002</v>
      </c>
      <c r="P25" s="51">
        <f t="shared" si="2"/>
        <v>18.179237000000001</v>
      </c>
      <c r="Q25" s="54">
        <f t="shared" si="3"/>
        <v>5.8734524945287312</v>
      </c>
      <c r="R25" s="54">
        <f t="shared" si="4"/>
        <v>3.541950704766815E-2</v>
      </c>
      <c r="S25" s="55">
        <f t="shared" si="5"/>
        <v>396.73389844093094</v>
      </c>
    </row>
    <row r="26" spans="1:19">
      <c r="A26" s="50">
        <v>203</v>
      </c>
      <c r="B26" s="9">
        <f>'[1]mmv CR'!H26</f>
        <v>305</v>
      </c>
      <c r="C26" s="9">
        <f>'[1]mmv CR'!O26</f>
        <v>17699</v>
      </c>
      <c r="D26" s="51">
        <f t="shared" si="0"/>
        <v>58.195886773264036</v>
      </c>
      <c r="E26">
        <v>8</v>
      </c>
      <c r="F26">
        <v>146</v>
      </c>
      <c r="G26" s="52">
        <v>18.25</v>
      </c>
      <c r="H26">
        <v>11</v>
      </c>
      <c r="I26">
        <v>24</v>
      </c>
      <c r="J26" s="52">
        <v>3.693623849670828</v>
      </c>
      <c r="K26" s="53">
        <v>4.5999999999999999E-2</v>
      </c>
      <c r="L26" s="52">
        <v>7.5942028985507254E-2</v>
      </c>
      <c r="M26" s="53">
        <v>2.3E-2</v>
      </c>
      <c r="N26" s="10">
        <v>48.92</v>
      </c>
      <c r="O26" s="51">
        <f t="shared" si="1"/>
        <v>407.077</v>
      </c>
      <c r="P26" s="51">
        <f t="shared" si="2"/>
        <v>9.3627710000000004</v>
      </c>
      <c r="Q26" s="54">
        <f t="shared" si="3"/>
        <v>2.5538682951579186</v>
      </c>
      <c r="R26" s="54">
        <f t="shared" si="4"/>
        <v>2.4586976163177354E-2</v>
      </c>
      <c r="S26" s="55">
        <f t="shared" si="5"/>
        <v>275.39872000374953</v>
      </c>
    </row>
    <row r="27" spans="1:19">
      <c r="A27" s="50">
        <v>204</v>
      </c>
      <c r="B27" s="9">
        <f>'[1]mmv CR'!H27</f>
        <v>36</v>
      </c>
      <c r="C27" s="9">
        <f>'[1]mmv CR'!O27</f>
        <v>1878</v>
      </c>
      <c r="D27" s="51">
        <f t="shared" si="0"/>
        <v>548.46059637912674</v>
      </c>
      <c r="E27">
        <v>2</v>
      </c>
      <c r="F27">
        <v>21</v>
      </c>
      <c r="G27" s="52">
        <v>10.5</v>
      </c>
      <c r="H27">
        <v>6</v>
      </c>
      <c r="I27">
        <v>15</v>
      </c>
      <c r="J27" s="52">
        <v>6.3639610306789276</v>
      </c>
      <c r="K27" s="53">
        <v>6.3E-2</v>
      </c>
      <c r="L27" s="52">
        <v>-8.7368421052631581E-2</v>
      </c>
      <c r="M27" s="53">
        <v>2.8000000000000001E-2</v>
      </c>
      <c r="N27" s="10">
        <v>44.73</v>
      </c>
      <c r="O27" s="51">
        <f t="shared" si="1"/>
        <v>52.584000000000003</v>
      </c>
      <c r="P27" s="51">
        <f t="shared" si="2"/>
        <v>1.4723520000000001</v>
      </c>
      <c r="Q27" s="54">
        <f t="shared" si="3"/>
        <v>32.376177464856234</v>
      </c>
      <c r="R27" s="54">
        <f t="shared" si="4"/>
        <v>3.1760122889883686E-3</v>
      </c>
      <c r="S27" s="55">
        <f t="shared" si="5"/>
        <v>35.574513648958714</v>
      </c>
    </row>
    <row r="28" spans="1:19">
      <c r="A28" s="50">
        <v>205</v>
      </c>
      <c r="B28" s="9">
        <f>'[1]mmv CR'!H28</f>
        <v>117</v>
      </c>
      <c r="C28" s="9">
        <f>'[1]mmv CR'!O28</f>
        <v>6432</v>
      </c>
      <c r="D28" s="51">
        <f t="shared" si="0"/>
        <v>160.13821517412939</v>
      </c>
      <c r="E28">
        <v>3</v>
      </c>
      <c r="F28">
        <v>78</v>
      </c>
      <c r="G28" s="52">
        <v>26</v>
      </c>
      <c r="H28">
        <v>13</v>
      </c>
      <c r="I28">
        <v>48</v>
      </c>
      <c r="J28" s="52">
        <v>19.157244060668017</v>
      </c>
      <c r="K28" s="53">
        <v>2.5999999999999999E-2</v>
      </c>
      <c r="L28" s="52">
        <v>-3.4000000000000002E-2</v>
      </c>
      <c r="M28" s="53">
        <v>7.0000000000000001E-3</v>
      </c>
      <c r="N28" s="10">
        <v>25.52</v>
      </c>
      <c r="O28" s="51">
        <f t="shared" si="1"/>
        <v>45.024000000000001</v>
      </c>
      <c r="P28" s="51">
        <f t="shared" si="2"/>
        <v>0.315168</v>
      </c>
      <c r="Q28" s="54">
        <f t="shared" si="3"/>
        <v>4.055340161069652</v>
      </c>
      <c r="R28" s="54">
        <f t="shared" si="4"/>
        <v>2.7193971036705519E-3</v>
      </c>
      <c r="S28" s="55">
        <f t="shared" si="5"/>
        <v>30.459966958213851</v>
      </c>
    </row>
    <row r="29" spans="1:19">
      <c r="A29" s="50">
        <v>206</v>
      </c>
      <c r="B29" s="9">
        <f>'[1]mmv CR'!H29</f>
        <v>172</v>
      </c>
      <c r="C29" s="9">
        <f>'[1]mmv CR'!O29</f>
        <v>9947</v>
      </c>
      <c r="D29" s="51">
        <f t="shared" si="0"/>
        <v>103.5497134814517</v>
      </c>
      <c r="E29">
        <v>7</v>
      </c>
      <c r="F29">
        <v>114</v>
      </c>
      <c r="G29" s="52">
        <v>16.285714285714285</v>
      </c>
      <c r="H29">
        <v>7</v>
      </c>
      <c r="I29">
        <v>30</v>
      </c>
      <c r="J29" s="52">
        <v>7.3646517390909425</v>
      </c>
      <c r="K29" s="53">
        <v>8.7999999999999995E-2</v>
      </c>
      <c r="L29" s="52">
        <v>0.12626168224299067</v>
      </c>
      <c r="M29" s="53">
        <v>3.6999999999999998E-2</v>
      </c>
      <c r="N29" s="10">
        <v>42.49</v>
      </c>
      <c r="O29" s="51">
        <f t="shared" si="1"/>
        <v>368.03899999999999</v>
      </c>
      <c r="P29" s="51">
        <f t="shared" si="2"/>
        <v>13.617443</v>
      </c>
      <c r="Q29" s="54">
        <f t="shared" si="3"/>
        <v>8.3104858051673869</v>
      </c>
      <c r="R29" s="54">
        <f t="shared" si="4"/>
        <v>2.2229126480050775E-2</v>
      </c>
      <c r="S29" s="55">
        <f t="shared" si="5"/>
        <v>248.98844570304874</v>
      </c>
    </row>
    <row r="30" spans="1:19">
      <c r="A30" s="50">
        <v>207</v>
      </c>
      <c r="B30" s="9">
        <f>'[1]mmv CR'!H30</f>
        <v>129</v>
      </c>
      <c r="C30" s="9">
        <f>'[1]mmv CR'!O30</f>
        <v>7542</v>
      </c>
      <c r="D30" s="51">
        <f t="shared" si="0"/>
        <v>136.56974277380007</v>
      </c>
      <c r="E30">
        <v>4</v>
      </c>
      <c r="F30">
        <v>84</v>
      </c>
      <c r="G30" s="52">
        <v>21</v>
      </c>
      <c r="H30">
        <v>16</v>
      </c>
      <c r="I30">
        <v>26</v>
      </c>
      <c r="J30" s="52">
        <v>4.7609522856952342</v>
      </c>
      <c r="K30" s="53">
        <v>0.10199999999999999</v>
      </c>
      <c r="L30" s="52">
        <v>-3.95E-2</v>
      </c>
      <c r="M30" s="53">
        <v>1.2E-2</v>
      </c>
      <c r="N30" s="10">
        <v>12.12</v>
      </c>
      <c r="O30" s="51">
        <f t="shared" si="1"/>
        <v>90.504000000000005</v>
      </c>
      <c r="P30" s="51">
        <f t="shared" si="2"/>
        <v>1.0860480000000001</v>
      </c>
      <c r="Q30" s="54">
        <f t="shared" si="3"/>
        <v>12.509242159108991</v>
      </c>
      <c r="R30" s="54">
        <f t="shared" si="4"/>
        <v>5.4663360756618609E-3</v>
      </c>
      <c r="S30" s="55">
        <f t="shared" si="5"/>
        <v>61.228430383488501</v>
      </c>
    </row>
    <row r="31" spans="1:19">
      <c r="A31" s="50">
        <v>208</v>
      </c>
      <c r="B31" s="9">
        <f>'[1]mmv CR'!H31</f>
        <v>106</v>
      </c>
      <c r="C31" s="9">
        <f>'[1]mmv CR'!O31</f>
        <v>6541</v>
      </c>
      <c r="D31" s="51">
        <f t="shared" si="0"/>
        <v>157.46965295826328</v>
      </c>
      <c r="E31">
        <v>4</v>
      </c>
      <c r="F31">
        <v>80</v>
      </c>
      <c r="G31" s="52">
        <v>20</v>
      </c>
      <c r="H31">
        <v>12</v>
      </c>
      <c r="I31">
        <v>26</v>
      </c>
      <c r="J31" s="52">
        <v>5.8878405775518985</v>
      </c>
      <c r="K31" s="53">
        <v>5.8000000000000003E-2</v>
      </c>
      <c r="L31" s="52">
        <v>-4.5789473684210526E-2</v>
      </c>
      <c r="M31" s="53">
        <v>8.0000000000000002E-3</v>
      </c>
      <c r="N31" s="10">
        <v>14.2</v>
      </c>
      <c r="O31" s="51">
        <f t="shared" si="1"/>
        <v>52.328000000000003</v>
      </c>
      <c r="P31" s="51">
        <f t="shared" si="2"/>
        <v>0.41862400000000005</v>
      </c>
      <c r="Q31" s="54">
        <f t="shared" si="3"/>
        <v>8.6035119590276725</v>
      </c>
      <c r="R31" s="54">
        <f t="shared" si="4"/>
        <v>3.1605501874749607E-3</v>
      </c>
      <c r="S31" s="55">
        <f t="shared" si="5"/>
        <v>35.401322649907037</v>
      </c>
    </row>
    <row r="32" spans="1:19">
      <c r="A32" s="50">
        <v>209</v>
      </c>
      <c r="B32" s="9">
        <f>'[1]mmv CR'!H32</f>
        <v>93</v>
      </c>
      <c r="C32" s="9">
        <f>'[1]mmv CR'!O32</f>
        <v>5109</v>
      </c>
      <c r="D32" s="51">
        <f t="shared" si="0"/>
        <v>201.60677236249757</v>
      </c>
      <c r="E32">
        <v>8</v>
      </c>
      <c r="F32">
        <v>168</v>
      </c>
      <c r="G32" s="52">
        <v>21</v>
      </c>
      <c r="H32">
        <v>6</v>
      </c>
      <c r="I32">
        <v>45</v>
      </c>
      <c r="J32" s="52">
        <v>14.851647335276601</v>
      </c>
      <c r="K32" s="53">
        <v>7.8E-2</v>
      </c>
      <c r="L32" s="52">
        <v>-2.6500000000000003E-2</v>
      </c>
      <c r="M32" s="53">
        <v>1.6E-2</v>
      </c>
      <c r="N32" s="10">
        <v>20.62</v>
      </c>
      <c r="O32" s="51">
        <f t="shared" si="1"/>
        <v>81.744</v>
      </c>
      <c r="P32" s="51">
        <f t="shared" si="2"/>
        <v>1.307904</v>
      </c>
      <c r="Q32" s="54">
        <f t="shared" si="3"/>
        <v>14.498752641221374</v>
      </c>
      <c r="R32" s="54">
        <f t="shared" si="4"/>
        <v>4.9372422894999463E-3</v>
      </c>
      <c r="S32" s="55">
        <f t="shared" si="5"/>
        <v>55.302050884688896</v>
      </c>
    </row>
    <row r="33" spans="1:19">
      <c r="A33" s="50">
        <v>210</v>
      </c>
      <c r="B33" s="9">
        <f>'[1]mmv CR'!H33</f>
        <v>584</v>
      </c>
      <c r="C33" s="9">
        <f>'[1]mmv CR'!O33</f>
        <v>33100</v>
      </c>
      <c r="D33" s="51">
        <f t="shared" si="0"/>
        <v>31.118096676737164</v>
      </c>
      <c r="E33">
        <v>28</v>
      </c>
      <c r="F33">
        <v>420</v>
      </c>
      <c r="G33" s="52">
        <v>15</v>
      </c>
      <c r="H33">
        <v>3</v>
      </c>
      <c r="I33">
        <v>42</v>
      </c>
      <c r="J33" s="52">
        <v>8.8317608663278477</v>
      </c>
      <c r="K33" s="53">
        <v>3.5000000000000003E-2</v>
      </c>
      <c r="L33" s="52">
        <v>5.7142857142857195E-3</v>
      </c>
      <c r="M33" s="53">
        <v>7.0000000000000001E-3</v>
      </c>
      <c r="N33" s="10">
        <v>21.35</v>
      </c>
      <c r="O33" s="51">
        <f t="shared" si="1"/>
        <v>231.70000000000002</v>
      </c>
      <c r="P33" s="51">
        <f t="shared" si="2"/>
        <v>1.6219000000000001</v>
      </c>
      <c r="Q33" s="54">
        <f t="shared" si="3"/>
        <v>1.0510137152567978</v>
      </c>
      <c r="R33" s="54">
        <f t="shared" si="4"/>
        <v>1.3994409846314563E-2</v>
      </c>
      <c r="S33" s="55">
        <f t="shared" si="5"/>
        <v>156.75138468856943</v>
      </c>
    </row>
    <row r="34" spans="1:19">
      <c r="A34" s="50">
        <v>211</v>
      </c>
      <c r="B34" s="9">
        <f>'[1]mmv CR'!H34</f>
        <v>55</v>
      </c>
      <c r="C34" s="9">
        <f>'[1]mmv CR'!O34</f>
        <v>2797</v>
      </c>
      <c r="D34" s="51">
        <f t="shared" si="0"/>
        <v>368.25491598140871</v>
      </c>
      <c r="E34">
        <v>2</v>
      </c>
      <c r="F34">
        <v>36</v>
      </c>
      <c r="G34" s="52">
        <v>18</v>
      </c>
      <c r="H34">
        <v>17</v>
      </c>
      <c r="I34">
        <v>19</v>
      </c>
      <c r="J34" s="52">
        <v>1.4142135623730951</v>
      </c>
      <c r="K34" s="53">
        <v>0.02</v>
      </c>
      <c r="L34" s="52">
        <v>-1.9411764705882351E-2</v>
      </c>
      <c r="M34" s="53">
        <v>1.2E-2</v>
      </c>
      <c r="N34" s="10">
        <v>61.26</v>
      </c>
      <c r="O34" s="51">
        <f t="shared" si="1"/>
        <v>33.564</v>
      </c>
      <c r="P34" s="51">
        <f t="shared" si="2"/>
        <v>0.40276800000000001</v>
      </c>
      <c r="Q34" s="54">
        <f t="shared" si="3"/>
        <v>7.2177963532356104</v>
      </c>
      <c r="R34" s="54">
        <f t="shared" si="4"/>
        <v>2.0272264656094174E-3</v>
      </c>
      <c r="S34" s="55">
        <f t="shared" si="5"/>
        <v>22.706963641291082</v>
      </c>
    </row>
    <row r="35" spans="1:19">
      <c r="A35" s="50">
        <v>212</v>
      </c>
      <c r="B35" s="9">
        <f>'[1]mmv CR'!H35</f>
        <v>86</v>
      </c>
      <c r="C35" s="9">
        <f>'[1]mmv CR'!O35</f>
        <v>4398</v>
      </c>
      <c r="D35" s="51">
        <f t="shared" si="0"/>
        <v>234.19940882219194</v>
      </c>
      <c r="E35">
        <v>5</v>
      </c>
      <c r="F35">
        <v>79</v>
      </c>
      <c r="G35" s="52">
        <v>15.8</v>
      </c>
      <c r="H35">
        <v>11</v>
      </c>
      <c r="I35">
        <v>20</v>
      </c>
      <c r="J35" s="52">
        <v>4.0865633483405102</v>
      </c>
      <c r="K35" s="53">
        <v>2.5999999999999999E-2</v>
      </c>
      <c r="L35" s="52">
        <v>-1.6891891891891889E-2</v>
      </c>
      <c r="M35" s="53">
        <v>1.4E-2</v>
      </c>
      <c r="N35" s="10">
        <v>56.4</v>
      </c>
      <c r="O35" s="51">
        <f t="shared" si="1"/>
        <v>61.572000000000003</v>
      </c>
      <c r="P35" s="51">
        <f t="shared" si="2"/>
        <v>0.86200800000000011</v>
      </c>
      <c r="Q35" s="54">
        <f t="shared" si="3"/>
        <v>5.9308658290131877</v>
      </c>
      <c r="R35" s="54">
        <f t="shared" si="4"/>
        <v>3.7188770093106614E-3</v>
      </c>
      <c r="S35" s="55">
        <f t="shared" si="5"/>
        <v>41.655141381288715</v>
      </c>
    </row>
    <row r="36" spans="1:19">
      <c r="A36" s="50">
        <v>213</v>
      </c>
      <c r="B36" s="9">
        <f>'[1]mmv CR'!H36</f>
        <v>193</v>
      </c>
      <c r="C36" s="9">
        <f>'[1]mmv CR'!O36</f>
        <v>9482</v>
      </c>
      <c r="D36" s="51">
        <f t="shared" si="0"/>
        <v>108.6278211347817</v>
      </c>
      <c r="E36">
        <v>6</v>
      </c>
      <c r="F36">
        <v>121</v>
      </c>
      <c r="G36" s="52">
        <v>20.166666666666668</v>
      </c>
      <c r="H36">
        <v>10</v>
      </c>
      <c r="I36">
        <v>36</v>
      </c>
      <c r="J36" s="52">
        <v>9.0203473695122547</v>
      </c>
      <c r="K36" s="53">
        <v>2.1999999999999999E-2</v>
      </c>
      <c r="L36" s="52">
        <v>-1.5652173913043479E-2</v>
      </c>
      <c r="M36" s="53">
        <v>1.0999999999999999E-2</v>
      </c>
      <c r="N36" s="10">
        <v>50.4</v>
      </c>
      <c r="O36" s="51">
        <f t="shared" si="1"/>
        <v>104.30199999999999</v>
      </c>
      <c r="P36" s="51">
        <f t="shared" si="2"/>
        <v>1.147322</v>
      </c>
      <c r="Q36" s="54">
        <f t="shared" si="3"/>
        <v>2.3372361995359627</v>
      </c>
      <c r="R36" s="54">
        <f t="shared" si="4"/>
        <v>6.2997191877009126E-3</v>
      </c>
      <c r="S36" s="55">
        <f t="shared" si="5"/>
        <v>70.563154621437917</v>
      </c>
    </row>
    <row r="37" spans="1:19">
      <c r="A37" s="50">
        <v>214</v>
      </c>
      <c r="B37" s="9">
        <f>'[1]mmv CR'!H37</f>
        <v>103</v>
      </c>
      <c r="C37" s="9">
        <f>'[1]mmv CR'!O37</f>
        <v>4855</v>
      </c>
      <c r="D37" s="51">
        <f t="shared" si="0"/>
        <v>212.15427394438726</v>
      </c>
      <c r="E37">
        <v>5</v>
      </c>
      <c r="F37">
        <v>46</v>
      </c>
      <c r="G37" s="52">
        <v>9.1999999999999993</v>
      </c>
      <c r="H37">
        <v>7</v>
      </c>
      <c r="I37">
        <v>14</v>
      </c>
      <c r="J37" s="52">
        <v>2.9495762407505253</v>
      </c>
      <c r="K37" s="53">
        <v>0.121</v>
      </c>
      <c r="L37" s="52">
        <v>0.12804878048780488</v>
      </c>
      <c r="M37" s="53">
        <v>6.2E-2</v>
      </c>
      <c r="N37" s="10">
        <v>50.95</v>
      </c>
      <c r="O37" s="51">
        <f t="shared" si="1"/>
        <v>301.01</v>
      </c>
      <c r="P37" s="51">
        <f t="shared" si="2"/>
        <v>18.66262</v>
      </c>
      <c r="Q37" s="54">
        <f t="shared" si="3"/>
        <v>22.564516422451085</v>
      </c>
      <c r="R37" s="54">
        <f t="shared" si="4"/>
        <v>1.8180653033401582E-2</v>
      </c>
      <c r="S37" s="55">
        <f t="shared" si="5"/>
        <v>203.64149462713112</v>
      </c>
    </row>
    <row r="38" spans="1:19">
      <c r="A38" s="50">
        <v>215</v>
      </c>
      <c r="B38" s="9">
        <f>'[1]mmv CR'!H38</f>
        <v>81</v>
      </c>
      <c r="C38" s="9">
        <f>'[1]mmv CR'!O38</f>
        <v>3759</v>
      </c>
      <c r="D38" s="51">
        <f t="shared" si="0"/>
        <v>274.01143921255658</v>
      </c>
      <c r="E38">
        <v>5</v>
      </c>
      <c r="F38">
        <v>49</v>
      </c>
      <c r="G38" s="52">
        <v>9.8000000000000007</v>
      </c>
      <c r="H38">
        <v>8</v>
      </c>
      <c r="I38">
        <v>12</v>
      </c>
      <c r="J38" s="52">
        <v>1.6431676725154982</v>
      </c>
      <c r="K38" s="53">
        <v>5.2999999999999999E-2</v>
      </c>
      <c r="L38" s="52">
        <v>-6.8181818181818239E-3</v>
      </c>
      <c r="M38" s="53">
        <v>2.4E-2</v>
      </c>
      <c r="N38" s="10">
        <v>45.66</v>
      </c>
      <c r="O38" s="51">
        <f t="shared" si="1"/>
        <v>90.216000000000008</v>
      </c>
      <c r="P38" s="51">
        <f t="shared" si="2"/>
        <v>2.1651840000000004</v>
      </c>
      <c r="Q38" s="54">
        <f t="shared" si="3"/>
        <v>13.752908145517427</v>
      </c>
      <c r="R38" s="54">
        <f t="shared" si="4"/>
        <v>5.4489412114592777E-3</v>
      </c>
      <c r="S38" s="55">
        <f t="shared" si="5"/>
        <v>61.033590509555367</v>
      </c>
    </row>
    <row r="39" spans="1:19">
      <c r="A39" s="50">
        <v>301</v>
      </c>
      <c r="B39" s="9">
        <f>'[1]mmv CR'!H39</f>
        <v>527</v>
      </c>
      <c r="C39" s="9">
        <f>'[1]mmv CR'!O39</f>
        <v>32607</v>
      </c>
      <c r="D39" s="51">
        <f t="shared" si="0"/>
        <v>31.588585273100872</v>
      </c>
      <c r="E39">
        <v>17</v>
      </c>
      <c r="F39">
        <v>252</v>
      </c>
      <c r="G39" s="52">
        <v>14.823529411764707</v>
      </c>
      <c r="H39">
        <v>9</v>
      </c>
      <c r="I39">
        <v>18</v>
      </c>
      <c r="J39" s="52">
        <v>2.8114785726919354</v>
      </c>
      <c r="K39" s="53">
        <v>9.2999999999999999E-2</v>
      </c>
      <c r="L39" s="52">
        <v>0.20182978723404255</v>
      </c>
      <c r="M39" s="53">
        <v>2.1000000000000001E-2</v>
      </c>
      <c r="N39" s="10">
        <v>22.77</v>
      </c>
      <c r="O39" s="51">
        <f t="shared" si="1"/>
        <v>684.74700000000007</v>
      </c>
      <c r="P39" s="51">
        <f t="shared" si="2"/>
        <v>14.379687000000002</v>
      </c>
      <c r="Q39" s="54">
        <f t="shared" si="3"/>
        <v>2.6645287563713316</v>
      </c>
      <c r="R39" s="54">
        <f t="shared" si="4"/>
        <v>4.1357920410161238E-2</v>
      </c>
      <c r="S39" s="55">
        <f t="shared" si="5"/>
        <v>463.25006651421603</v>
      </c>
    </row>
    <row r="40" spans="1:19">
      <c r="A40" s="50">
        <v>302</v>
      </c>
      <c r="B40" s="9">
        <f>'[1]mmv CR'!H40</f>
        <v>226</v>
      </c>
      <c r="C40" s="9">
        <f>'[1]mmv CR'!O40</f>
        <v>12956</v>
      </c>
      <c r="D40" s="51">
        <f t="shared" si="0"/>
        <v>79.500540290213038</v>
      </c>
      <c r="E40">
        <v>6</v>
      </c>
      <c r="F40">
        <v>81</v>
      </c>
      <c r="G40" s="52">
        <v>13.5</v>
      </c>
      <c r="H40">
        <v>11</v>
      </c>
      <c r="I40">
        <v>18</v>
      </c>
      <c r="J40" s="52">
        <v>2.5099800796022267</v>
      </c>
      <c r="K40" s="53">
        <v>7.9000000000000001E-2</v>
      </c>
      <c r="L40" s="52">
        <v>-3.5999999999999997E-2</v>
      </c>
      <c r="M40" s="53">
        <v>1.7000000000000001E-2</v>
      </c>
      <c r="N40" s="10">
        <v>21.75</v>
      </c>
      <c r="O40" s="51">
        <f t="shared" si="1"/>
        <v>220.25200000000001</v>
      </c>
      <c r="P40" s="51">
        <f t="shared" si="2"/>
        <v>3.7442840000000004</v>
      </c>
      <c r="Q40" s="54">
        <f t="shared" si="3"/>
        <v>5.7843798109756106</v>
      </c>
      <c r="R40" s="54">
        <f t="shared" si="4"/>
        <v>1.3302963994261868E-2</v>
      </c>
      <c r="S40" s="55">
        <f t="shared" si="5"/>
        <v>149.00649969972719</v>
      </c>
    </row>
    <row r="41" spans="1:19">
      <c r="A41" s="50">
        <v>303</v>
      </c>
      <c r="B41" s="9">
        <f>'[1]mmv CR'!H41</f>
        <v>317</v>
      </c>
      <c r="C41" s="9">
        <f>'[1]mmv CR'!O41</f>
        <v>19193</v>
      </c>
      <c r="D41" s="51">
        <f t="shared" si="0"/>
        <v>53.665867764289068</v>
      </c>
      <c r="E41">
        <v>10</v>
      </c>
      <c r="F41">
        <v>157</v>
      </c>
      <c r="G41" s="52">
        <v>15.7</v>
      </c>
      <c r="H41">
        <v>7</v>
      </c>
      <c r="I41">
        <v>30</v>
      </c>
      <c r="J41" s="52">
        <v>7.04035983928852</v>
      </c>
      <c r="K41" s="53">
        <v>4.3999999999999997E-2</v>
      </c>
      <c r="L41" s="52">
        <v>-8.8435374149659872E-3</v>
      </c>
      <c r="M41" s="53">
        <v>0.01</v>
      </c>
      <c r="N41" s="10">
        <v>23.07</v>
      </c>
      <c r="O41" s="51">
        <f t="shared" si="1"/>
        <v>191.93</v>
      </c>
      <c r="P41" s="51">
        <f t="shared" si="2"/>
        <v>1.9193</v>
      </c>
      <c r="Q41" s="54">
        <f t="shared" si="3"/>
        <v>2.2574010616370552</v>
      </c>
      <c r="R41" s="54">
        <f t="shared" si="4"/>
        <v>1.1592348216673086E-2</v>
      </c>
      <c r="S41" s="55">
        <f t="shared" si="5"/>
        <v>129.84589237495524</v>
      </c>
    </row>
    <row r="42" spans="1:19">
      <c r="A42" s="50">
        <v>304</v>
      </c>
      <c r="B42" s="9">
        <f>'[1]mmv CR'!H42</f>
        <v>75</v>
      </c>
      <c r="C42" s="9">
        <f>'[1]mmv CR'!O42</f>
        <v>3868</v>
      </c>
      <c r="D42" s="51">
        <f t="shared" si="0"/>
        <v>266.2898138572906</v>
      </c>
      <c r="E42">
        <v>5</v>
      </c>
      <c r="F42">
        <v>70</v>
      </c>
      <c r="G42" s="52">
        <v>14</v>
      </c>
      <c r="H42">
        <v>8</v>
      </c>
      <c r="I42">
        <v>24</v>
      </c>
      <c r="J42" s="52">
        <v>6.1237243569579451</v>
      </c>
      <c r="K42" s="53">
        <v>5.1999999999999998E-2</v>
      </c>
      <c r="L42" s="52">
        <v>-6.3076923076923086E-2</v>
      </c>
      <c r="M42" s="53">
        <v>0.01</v>
      </c>
      <c r="N42" s="10">
        <v>18.899999999999999</v>
      </c>
      <c r="O42" s="51">
        <f t="shared" si="1"/>
        <v>38.68</v>
      </c>
      <c r="P42" s="51">
        <f t="shared" si="2"/>
        <v>0.38680000000000003</v>
      </c>
      <c r="Q42" s="54">
        <f t="shared" si="3"/>
        <v>13.127022663908996</v>
      </c>
      <c r="R42" s="54">
        <f t="shared" si="4"/>
        <v>2.3362269005414212E-3</v>
      </c>
      <c r="S42" s="55">
        <f t="shared" si="5"/>
        <v>26.168077512964459</v>
      </c>
    </row>
    <row r="43" spans="1:19">
      <c r="A43" s="50">
        <v>305</v>
      </c>
      <c r="B43" s="9">
        <f>'[1]mmv CR'!H43</f>
        <v>382</v>
      </c>
      <c r="C43" s="9">
        <f>'[1]mmv CR'!O43</f>
        <v>18704</v>
      </c>
      <c r="D43" s="51">
        <f t="shared" si="0"/>
        <v>55.068915739948679</v>
      </c>
      <c r="E43">
        <v>12</v>
      </c>
      <c r="F43">
        <v>135</v>
      </c>
      <c r="G43" s="52">
        <v>11.25</v>
      </c>
      <c r="H43">
        <v>3</v>
      </c>
      <c r="I43">
        <v>19</v>
      </c>
      <c r="J43" s="52">
        <v>5.2591910888549114</v>
      </c>
      <c r="K43" s="53">
        <v>0.05</v>
      </c>
      <c r="L43" s="52">
        <v>9.7560975609756184E-3</v>
      </c>
      <c r="M43" s="53">
        <v>1.6E-2</v>
      </c>
      <c r="N43" s="10">
        <v>31.29</v>
      </c>
      <c r="O43" s="51">
        <f t="shared" si="1"/>
        <v>299.26400000000001</v>
      </c>
      <c r="P43" s="51">
        <f t="shared" si="2"/>
        <v>4.7882240000000005</v>
      </c>
      <c r="Q43" s="54">
        <f t="shared" si="3"/>
        <v>2.6157734976475622</v>
      </c>
      <c r="R43" s="54">
        <f t="shared" si="4"/>
        <v>1.807519666917342E-2</v>
      </c>
      <c r="S43" s="55">
        <f t="shared" si="5"/>
        <v>202.46027789141147</v>
      </c>
    </row>
    <row r="44" spans="1:19">
      <c r="A44" s="50">
        <v>306</v>
      </c>
      <c r="B44" s="9">
        <f>'[1]mmv CR'!H44</f>
        <v>52</v>
      </c>
      <c r="C44" s="9">
        <f>'[1]mmv CR'!O44</f>
        <v>2931</v>
      </c>
      <c r="D44" s="51">
        <f t="shared" si="0"/>
        <v>351.4189696349369</v>
      </c>
      <c r="K44" s="53"/>
      <c r="M44" s="53"/>
      <c r="N44" s="10"/>
      <c r="O44" s="51">
        <f t="shared" si="1"/>
        <v>0</v>
      </c>
      <c r="P44" s="51">
        <f t="shared" si="2"/>
        <v>0</v>
      </c>
      <c r="Q44" s="54">
        <f t="shared" si="3"/>
        <v>0</v>
      </c>
      <c r="R44" s="54">
        <f t="shared" si="4"/>
        <v>0</v>
      </c>
      <c r="S44" s="55">
        <f t="shared" si="5"/>
        <v>0</v>
      </c>
    </row>
    <row r="45" spans="1:19">
      <c r="A45" s="50">
        <v>307</v>
      </c>
      <c r="B45" s="9">
        <f>'[1]mmv CR'!H45</f>
        <v>146</v>
      </c>
      <c r="C45" s="9">
        <f>'[1]mmv CR'!O45</f>
        <v>8620</v>
      </c>
      <c r="D45" s="51">
        <f t="shared" si="0"/>
        <v>119.49060324825987</v>
      </c>
      <c r="E45">
        <v>7</v>
      </c>
      <c r="F45">
        <v>98</v>
      </c>
      <c r="G45" s="52">
        <v>14</v>
      </c>
      <c r="H45">
        <v>11</v>
      </c>
      <c r="I45">
        <v>20</v>
      </c>
      <c r="J45" s="52">
        <v>3.0550504633038935</v>
      </c>
      <c r="K45" s="53">
        <v>7.9000000000000001E-2</v>
      </c>
      <c r="L45" s="52">
        <v>9.8461538461538448E-2</v>
      </c>
      <c r="M45" s="53">
        <v>2.5000000000000001E-2</v>
      </c>
      <c r="N45" s="10">
        <v>31.74</v>
      </c>
      <c r="O45" s="51">
        <f t="shared" si="1"/>
        <v>215.5</v>
      </c>
      <c r="P45" s="51">
        <f t="shared" si="2"/>
        <v>5.3875000000000002</v>
      </c>
      <c r="Q45" s="54">
        <f t="shared" si="3"/>
        <v>8.6940168017401405</v>
      </c>
      <c r="R45" s="54">
        <f t="shared" si="4"/>
        <v>1.3015948734919241E-2</v>
      </c>
      <c r="S45" s="55">
        <f t="shared" si="5"/>
        <v>145.79164177983043</v>
      </c>
    </row>
    <row r="46" spans="1:19">
      <c r="A46" s="50">
        <v>308</v>
      </c>
      <c r="B46" s="9">
        <f>'[1]mmv CR'!H46</f>
        <v>127</v>
      </c>
      <c r="C46" s="9">
        <f>'[1]mmv CR'!O46</f>
        <v>8111.9999999999927</v>
      </c>
      <c r="D46" s="51">
        <f t="shared" si="0"/>
        <v>126.97349605522695</v>
      </c>
      <c r="E46">
        <v>4</v>
      </c>
      <c r="F46">
        <v>70</v>
      </c>
      <c r="G46" s="52">
        <v>17.5</v>
      </c>
      <c r="H46">
        <v>7</v>
      </c>
      <c r="I46">
        <v>24</v>
      </c>
      <c r="J46" s="52">
        <v>7.5938571665963446</v>
      </c>
      <c r="K46" s="53">
        <v>4.2999999999999997E-2</v>
      </c>
      <c r="L46" s="52">
        <v>3.8787878787878781E-2</v>
      </c>
      <c r="M46" s="53">
        <v>0.02</v>
      </c>
      <c r="N46" s="10">
        <v>46.12</v>
      </c>
      <c r="O46" s="51">
        <f t="shared" si="1"/>
        <v>162.23999999999987</v>
      </c>
      <c r="P46" s="51">
        <f t="shared" si="2"/>
        <v>3.2447999999999975</v>
      </c>
      <c r="Q46" s="54">
        <f t="shared" si="3"/>
        <v>5.2250863361686442</v>
      </c>
      <c r="R46" s="54">
        <f t="shared" si="4"/>
        <v>9.7991068341220233E-3</v>
      </c>
      <c r="S46" s="55">
        <f t="shared" si="5"/>
        <v>109.75979564900078</v>
      </c>
    </row>
    <row r="47" spans="1:19">
      <c r="A47" s="50">
        <v>401</v>
      </c>
      <c r="B47" s="9">
        <f>'[1]mmv CR'!H47</f>
        <v>432</v>
      </c>
      <c r="C47" s="9">
        <f>'[1]mmv CR'!O47</f>
        <v>27409</v>
      </c>
      <c r="D47" s="51">
        <f t="shared" si="0"/>
        <v>37.579225801743959</v>
      </c>
      <c r="E47">
        <v>11</v>
      </c>
      <c r="F47">
        <v>160</v>
      </c>
      <c r="G47" s="52">
        <v>14.545454545454545</v>
      </c>
      <c r="H47">
        <v>9</v>
      </c>
      <c r="I47">
        <v>24</v>
      </c>
      <c r="J47" s="52">
        <v>4.0339468604243258</v>
      </c>
      <c r="K47" s="53">
        <v>7.3999999999999996E-2</v>
      </c>
      <c r="L47" s="52">
        <v>-6.6442953020134209E-3</v>
      </c>
      <c r="M47" s="53">
        <v>1.2E-2</v>
      </c>
      <c r="N47" s="10">
        <v>16.72</v>
      </c>
      <c r="O47" s="51">
        <f t="shared" si="1"/>
        <v>328.90800000000002</v>
      </c>
      <c r="P47" s="51">
        <f t="shared" si="2"/>
        <v>3.9468960000000002</v>
      </c>
      <c r="Q47" s="54">
        <f t="shared" si="3"/>
        <v>2.5750788688387032</v>
      </c>
      <c r="R47" s="54">
        <f t="shared" si="4"/>
        <v>1.9865659705358783E-2</v>
      </c>
      <c r="S47" s="55">
        <f t="shared" si="5"/>
        <v>222.51525435972371</v>
      </c>
    </row>
    <row r="48" spans="1:19">
      <c r="A48" s="50">
        <v>402</v>
      </c>
      <c r="B48" s="9">
        <f>'[1]mmv CR'!H48</f>
        <v>138</v>
      </c>
      <c r="C48" s="9">
        <f>'[1]mmv CR'!O48</f>
        <v>8487</v>
      </c>
      <c r="D48" s="51">
        <f t="shared" si="0"/>
        <v>121.36314363143633</v>
      </c>
      <c r="E48">
        <v>5</v>
      </c>
      <c r="F48">
        <v>69</v>
      </c>
      <c r="G48" s="52">
        <v>13.8</v>
      </c>
      <c r="H48">
        <v>10</v>
      </c>
      <c r="I48">
        <v>21</v>
      </c>
      <c r="J48" s="52">
        <v>4.4384682042344297</v>
      </c>
      <c r="K48" s="53">
        <v>5.7000000000000002E-2</v>
      </c>
      <c r="L48" s="52">
        <v>7.0312500000000062E-3</v>
      </c>
      <c r="M48" s="53">
        <v>0.02</v>
      </c>
      <c r="N48" s="10">
        <v>35.56</v>
      </c>
      <c r="O48" s="51">
        <f t="shared" si="1"/>
        <v>169.74</v>
      </c>
      <c r="P48" s="51">
        <f t="shared" si="2"/>
        <v>3.3948</v>
      </c>
      <c r="Q48" s="54">
        <f t="shared" si="3"/>
        <v>6.5233903333333334</v>
      </c>
      <c r="R48" s="54">
        <f t="shared" si="4"/>
        <v>1.0252098089397643E-2</v>
      </c>
      <c r="S48" s="55">
        <f t="shared" si="5"/>
        <v>114.833750699343</v>
      </c>
    </row>
    <row r="49" spans="1:19">
      <c r="A49" s="50">
        <v>403</v>
      </c>
      <c r="B49" s="9">
        <f>'[1]mmv CR'!H49</f>
        <v>150</v>
      </c>
      <c r="C49" s="9">
        <f>'[1]mmv CR'!O49</f>
        <v>9471</v>
      </c>
      <c r="D49" s="51">
        <f t="shared" si="0"/>
        <v>108.75398585154684</v>
      </c>
      <c r="E49">
        <v>6</v>
      </c>
      <c r="F49">
        <v>107</v>
      </c>
      <c r="G49" s="52">
        <v>17.833333333333332</v>
      </c>
      <c r="H49">
        <v>11</v>
      </c>
      <c r="I49">
        <v>34</v>
      </c>
      <c r="J49" s="52">
        <v>8.6120071218425416</v>
      </c>
      <c r="K49" s="53">
        <v>2.9000000000000001E-2</v>
      </c>
      <c r="L49" s="52">
        <v>0.20138613861386137</v>
      </c>
      <c r="M49" s="53">
        <v>2.1999999999999999E-2</v>
      </c>
      <c r="N49" s="10">
        <v>73.819999999999993</v>
      </c>
      <c r="O49" s="51">
        <f t="shared" si="1"/>
        <v>208.36199999999999</v>
      </c>
      <c r="P49" s="51">
        <f t="shared" si="2"/>
        <v>4.5839639999999999</v>
      </c>
      <c r="Q49" s="54">
        <f t="shared" si="3"/>
        <v>3.0624034875937074</v>
      </c>
      <c r="R49" s="54">
        <f t="shared" si="4"/>
        <v>1.2584821857564932E-2</v>
      </c>
      <c r="S49" s="55">
        <f t="shared" si="5"/>
        <v>140.96258962658479</v>
      </c>
    </row>
    <row r="50" spans="1:19">
      <c r="A50" s="50">
        <v>404</v>
      </c>
      <c r="B50" s="9">
        <f>'[1]mmv CR'!H50</f>
        <v>122</v>
      </c>
      <c r="C50" s="9">
        <f>'[1]mmv CR'!O50</f>
        <v>7707</v>
      </c>
      <c r="D50" s="51">
        <f t="shared" si="0"/>
        <v>133.64590631893086</v>
      </c>
      <c r="E50">
        <v>3</v>
      </c>
      <c r="F50">
        <v>53</v>
      </c>
      <c r="G50" s="52">
        <v>17.666666666666668</v>
      </c>
      <c r="H50">
        <v>14</v>
      </c>
      <c r="I50">
        <v>23</v>
      </c>
      <c r="J50" s="52">
        <v>4.7258156262526079</v>
      </c>
      <c r="K50" s="53">
        <v>4.1000000000000002E-2</v>
      </c>
      <c r="L50" s="52">
        <v>-0.06</v>
      </c>
      <c r="M50" s="53">
        <v>1E-3</v>
      </c>
      <c r="N50" s="10">
        <v>2.4</v>
      </c>
      <c r="O50" s="51">
        <f t="shared" si="1"/>
        <v>7.7069999999999999</v>
      </c>
      <c r="P50" s="51">
        <f t="shared" si="2"/>
        <v>7.7070000000000003E-3</v>
      </c>
      <c r="Q50" s="54">
        <f t="shared" si="3"/>
        <v>5.2548233905540425</v>
      </c>
      <c r="R50" s="54">
        <f t="shared" si="4"/>
        <v>4.6549381392121849E-4</v>
      </c>
      <c r="S50" s="55">
        <f t="shared" si="5"/>
        <v>5.213996209731568</v>
      </c>
    </row>
    <row r="51" spans="1:19">
      <c r="A51" s="50">
        <v>405</v>
      </c>
      <c r="B51" s="9">
        <f>'[1]mmv CR'!H51</f>
        <v>154</v>
      </c>
      <c r="C51" s="9">
        <f>'[1]mmv CR'!O51</f>
        <v>9990</v>
      </c>
      <c r="D51" s="51">
        <f t="shared" si="0"/>
        <v>103.10400400400401</v>
      </c>
      <c r="E51">
        <v>8</v>
      </c>
      <c r="F51">
        <v>122</v>
      </c>
      <c r="G51" s="52">
        <v>15.25</v>
      </c>
      <c r="H51">
        <v>8</v>
      </c>
      <c r="I51">
        <v>22</v>
      </c>
      <c r="J51" s="52">
        <v>4.3342489875080181</v>
      </c>
      <c r="K51" s="53">
        <v>3.5999999999999997E-2</v>
      </c>
      <c r="L51" s="52">
        <v>3.6491228070175442E-2</v>
      </c>
      <c r="M51" s="53">
        <v>1.2999999999999999E-2</v>
      </c>
      <c r="N51" s="10">
        <v>35.93</v>
      </c>
      <c r="O51" s="51">
        <f t="shared" si="1"/>
        <v>129.87</v>
      </c>
      <c r="P51" s="51">
        <f t="shared" si="2"/>
        <v>1.68831</v>
      </c>
      <c r="Q51" s="54">
        <f t="shared" si="3"/>
        <v>3.5781213549549546</v>
      </c>
      <c r="R51" s="54">
        <f t="shared" si="4"/>
        <v>7.8439965763524907E-3</v>
      </c>
      <c r="S51" s="55">
        <f t="shared" si="5"/>
        <v>87.860605651724242</v>
      </c>
    </row>
    <row r="52" spans="1:19">
      <c r="A52" s="50">
        <v>406</v>
      </c>
      <c r="B52" s="9">
        <f>'[1]mmv CR'!H52</f>
        <v>71</v>
      </c>
      <c r="C52" s="9">
        <f>'[1]mmv CR'!O52</f>
        <v>4239</v>
      </c>
      <c r="D52" s="51">
        <f t="shared" si="0"/>
        <v>242.98395848077379</v>
      </c>
      <c r="E52">
        <v>4</v>
      </c>
      <c r="F52">
        <v>74</v>
      </c>
      <c r="G52" s="52">
        <v>18.5</v>
      </c>
      <c r="H52">
        <v>13</v>
      </c>
      <c r="I52">
        <v>21</v>
      </c>
      <c r="J52" s="52">
        <v>3.6968455021364721</v>
      </c>
      <c r="K52" s="53">
        <v>0.04</v>
      </c>
      <c r="L52" s="52">
        <v>-3.7142857142857144E-2</v>
      </c>
      <c r="M52" s="53">
        <v>1.0999999999999999E-2</v>
      </c>
      <c r="N52" s="10">
        <v>26.35</v>
      </c>
      <c r="O52" s="51">
        <f t="shared" si="1"/>
        <v>46.628999999999998</v>
      </c>
      <c r="P52" s="51">
        <f t="shared" si="2"/>
        <v>0.5129189999999999</v>
      </c>
      <c r="Q52" s="54">
        <f t="shared" si="3"/>
        <v>9.3305840056617146</v>
      </c>
      <c r="R52" s="54">
        <f t="shared" si="4"/>
        <v>2.8163372322995324E-3</v>
      </c>
      <c r="S52" s="55">
        <f t="shared" si="5"/>
        <v>31.545793338987064</v>
      </c>
    </row>
    <row r="53" spans="1:19">
      <c r="A53" s="50">
        <v>407</v>
      </c>
      <c r="B53" s="9">
        <f>'[1]mmv CR'!H53</f>
        <v>76</v>
      </c>
      <c r="C53" s="9">
        <f>'[1]mmv CR'!O53</f>
        <v>5201</v>
      </c>
      <c r="D53" s="51">
        <f t="shared" si="0"/>
        <v>198.04056912132285</v>
      </c>
      <c r="E53">
        <v>2</v>
      </c>
      <c r="F53">
        <v>28</v>
      </c>
      <c r="G53" s="52">
        <v>14</v>
      </c>
      <c r="H53">
        <v>10</v>
      </c>
      <c r="I53">
        <v>18</v>
      </c>
      <c r="J53" s="52">
        <v>5.6568542494923806</v>
      </c>
      <c r="K53" s="53">
        <v>7.0000000000000007E-2</v>
      </c>
      <c r="L53" s="52">
        <v>-7.6153846153846155E-2</v>
      </c>
      <c r="M53" s="53">
        <v>3.0000000000000001E-3</v>
      </c>
      <c r="N53" s="10">
        <v>4.4000000000000004</v>
      </c>
      <c r="O53" s="51">
        <f t="shared" si="1"/>
        <v>15.603</v>
      </c>
      <c r="P53" s="51">
        <f t="shared" si="2"/>
        <v>4.6809000000000003E-2</v>
      </c>
      <c r="Q53" s="54">
        <f t="shared" si="3"/>
        <v>12.892441049798117</v>
      </c>
      <c r="R53" s="54">
        <f t="shared" si="4"/>
        <v>9.4240300747538248E-4</v>
      </c>
      <c r="S53" s="55">
        <f t="shared" si="5"/>
        <v>10.55585608673176</v>
      </c>
    </row>
    <row r="54" spans="1:19">
      <c r="A54" s="50">
        <v>408</v>
      </c>
      <c r="B54" s="9">
        <f>'[1]mmv CR'!H54</f>
        <v>65</v>
      </c>
      <c r="C54" s="9">
        <f>'[1]mmv CR'!O54</f>
        <v>4081</v>
      </c>
      <c r="D54" s="51">
        <f t="shared" si="0"/>
        <v>252.39132565547663</v>
      </c>
      <c r="E54">
        <v>3</v>
      </c>
      <c r="F54">
        <v>76</v>
      </c>
      <c r="G54" s="52">
        <v>25.333333333333336</v>
      </c>
      <c r="H54">
        <v>7</v>
      </c>
      <c r="I54">
        <v>54</v>
      </c>
      <c r="J54" s="52">
        <v>25.146238950056397</v>
      </c>
      <c r="K54" s="53">
        <v>0.02</v>
      </c>
      <c r="L54" s="52">
        <v>-2.1780821917808217E-2</v>
      </c>
      <c r="M54" s="53">
        <v>6.0000000000000001E-3</v>
      </c>
      <c r="N54" s="10">
        <v>29.55</v>
      </c>
      <c r="O54" s="51">
        <f t="shared" si="1"/>
        <v>24.486000000000001</v>
      </c>
      <c r="P54" s="51">
        <f t="shared" si="2"/>
        <v>0.14691600000000002</v>
      </c>
      <c r="Q54" s="54">
        <f t="shared" si="3"/>
        <v>4.9468699828473426</v>
      </c>
      <c r="R54" s="54">
        <f t="shared" si="4"/>
        <v>1.478925850223817E-3</v>
      </c>
      <c r="S54" s="55">
        <f t="shared" si="5"/>
        <v>16.565448448356975</v>
      </c>
    </row>
    <row r="55" spans="1:19">
      <c r="A55" s="50">
        <v>409</v>
      </c>
      <c r="B55" s="9">
        <f>'[1]mmv CR'!H55</f>
        <v>78</v>
      </c>
      <c r="C55" s="9">
        <f>'[1]mmv CR'!O55</f>
        <v>5397</v>
      </c>
      <c r="D55" s="51">
        <f t="shared" si="0"/>
        <v>190.84843431536041</v>
      </c>
      <c r="E55">
        <v>2</v>
      </c>
      <c r="F55">
        <v>37</v>
      </c>
      <c r="G55" s="52">
        <v>18.5</v>
      </c>
      <c r="H55">
        <v>17</v>
      </c>
      <c r="I55">
        <v>20</v>
      </c>
      <c r="J55" s="52">
        <v>2.1213203435596424</v>
      </c>
      <c r="K55" s="53">
        <v>4.2000000000000003E-2</v>
      </c>
      <c r="L55" s="52">
        <v>-3.4857142857142857E-2</v>
      </c>
      <c r="M55" s="53">
        <v>1.0999999999999999E-2</v>
      </c>
      <c r="N55" s="10">
        <v>26.6</v>
      </c>
      <c r="O55" s="51">
        <f t="shared" si="1"/>
        <v>59.366999999999997</v>
      </c>
      <c r="P55" s="51">
        <f t="shared" si="2"/>
        <v>0.65303699999999998</v>
      </c>
      <c r="Q55" s="54">
        <f t="shared" si="3"/>
        <v>7.6789776031128421</v>
      </c>
      <c r="R55" s="54">
        <f t="shared" si="4"/>
        <v>3.5856975802596312E-3</v>
      </c>
      <c r="S55" s="55">
        <f t="shared" si="5"/>
        <v>40.163398596488129</v>
      </c>
    </row>
    <row r="56" spans="1:19">
      <c r="A56" s="50">
        <v>410</v>
      </c>
      <c r="B56" s="9">
        <f>'[1]mmv CR'!H56</f>
        <v>262</v>
      </c>
      <c r="C56" s="9">
        <f>'[1]mmv CR'!O56</f>
        <v>12741</v>
      </c>
      <c r="D56" s="51">
        <f t="shared" si="0"/>
        <v>80.842084608743434</v>
      </c>
      <c r="E56">
        <v>9</v>
      </c>
      <c r="F56">
        <v>106</v>
      </c>
      <c r="G56" s="52">
        <v>11.777777777777779</v>
      </c>
      <c r="H56">
        <v>3</v>
      </c>
      <c r="I56">
        <v>17</v>
      </c>
      <c r="J56" s="52">
        <v>4.5491146879853925</v>
      </c>
      <c r="K56" s="53">
        <v>9.1999999999999998E-2</v>
      </c>
      <c r="L56" s="52">
        <v>0.16422680412371132</v>
      </c>
      <c r="M56" s="53">
        <v>4.2000000000000003E-2</v>
      </c>
      <c r="N56" s="10">
        <v>45.82</v>
      </c>
      <c r="O56" s="51">
        <f>C56*M56</f>
        <v>535.12200000000007</v>
      </c>
      <c r="P56" s="51">
        <f>C56*M56*M56</f>
        <v>22.475124000000005</v>
      </c>
      <c r="Q56" s="54">
        <f t="shared" si="3"/>
        <v>6.7532243798759914</v>
      </c>
      <c r="R56" s="54">
        <f t="shared" si="4"/>
        <v>3.2320744867412786E-2</v>
      </c>
      <c r="S56" s="55">
        <f t="shared" si="5"/>
        <v>362.02466325989059</v>
      </c>
    </row>
    <row r="57" spans="1:19">
      <c r="A57" s="50">
        <v>501</v>
      </c>
      <c r="B57" s="9">
        <f>'[1]mmv CR'!H57</f>
        <v>188</v>
      </c>
      <c r="C57" s="9">
        <f>'[1]mmv CR'!O57</f>
        <v>11916</v>
      </c>
      <c r="D57" s="51">
        <f t="shared" si="0"/>
        <v>86.439157435381006</v>
      </c>
      <c r="E57">
        <v>8</v>
      </c>
      <c r="F57">
        <v>136</v>
      </c>
      <c r="G57" s="52">
        <v>17</v>
      </c>
      <c r="H57">
        <v>12</v>
      </c>
      <c r="I57">
        <v>23</v>
      </c>
      <c r="J57" s="52">
        <v>4.3424811867344753</v>
      </c>
      <c r="K57" s="53">
        <v>3.4000000000000002E-2</v>
      </c>
      <c r="L57" s="52">
        <v>-3.7499999999999999E-3</v>
      </c>
      <c r="M57" s="53">
        <v>1.2999999999999999E-2</v>
      </c>
      <c r="N57" s="10">
        <v>39.14</v>
      </c>
      <c r="O57" s="51">
        <f t="shared" si="1"/>
        <v>154.90799999999999</v>
      </c>
      <c r="P57" s="51">
        <f t="shared" si="2"/>
        <v>2.0138039999999999</v>
      </c>
      <c r="Q57" s="54">
        <f t="shared" si="3"/>
        <v>2.8390076868076539</v>
      </c>
      <c r="R57" s="54">
        <f t="shared" si="4"/>
        <v>9.3562625829645921E-3</v>
      </c>
      <c r="S57" s="55">
        <f t="shared" si="5"/>
        <v>104.7994971917864</v>
      </c>
    </row>
    <row r="58" spans="1:19">
      <c r="A58" s="50">
        <v>502</v>
      </c>
      <c r="B58" s="9">
        <f>'[1]mmv CR'!H58</f>
        <v>221</v>
      </c>
      <c r="C58" s="9">
        <f>'[1]mmv CR'!O58</f>
        <v>12178</v>
      </c>
      <c r="D58" s="51">
        <f t="shared" si="0"/>
        <v>84.579487600591236</v>
      </c>
      <c r="E58">
        <v>14</v>
      </c>
      <c r="F58">
        <v>205</v>
      </c>
      <c r="G58" s="52">
        <v>14.642857142857141</v>
      </c>
      <c r="H58">
        <v>4</v>
      </c>
      <c r="I58">
        <v>30</v>
      </c>
      <c r="J58" s="52">
        <v>6.6170774731534072</v>
      </c>
      <c r="K58" s="53">
        <v>7.8E-2</v>
      </c>
      <c r="L58" s="52">
        <v>-1.8324607329842934E-2</v>
      </c>
      <c r="M58" s="53">
        <v>1.7000000000000001E-2</v>
      </c>
      <c r="N58" s="10">
        <v>21.89</v>
      </c>
      <c r="O58" s="51">
        <f t="shared" si="1"/>
        <v>207.02600000000001</v>
      </c>
      <c r="P58" s="51">
        <f t="shared" si="2"/>
        <v>3.5194420000000006</v>
      </c>
      <c r="Q58" s="54">
        <f t="shared" si="3"/>
        <v>6.0826184302841195</v>
      </c>
      <c r="R58" s="54">
        <f t="shared" si="4"/>
        <v>1.2504129015291836E-2</v>
      </c>
      <c r="S58" s="55">
        <f t="shared" si="5"/>
        <v>140.05874910028385</v>
      </c>
    </row>
    <row r="59" spans="1:19">
      <c r="A59" s="50">
        <v>503</v>
      </c>
      <c r="B59" s="9">
        <f>'[1]mmv CR'!H59</f>
        <v>200</v>
      </c>
      <c r="C59" s="9">
        <f>'[1]mmv CR'!O59</f>
        <v>12102</v>
      </c>
      <c r="D59" s="51">
        <f t="shared" si="0"/>
        <v>85.110642868947295</v>
      </c>
      <c r="E59">
        <v>13</v>
      </c>
      <c r="F59">
        <v>190</v>
      </c>
      <c r="G59" s="52">
        <v>14.615384615384615</v>
      </c>
      <c r="H59">
        <v>4</v>
      </c>
      <c r="I59">
        <v>34</v>
      </c>
      <c r="J59" s="52">
        <v>8.0781439858676851</v>
      </c>
      <c r="K59" s="53">
        <v>6.8000000000000005E-2</v>
      </c>
      <c r="L59" s="52">
        <v>-1.542372881355932E-2</v>
      </c>
      <c r="M59" s="53">
        <v>1.7000000000000001E-2</v>
      </c>
      <c r="N59" s="10">
        <v>24.75</v>
      </c>
      <c r="O59" s="51">
        <f t="shared" si="1"/>
        <v>205.73400000000001</v>
      </c>
      <c r="P59" s="51">
        <f t="shared" si="2"/>
        <v>3.4974780000000005</v>
      </c>
      <c r="Q59" s="54">
        <f t="shared" si="3"/>
        <v>5.3939721024624037</v>
      </c>
      <c r="R59" s="54">
        <f t="shared" si="4"/>
        <v>1.2426093721716358E-2</v>
      </c>
      <c r="S59" s="55">
        <f t="shared" si="5"/>
        <v>139.18467577694491</v>
      </c>
    </row>
    <row r="60" spans="1:19">
      <c r="A60" s="50">
        <v>504</v>
      </c>
      <c r="B60" s="9">
        <f>'[1]mmv CR'!H60</f>
        <v>84</v>
      </c>
      <c r="C60" s="9">
        <f>'[1]mmv CR'!O60</f>
        <v>4567</v>
      </c>
      <c r="D60" s="51">
        <f t="shared" si="0"/>
        <v>225.53295379899279</v>
      </c>
      <c r="E60">
        <v>3</v>
      </c>
      <c r="F60">
        <v>34</v>
      </c>
      <c r="G60" s="52">
        <v>11.333333333333332</v>
      </c>
      <c r="H60">
        <v>3</v>
      </c>
      <c r="I60">
        <v>17</v>
      </c>
      <c r="J60" s="52">
        <v>7.3711147958319945</v>
      </c>
      <c r="K60" s="53">
        <v>0.11899999999999999</v>
      </c>
      <c r="L60" s="52">
        <v>0.14903225806451614</v>
      </c>
      <c r="M60" s="53">
        <v>7.2999999999999995E-2</v>
      </c>
      <c r="N60" s="10">
        <v>61.58</v>
      </c>
      <c r="O60" s="51">
        <f t="shared" si="1"/>
        <v>333.39099999999996</v>
      </c>
      <c r="P60" s="51">
        <f t="shared" si="2"/>
        <v>24.337542999999997</v>
      </c>
      <c r="Q60" s="54">
        <f t="shared" si="3"/>
        <v>23.644649343332606</v>
      </c>
      <c r="R60" s="54">
        <f t="shared" si="4"/>
        <v>2.0136427678345524E-2</v>
      </c>
      <c r="S60" s="55">
        <f t="shared" si="5"/>
        <v>225.54812642514821</v>
      </c>
    </row>
    <row r="61" spans="1:19">
      <c r="A61" s="50">
        <v>505</v>
      </c>
      <c r="B61" s="9">
        <f>'[1]mmv CR'!H61</f>
        <v>118</v>
      </c>
      <c r="C61" s="9">
        <f>'[1]mmv CR'!O61</f>
        <v>7651</v>
      </c>
      <c r="D61" s="51">
        <f t="shared" si="0"/>
        <v>134.62410142465038</v>
      </c>
      <c r="E61">
        <v>6</v>
      </c>
      <c r="F61">
        <v>81</v>
      </c>
      <c r="G61" s="52">
        <v>13.5</v>
      </c>
      <c r="H61">
        <v>3</v>
      </c>
      <c r="I61">
        <v>19</v>
      </c>
      <c r="J61" s="52">
        <v>6.5650590248679404</v>
      </c>
      <c r="K61" s="53">
        <v>7.0999999999999994E-2</v>
      </c>
      <c r="L61" s="52">
        <v>-3.4400000000000007E-2</v>
      </c>
      <c r="M61" s="53">
        <v>1.9E-2</v>
      </c>
      <c r="N61" s="10">
        <v>27.09</v>
      </c>
      <c r="O61" s="51">
        <f t="shared" si="1"/>
        <v>145.369</v>
      </c>
      <c r="P61" s="51">
        <f t="shared" si="2"/>
        <v>2.7620109999999998</v>
      </c>
      <c r="Q61" s="54">
        <f t="shared" si="3"/>
        <v>8.879671105868514</v>
      </c>
      <c r="R61" s="54">
        <f t="shared" si="4"/>
        <v>8.7801181050880511E-3</v>
      </c>
      <c r="S61" s="55">
        <f t="shared" si="5"/>
        <v>98.346102895091263</v>
      </c>
    </row>
    <row r="62" spans="1:19">
      <c r="A62" s="50">
        <v>506</v>
      </c>
      <c r="B62" s="9">
        <f>'[1]mmv CR'!H62</f>
        <v>110</v>
      </c>
      <c r="C62" s="9">
        <f>'[1]mmv CR'!O62</f>
        <v>6515</v>
      </c>
      <c r="D62" s="51">
        <f t="shared" si="0"/>
        <v>158.0980813507291</v>
      </c>
      <c r="E62">
        <v>5</v>
      </c>
      <c r="F62">
        <v>78</v>
      </c>
      <c r="G62" s="52">
        <v>15.6</v>
      </c>
      <c r="H62">
        <v>9</v>
      </c>
      <c r="I62">
        <v>24</v>
      </c>
      <c r="J62" s="52">
        <v>6.8774995456197603</v>
      </c>
      <c r="K62" s="53">
        <v>7.1999999999999995E-2</v>
      </c>
      <c r="L62" s="52">
        <v>1.5753424657534244E-2</v>
      </c>
      <c r="M62" s="53">
        <v>3.2000000000000001E-2</v>
      </c>
      <c r="N62" s="10">
        <v>44.25</v>
      </c>
      <c r="O62" s="51">
        <f t="shared" si="1"/>
        <v>208.48000000000002</v>
      </c>
      <c r="P62" s="51">
        <f t="shared" si="2"/>
        <v>6.6713600000000008</v>
      </c>
      <c r="Q62" s="54">
        <f t="shared" si="3"/>
        <v>10.563481403530316</v>
      </c>
      <c r="R62" s="54">
        <f t="shared" si="4"/>
        <v>1.259194891998127E-2</v>
      </c>
      <c r="S62" s="55">
        <f t="shared" si="5"/>
        <v>141.0424198527102</v>
      </c>
    </row>
    <row r="63" spans="1:19">
      <c r="A63" s="50">
        <v>507</v>
      </c>
      <c r="B63" s="9">
        <f>'[1]mmv CR'!H63</f>
        <v>90</v>
      </c>
      <c r="C63" s="9">
        <f>'[1]mmv CR'!O63</f>
        <v>4799</v>
      </c>
      <c r="D63" s="51">
        <f t="shared" si="0"/>
        <v>214.62992290060433</v>
      </c>
      <c r="E63">
        <v>9</v>
      </c>
      <c r="F63">
        <v>162</v>
      </c>
      <c r="G63" s="52">
        <v>18</v>
      </c>
      <c r="H63">
        <v>6</v>
      </c>
      <c r="I63">
        <v>26</v>
      </c>
      <c r="J63" s="52">
        <v>6.324555320336759</v>
      </c>
      <c r="K63" s="53">
        <v>8.5000000000000006E-2</v>
      </c>
      <c r="L63" s="52">
        <v>4.4117647058823532E-2</v>
      </c>
      <c r="M63" s="53">
        <v>2.9000000000000001E-2</v>
      </c>
      <c r="N63" s="10">
        <v>34.369999999999997</v>
      </c>
      <c r="O63" s="51">
        <f t="shared" si="1"/>
        <v>139.17100000000002</v>
      </c>
      <c r="P63" s="51">
        <f t="shared" si="2"/>
        <v>4.035959000000001</v>
      </c>
      <c r="Q63" s="54">
        <f t="shared" si="3"/>
        <v>16.692842253594506</v>
      </c>
      <c r="R63" s="54">
        <f t="shared" si="4"/>
        <v>8.4057661317282883E-3</v>
      </c>
      <c r="S63" s="55">
        <f t="shared" si="5"/>
        <v>94.152986441488551</v>
      </c>
    </row>
    <row r="64" spans="1:19">
      <c r="A64" s="50">
        <v>508</v>
      </c>
      <c r="B64" s="9">
        <f>'[1]mmv CR'!H64</f>
        <v>101</v>
      </c>
      <c r="C64" s="9">
        <f>'[1]mmv CR'!O64</f>
        <v>5289</v>
      </c>
      <c r="D64" s="51">
        <f t="shared" si="0"/>
        <v>194.74550954811875</v>
      </c>
      <c r="E64">
        <v>4</v>
      </c>
      <c r="F64">
        <v>45</v>
      </c>
      <c r="G64" s="52">
        <v>11.25</v>
      </c>
      <c r="H64">
        <v>4</v>
      </c>
      <c r="I64">
        <v>22</v>
      </c>
      <c r="J64" s="52">
        <v>7.6321687612368736</v>
      </c>
      <c r="K64" s="53">
        <v>6.7000000000000004E-2</v>
      </c>
      <c r="L64" s="52">
        <v>-4.4878048780487803E-2</v>
      </c>
      <c r="M64" s="53">
        <v>2.7E-2</v>
      </c>
      <c r="N64" s="10">
        <v>40.58</v>
      </c>
      <c r="O64" s="51">
        <f t="shared" si="1"/>
        <v>142.803</v>
      </c>
      <c r="P64" s="51">
        <f t="shared" si="2"/>
        <v>3.8556809999999997</v>
      </c>
      <c r="Q64" s="54">
        <f t="shared" si="3"/>
        <v>12.173736547362452</v>
      </c>
      <c r="R64" s="54">
        <f t="shared" si="4"/>
        <v>8.6251346969497562E-3</v>
      </c>
      <c r="S64" s="55">
        <f t="shared" si="5"/>
        <v>96.610133740534224</v>
      </c>
    </row>
    <row r="65" spans="1:19">
      <c r="A65" s="50">
        <v>509</v>
      </c>
      <c r="B65" s="9">
        <f>'[1]mmv CR'!H65</f>
        <v>64</v>
      </c>
      <c r="C65" s="9">
        <f>'[1]mmv CR'!O65</f>
        <v>3041</v>
      </c>
      <c r="D65" s="51">
        <f t="shared" si="0"/>
        <v>338.70733311410726</v>
      </c>
      <c r="E65">
        <v>7</v>
      </c>
      <c r="F65">
        <v>86</v>
      </c>
      <c r="G65" s="52">
        <v>12.285714285714285</v>
      </c>
      <c r="H65">
        <v>6</v>
      </c>
      <c r="I65">
        <v>22</v>
      </c>
      <c r="J65" s="52">
        <v>5.6188458397991816</v>
      </c>
      <c r="K65" s="53">
        <v>5.6000000000000001E-2</v>
      </c>
      <c r="L65" s="52">
        <v>2.9240506329113933E-2</v>
      </c>
      <c r="M65" s="53">
        <v>3.3000000000000002E-2</v>
      </c>
      <c r="N65" s="10">
        <v>58.56</v>
      </c>
      <c r="O65" s="51">
        <f t="shared" si="1"/>
        <v>100.35300000000001</v>
      </c>
      <c r="P65" s="51">
        <f t="shared" si="2"/>
        <v>3.3116490000000005</v>
      </c>
      <c r="Q65" s="54">
        <f t="shared" si="3"/>
        <v>17.905424457744168</v>
      </c>
      <c r="R65" s="54">
        <f t="shared" si="4"/>
        <v>6.0612041920897943E-3</v>
      </c>
      <c r="S65" s="55">
        <f t="shared" si="5"/>
        <v>67.891548155597789</v>
      </c>
    </row>
    <row r="66" spans="1:19">
      <c r="A66" s="50">
        <v>510</v>
      </c>
      <c r="B66" s="9">
        <f>'[1]mmv CR'!H66</f>
        <v>73</v>
      </c>
      <c r="C66" s="9">
        <f>'[1]mmv CR'!O66</f>
        <v>3778</v>
      </c>
      <c r="D66" s="51">
        <f t="shared" si="0"/>
        <v>272.63340391741667</v>
      </c>
      <c r="E66">
        <v>3</v>
      </c>
      <c r="F66">
        <v>52</v>
      </c>
      <c r="G66" s="52">
        <v>17.333333333333332</v>
      </c>
      <c r="H66">
        <v>10</v>
      </c>
      <c r="I66">
        <v>26</v>
      </c>
      <c r="J66" s="52">
        <v>8.0829037686547611</v>
      </c>
      <c r="K66" s="53">
        <v>4.2999999999999997E-2</v>
      </c>
      <c r="L66" s="52">
        <v>-7.3469387755102046E-3</v>
      </c>
      <c r="M66" s="53">
        <v>2.5999999999999999E-2</v>
      </c>
      <c r="N66" s="10">
        <v>60.84</v>
      </c>
      <c r="O66" s="51">
        <f t="shared" si="1"/>
        <v>98.227999999999994</v>
      </c>
      <c r="P66" s="51">
        <f t="shared" si="2"/>
        <v>2.5539279999999995</v>
      </c>
      <c r="Q66" s="54">
        <f t="shared" si="3"/>
        <v>11.219137204605612</v>
      </c>
      <c r="R66" s="54">
        <f t="shared" si="4"/>
        <v>5.9328566697617038E-3</v>
      </c>
      <c r="S66" s="55">
        <f t="shared" si="5"/>
        <v>66.453927558000842</v>
      </c>
    </row>
    <row r="67" spans="1:19">
      <c r="A67" s="50">
        <v>511</v>
      </c>
      <c r="B67" s="9">
        <f>'[1]mmv CR'!H67</f>
        <v>39</v>
      </c>
      <c r="C67" s="9">
        <f>'[1]mmv CR'!O67</f>
        <v>1758</v>
      </c>
      <c r="D67" s="51">
        <f t="shared" si="0"/>
        <v>585.89817974971561</v>
      </c>
      <c r="E67">
        <v>4</v>
      </c>
      <c r="F67">
        <v>51</v>
      </c>
      <c r="G67" s="52">
        <v>12.75</v>
      </c>
      <c r="H67">
        <v>7</v>
      </c>
      <c r="I67">
        <v>19</v>
      </c>
      <c r="J67" s="52">
        <v>4.924428900898052</v>
      </c>
      <c r="K67" s="53">
        <v>0</v>
      </c>
      <c r="L67" s="52" t="e">
        <v>#VALUE!</v>
      </c>
      <c r="M67" s="53">
        <v>0</v>
      </c>
      <c r="N67" s="10" t="s">
        <v>142</v>
      </c>
      <c r="O67" s="51">
        <f t="shared" si="1"/>
        <v>0</v>
      </c>
      <c r="P67" s="51">
        <f t="shared" si="2"/>
        <v>0</v>
      </c>
      <c r="Q67" s="54">
        <f t="shared" si="3"/>
        <v>0</v>
      </c>
      <c r="R67" s="54">
        <f t="shared" si="4"/>
        <v>0</v>
      </c>
      <c r="S67" s="55">
        <f t="shared" si="5"/>
        <v>0</v>
      </c>
    </row>
    <row r="68" spans="1:19">
      <c r="A68" s="50">
        <v>601</v>
      </c>
      <c r="B68" s="9">
        <f>'[1]mmv CR'!H68</f>
        <v>525</v>
      </c>
      <c r="C68" s="9">
        <f>'[1]mmv CR'!O68</f>
        <v>29461</v>
      </c>
      <c r="D68" s="51">
        <f t="shared" si="0"/>
        <v>34.961779980312961</v>
      </c>
      <c r="E68">
        <v>43</v>
      </c>
      <c r="F68">
        <v>522</v>
      </c>
      <c r="G68" s="52">
        <v>12.139534883720932</v>
      </c>
      <c r="H68">
        <v>4</v>
      </c>
      <c r="I68">
        <v>20</v>
      </c>
      <c r="J68" s="52">
        <v>3.7770068481400729</v>
      </c>
      <c r="K68" s="53">
        <v>7.9000000000000001E-2</v>
      </c>
      <c r="L68" s="52">
        <v>1.7954070981210848E-2</v>
      </c>
      <c r="M68" s="53">
        <v>1.2999999999999999E-2</v>
      </c>
      <c r="N68" s="10">
        <v>16.39</v>
      </c>
      <c r="O68" s="51">
        <f t="shared" si="1"/>
        <v>382.99299999999999</v>
      </c>
      <c r="P68" s="51">
        <f t="shared" si="2"/>
        <v>4.9789089999999998</v>
      </c>
      <c r="Q68" s="54">
        <f t="shared" si="3"/>
        <v>2.5437841495875912</v>
      </c>
      <c r="R68" s="54">
        <f t="shared" si="4"/>
        <v>2.313233064423631E-2</v>
      </c>
      <c r="S68" s="55">
        <f t="shared" si="5"/>
        <v>259.10523554609091</v>
      </c>
    </row>
    <row r="69" spans="1:19">
      <c r="A69" s="50">
        <v>602</v>
      </c>
      <c r="B69" s="9">
        <f>'[1]mmv CR'!H69</f>
        <v>127</v>
      </c>
      <c r="C69" s="9">
        <f>'[1]mmv CR'!O69</f>
        <v>7279</v>
      </c>
      <c r="D69" s="51">
        <f t="shared" ref="D69:D84" si="6">$C$86/C69</f>
        <v>141.50419013600771</v>
      </c>
      <c r="E69">
        <v>5</v>
      </c>
      <c r="F69">
        <v>83</v>
      </c>
      <c r="G69" s="52">
        <v>16.600000000000001</v>
      </c>
      <c r="H69">
        <v>7</v>
      </c>
      <c r="I69">
        <v>39</v>
      </c>
      <c r="J69" s="52">
        <v>13.069047402163635</v>
      </c>
      <c r="K69" s="53">
        <v>4.2000000000000003E-2</v>
      </c>
      <c r="L69" s="52">
        <v>-5.9615384615384605E-2</v>
      </c>
      <c r="M69" s="53">
        <v>7.0000000000000001E-3</v>
      </c>
      <c r="N69" s="10">
        <v>16.329999999999998</v>
      </c>
      <c r="O69" s="51">
        <f t="shared" ref="O69:O84" si="7">C69*M69</f>
        <v>50.953000000000003</v>
      </c>
      <c r="P69" s="51">
        <f t="shared" ref="P69:P84" si="8">C69*M69*M69</f>
        <v>0.35667100000000002</v>
      </c>
      <c r="Q69" s="54">
        <f t="shared" ref="Q69:Q84" si="9">D69*K69*(1-K69)</f>
        <v>5.6935625943124064</v>
      </c>
      <c r="R69" s="54">
        <f t="shared" ref="R69:R84" si="10">O69/$O$86</f>
        <v>3.077501790674432E-3</v>
      </c>
      <c r="S69" s="55">
        <f t="shared" ref="S69:S84" si="11">R69*$R$94</f>
        <v>34.471097557344315</v>
      </c>
    </row>
    <row r="70" spans="1:19">
      <c r="A70" s="50">
        <v>603</v>
      </c>
      <c r="B70" s="9">
        <f>'[1]mmv CR'!H70</f>
        <v>209</v>
      </c>
      <c r="C70" s="9">
        <f>'[1]mmv CR'!O70</f>
        <v>10231</v>
      </c>
      <c r="D70" s="51">
        <f t="shared" si="6"/>
        <v>100.6753005571303</v>
      </c>
      <c r="E70">
        <v>8</v>
      </c>
      <c r="F70">
        <v>86</v>
      </c>
      <c r="G70" s="52">
        <v>10.75</v>
      </c>
      <c r="H70">
        <v>6</v>
      </c>
      <c r="I70">
        <v>15</v>
      </c>
      <c r="J70" s="52">
        <v>3.1509635714446826</v>
      </c>
      <c r="K70" s="53">
        <v>0.108</v>
      </c>
      <c r="L70" s="52">
        <v>-5.7435897435897443E-2</v>
      </c>
      <c r="M70" s="53">
        <v>2.1999999999999999E-2</v>
      </c>
      <c r="N70" s="10">
        <v>20.57</v>
      </c>
      <c r="O70" s="51">
        <f t="shared" si="7"/>
        <v>225.08199999999999</v>
      </c>
      <c r="P70" s="51">
        <f t="shared" si="8"/>
        <v>4.9518039999999992</v>
      </c>
      <c r="Q70" s="54">
        <f t="shared" si="9"/>
        <v>9.6986557544717034</v>
      </c>
      <c r="R70" s="54">
        <f t="shared" si="10"/>
        <v>1.3594690362659362E-2</v>
      </c>
      <c r="S70" s="55">
        <f t="shared" si="11"/>
        <v>152.27412675214751</v>
      </c>
    </row>
    <row r="71" spans="1:19">
      <c r="A71" s="50">
        <v>604</v>
      </c>
      <c r="B71" s="9">
        <f>'[1]mmv CR'!H71</f>
        <v>60</v>
      </c>
      <c r="C71" s="9">
        <f>'[1]mmv CR'!O71</f>
        <v>3378</v>
      </c>
      <c r="D71" s="51">
        <f t="shared" si="6"/>
        <v>304.91681468324458</v>
      </c>
      <c r="E71">
        <v>5</v>
      </c>
      <c r="F71">
        <v>100</v>
      </c>
      <c r="G71" s="52">
        <v>20</v>
      </c>
      <c r="H71">
        <v>8</v>
      </c>
      <c r="I71">
        <v>38</v>
      </c>
      <c r="J71" s="52">
        <v>11.74734012447073</v>
      </c>
      <c r="K71" s="53">
        <v>3.2000000000000001E-2</v>
      </c>
      <c r="L71" s="52">
        <v>-2.736842105263158E-2</v>
      </c>
      <c r="M71" s="53">
        <v>1.2999999999999999E-2</v>
      </c>
      <c r="N71" s="10">
        <v>40.61</v>
      </c>
      <c r="O71" s="51">
        <f t="shared" si="7"/>
        <v>43.914000000000001</v>
      </c>
      <c r="P71" s="51">
        <f t="shared" si="8"/>
        <v>0.570882</v>
      </c>
      <c r="Q71" s="54">
        <f t="shared" si="9"/>
        <v>9.4451032516281845</v>
      </c>
      <c r="R71" s="54">
        <f t="shared" si="10"/>
        <v>2.6523543978897615E-3</v>
      </c>
      <c r="S71" s="55">
        <f t="shared" si="11"/>
        <v>29.709021610763219</v>
      </c>
    </row>
    <row r="72" spans="1:19">
      <c r="A72" s="50">
        <v>605</v>
      </c>
      <c r="B72" s="9">
        <f>'[1]mmv CR'!H72</f>
        <v>144</v>
      </c>
      <c r="C72" s="9">
        <f>'[1]mmv CR'!O72</f>
        <v>7398</v>
      </c>
      <c r="D72" s="51">
        <f t="shared" si="6"/>
        <v>139.22803460394704</v>
      </c>
      <c r="E72">
        <v>11</v>
      </c>
      <c r="F72">
        <v>135</v>
      </c>
      <c r="G72" s="52">
        <v>12.272727272727273</v>
      </c>
      <c r="H72">
        <v>5</v>
      </c>
      <c r="I72">
        <v>32</v>
      </c>
      <c r="J72" s="52">
        <v>7.5510384595883115</v>
      </c>
      <c r="K72" s="53">
        <v>0.05</v>
      </c>
      <c r="L72" s="52">
        <v>-2.2177419354838707E-2</v>
      </c>
      <c r="M72" s="53">
        <v>1.7999999999999999E-2</v>
      </c>
      <c r="N72" s="10">
        <v>35.97</v>
      </c>
      <c r="O72" s="51">
        <f t="shared" si="7"/>
        <v>133.16399999999999</v>
      </c>
      <c r="P72" s="51">
        <f t="shared" si="8"/>
        <v>2.3969519999999997</v>
      </c>
      <c r="Q72" s="54">
        <f t="shared" si="9"/>
        <v>6.6133316436874843</v>
      </c>
      <c r="R72" s="54">
        <f t="shared" si="10"/>
        <v>8.0429503356695391E-3</v>
      </c>
      <c r="S72" s="55">
        <f t="shared" si="11"/>
        <v>90.089086709834504</v>
      </c>
    </row>
    <row r="73" spans="1:19">
      <c r="A73" s="50">
        <v>606</v>
      </c>
      <c r="B73" s="9">
        <f>'[1]mmv CR'!H73</f>
        <v>108</v>
      </c>
      <c r="C73" s="9">
        <f>'[1]mmv CR'!O73</f>
        <v>6100</v>
      </c>
      <c r="D73" s="51">
        <f t="shared" si="6"/>
        <v>168.85393442622953</v>
      </c>
      <c r="E73">
        <v>5</v>
      </c>
      <c r="F73">
        <v>92</v>
      </c>
      <c r="G73" s="52">
        <v>18.399999999999999</v>
      </c>
      <c r="H73">
        <v>14</v>
      </c>
      <c r="I73">
        <v>24</v>
      </c>
      <c r="J73" s="52">
        <v>4.5607017003965522</v>
      </c>
      <c r="K73" s="53">
        <v>3.6999999999999998E-2</v>
      </c>
      <c r="L73" s="52">
        <v>-8.0459770114942545E-3</v>
      </c>
      <c r="M73" s="53">
        <v>2.1999999999999999E-2</v>
      </c>
      <c r="N73" s="10">
        <v>58.69</v>
      </c>
      <c r="O73" s="51">
        <f t="shared" si="7"/>
        <v>134.19999999999999</v>
      </c>
      <c r="P73" s="51">
        <f t="shared" si="8"/>
        <v>2.9523999999999995</v>
      </c>
      <c r="Q73" s="54">
        <f t="shared" si="9"/>
        <v>6.0164345375409836</v>
      </c>
      <c r="R73" s="54">
        <f t="shared" si="10"/>
        <v>8.10552352773161E-3</v>
      </c>
      <c r="S73" s="55">
        <f t="shared" si="11"/>
        <v>90.789969034121768</v>
      </c>
    </row>
    <row r="74" spans="1:19">
      <c r="A74" s="50">
        <v>607</v>
      </c>
      <c r="B74" s="9">
        <f>'[1]mmv CR'!H74</f>
        <v>193</v>
      </c>
      <c r="C74" s="9">
        <f>'[1]mmv CR'!O74</f>
        <v>10254</v>
      </c>
      <c r="D74" s="51">
        <f t="shared" si="6"/>
        <v>100.44948312853522</v>
      </c>
      <c r="E74">
        <v>16</v>
      </c>
      <c r="F74">
        <v>202</v>
      </c>
      <c r="G74" s="52">
        <v>12.625</v>
      </c>
      <c r="H74">
        <v>5</v>
      </c>
      <c r="I74">
        <v>38</v>
      </c>
      <c r="J74" s="52">
        <v>8.7244866133582128</v>
      </c>
      <c r="K74" s="53">
        <v>6.0999999999999999E-2</v>
      </c>
      <c r="L74" s="52">
        <v>-2.4086021505376348E-2</v>
      </c>
      <c r="M74" s="53">
        <v>1.4E-2</v>
      </c>
      <c r="N74" s="10">
        <v>23.41</v>
      </c>
      <c r="O74" s="51">
        <f t="shared" si="7"/>
        <v>143.55600000000001</v>
      </c>
      <c r="P74" s="51">
        <f t="shared" si="8"/>
        <v>2.0097840000000002</v>
      </c>
      <c r="Q74" s="54">
        <f t="shared" si="9"/>
        <v>5.7536459441193699</v>
      </c>
      <c r="R74" s="54">
        <f t="shared" si="10"/>
        <v>8.6706150189794287E-3</v>
      </c>
      <c r="S74" s="55">
        <f t="shared" si="11"/>
        <v>97.119558827588577</v>
      </c>
    </row>
    <row r="75" spans="1:19">
      <c r="A75" s="50">
        <v>608</v>
      </c>
      <c r="B75" s="9">
        <f>'[1]mmv CR'!H75</f>
        <v>230</v>
      </c>
      <c r="C75" s="9">
        <f>'[1]mmv CR'!O75</f>
        <v>12218</v>
      </c>
      <c r="D75" s="51">
        <f t="shared" si="6"/>
        <v>84.302586348011147</v>
      </c>
      <c r="E75">
        <v>9</v>
      </c>
      <c r="F75">
        <v>73</v>
      </c>
      <c r="G75" s="52">
        <v>8.1111111111111107</v>
      </c>
      <c r="H75">
        <v>5</v>
      </c>
      <c r="I75">
        <v>11</v>
      </c>
      <c r="J75" s="52">
        <v>2.3154073315749679</v>
      </c>
      <c r="K75" s="53">
        <v>7.8E-2</v>
      </c>
      <c r="L75" s="52">
        <v>-0.10546875</v>
      </c>
      <c r="M75" s="53">
        <v>1.7000000000000001E-2</v>
      </c>
      <c r="N75" s="10">
        <v>22.16</v>
      </c>
      <c r="O75" s="51">
        <f t="shared" si="7"/>
        <v>207.70600000000002</v>
      </c>
      <c r="P75" s="51">
        <f t="shared" si="8"/>
        <v>3.5310020000000004</v>
      </c>
      <c r="Q75" s="54">
        <f t="shared" si="9"/>
        <v>6.0627047998035701</v>
      </c>
      <c r="R75" s="54">
        <f t="shared" si="10"/>
        <v>1.2545200222436827E-2</v>
      </c>
      <c r="S75" s="55">
        <f t="shared" si="11"/>
        <v>140.51878769151489</v>
      </c>
    </row>
    <row r="76" spans="1:19">
      <c r="A76" s="50">
        <v>609</v>
      </c>
      <c r="B76" s="9">
        <f>'[1]mmv CR'!H76</f>
        <v>73</v>
      </c>
      <c r="C76" s="9">
        <f>'[1]mmv CR'!O76</f>
        <v>4071</v>
      </c>
      <c r="D76" s="51">
        <f t="shared" si="6"/>
        <v>253.01129943502826</v>
      </c>
      <c r="E76">
        <v>2</v>
      </c>
      <c r="F76">
        <v>18</v>
      </c>
      <c r="G76" s="52">
        <v>9</v>
      </c>
      <c r="H76">
        <v>4</v>
      </c>
      <c r="I76">
        <v>14</v>
      </c>
      <c r="J76" s="52">
        <v>7.0710678118654755</v>
      </c>
      <c r="K76" s="53">
        <v>0</v>
      </c>
      <c r="L76" s="52" t="e">
        <v>#VALUE!</v>
      </c>
      <c r="M76" s="53">
        <v>0</v>
      </c>
      <c r="N76" s="10" t="s">
        <v>142</v>
      </c>
      <c r="O76" s="51">
        <f t="shared" si="7"/>
        <v>0</v>
      </c>
      <c r="P76" s="51">
        <f t="shared" si="8"/>
        <v>0</v>
      </c>
      <c r="Q76" s="54">
        <f t="shared" si="9"/>
        <v>0</v>
      </c>
      <c r="R76" s="54">
        <f t="shared" si="10"/>
        <v>0</v>
      </c>
      <c r="S76" s="55">
        <f t="shared" si="11"/>
        <v>0</v>
      </c>
    </row>
    <row r="77" spans="1:19">
      <c r="A77" s="50">
        <v>610</v>
      </c>
      <c r="B77" s="9">
        <f>'[1]mmv CR'!H77</f>
        <v>202</v>
      </c>
      <c r="C77" s="9">
        <f>'[1]mmv CR'!O77</f>
        <v>10491</v>
      </c>
      <c r="D77" s="51">
        <f t="shared" si="6"/>
        <v>98.180249737870568</v>
      </c>
      <c r="E77">
        <v>15</v>
      </c>
      <c r="F77">
        <v>217</v>
      </c>
      <c r="G77" s="52">
        <v>14.466666666666667</v>
      </c>
      <c r="H77">
        <v>5</v>
      </c>
      <c r="I77">
        <v>28</v>
      </c>
      <c r="J77" s="52">
        <v>7.9090063188987871</v>
      </c>
      <c r="K77" s="53">
        <v>5.3999999999999999E-2</v>
      </c>
      <c r="L77" s="52">
        <v>-4.6782178217821782E-2</v>
      </c>
      <c r="M77" s="53">
        <v>8.9999999999999993E-3</v>
      </c>
      <c r="N77" s="10">
        <v>17.09</v>
      </c>
      <c r="O77" s="51">
        <f t="shared" si="7"/>
        <v>94.418999999999997</v>
      </c>
      <c r="P77" s="51">
        <f t="shared" si="8"/>
        <v>0.84977099999999994</v>
      </c>
      <c r="Q77" s="54">
        <f t="shared" si="9"/>
        <v>5.0154398776093805</v>
      </c>
      <c r="R77" s="54">
        <f t="shared" si="10"/>
        <v>5.7027975109157298E-3</v>
      </c>
      <c r="S77" s="55">
        <f t="shared" si="11"/>
        <v>63.877034919767091</v>
      </c>
    </row>
    <row r="78" spans="1:19">
      <c r="A78" s="50">
        <v>611</v>
      </c>
      <c r="B78" s="9">
        <f>'[1]mmv CR'!H78</f>
        <v>64</v>
      </c>
      <c r="C78" s="9">
        <f>'[1]mmv CR'!O78</f>
        <v>4026</v>
      </c>
      <c r="D78" s="51">
        <f t="shared" si="6"/>
        <v>255.83929458519626</v>
      </c>
      <c r="E78">
        <v>4</v>
      </c>
      <c r="F78">
        <v>74</v>
      </c>
      <c r="G78" s="52">
        <v>18.5</v>
      </c>
      <c r="H78">
        <v>10</v>
      </c>
      <c r="I78">
        <v>26</v>
      </c>
      <c r="J78" s="52">
        <v>6.6080758671996698</v>
      </c>
      <c r="K78" s="53">
        <v>4.7E-2</v>
      </c>
      <c r="L78" s="52">
        <v>-4.2857142857142858E-2</v>
      </c>
      <c r="M78" s="53">
        <v>1.4999999999999999E-2</v>
      </c>
      <c r="N78" s="10">
        <v>31.72</v>
      </c>
      <c r="O78" s="51">
        <f t="shared" si="7"/>
        <v>60.39</v>
      </c>
      <c r="P78" s="51">
        <f t="shared" si="8"/>
        <v>0.90584999999999993</v>
      </c>
      <c r="Q78" s="54">
        <f t="shared" si="9"/>
        <v>11.459297843765524</v>
      </c>
      <c r="R78" s="54">
        <f t="shared" si="10"/>
        <v>3.6474855874792248E-3</v>
      </c>
      <c r="S78" s="55">
        <f t="shared" si="11"/>
        <v>40.855486065354796</v>
      </c>
    </row>
    <row r="79" spans="1:19">
      <c r="A79" s="50">
        <v>701</v>
      </c>
      <c r="B79" s="9">
        <f>'[1]mmv CR'!H79</f>
        <v>461</v>
      </c>
      <c r="C79" s="9">
        <f>'[1]mmv CR'!O79</f>
        <v>26069</v>
      </c>
      <c r="D79" s="51">
        <f t="shared" si="6"/>
        <v>39.510874985615104</v>
      </c>
      <c r="E79">
        <v>23</v>
      </c>
      <c r="F79">
        <v>351</v>
      </c>
      <c r="G79" s="52">
        <v>15.260869565217389</v>
      </c>
      <c r="H79">
        <v>7</v>
      </c>
      <c r="I79">
        <v>32</v>
      </c>
      <c r="J79" s="52">
        <v>6.9492798273329788</v>
      </c>
      <c r="K79" s="53">
        <v>0.122</v>
      </c>
      <c r="L79" s="52">
        <v>0.11359756097560979</v>
      </c>
      <c r="M79" s="53">
        <v>2.3E-2</v>
      </c>
      <c r="N79" s="10">
        <v>18.59</v>
      </c>
      <c r="O79" s="51">
        <f t="shared" si="7"/>
        <v>599.58699999999999</v>
      </c>
      <c r="P79" s="51">
        <f t="shared" si="8"/>
        <v>13.790500999999999</v>
      </c>
      <c r="Q79" s="54">
        <f t="shared" si="9"/>
        <v>4.2322468849591477</v>
      </c>
      <c r="R79" s="54">
        <f t="shared" si="10"/>
        <v>3.6214355703591751E-2</v>
      </c>
      <c r="S79" s="55">
        <f t="shared" si="11"/>
        <v>405.63699823593123</v>
      </c>
    </row>
    <row r="80" spans="1:19">
      <c r="A80" s="50">
        <v>702</v>
      </c>
      <c r="B80" s="9">
        <f>'[1]mmv CR'!H80</f>
        <v>530</v>
      </c>
      <c r="C80" s="9">
        <f>'[1]mmv CR'!O80</f>
        <v>29404</v>
      </c>
      <c r="D80" s="51">
        <f t="shared" si="6"/>
        <v>35.029553802203786</v>
      </c>
      <c r="E80">
        <v>29</v>
      </c>
      <c r="F80">
        <v>420</v>
      </c>
      <c r="G80" s="52">
        <v>14.482758620689657</v>
      </c>
      <c r="H80">
        <v>2</v>
      </c>
      <c r="I80">
        <v>39</v>
      </c>
      <c r="J80" s="52">
        <v>9.0538890209644656</v>
      </c>
      <c r="K80" s="53">
        <v>7.0000000000000007E-2</v>
      </c>
      <c r="L80" s="52">
        <v>3.1150895140664953E-2</v>
      </c>
      <c r="M80" s="53">
        <v>1.4E-2</v>
      </c>
      <c r="N80" s="10">
        <v>20.11</v>
      </c>
      <c r="O80" s="51">
        <f t="shared" si="7"/>
        <v>411.65600000000001</v>
      </c>
      <c r="P80" s="51">
        <f t="shared" si="8"/>
        <v>5.7631839999999999</v>
      </c>
      <c r="Q80" s="54">
        <f t="shared" si="9"/>
        <v>2.2804239525234662</v>
      </c>
      <c r="R80" s="54">
        <f t="shared" si="10"/>
        <v>2.4863542424231624E-2</v>
      </c>
      <c r="S80" s="55">
        <f t="shared" si="11"/>
        <v>278.49653869381842</v>
      </c>
    </row>
    <row r="81" spans="1:19">
      <c r="A81" s="50">
        <v>703</v>
      </c>
      <c r="B81" s="9">
        <f>'[1]mmv CR'!H81</f>
        <v>261</v>
      </c>
      <c r="C81" s="9">
        <f>'[1]mmv CR'!O81</f>
        <v>14931</v>
      </c>
      <c r="D81" s="51">
        <f t="shared" si="6"/>
        <v>68.984595807380629</v>
      </c>
      <c r="E81">
        <v>14</v>
      </c>
      <c r="F81">
        <v>185</v>
      </c>
      <c r="G81" s="52">
        <v>13.214285714285715</v>
      </c>
      <c r="H81">
        <v>3</v>
      </c>
      <c r="I81">
        <v>28</v>
      </c>
      <c r="J81" s="52">
        <v>7.5261449057839132</v>
      </c>
      <c r="K81" s="53">
        <v>6.5000000000000002E-2</v>
      </c>
      <c r="L81" s="52">
        <v>0.10970760233918127</v>
      </c>
      <c r="M81" s="53">
        <v>2.4E-2</v>
      </c>
      <c r="N81" s="10">
        <v>37.409999999999997</v>
      </c>
      <c r="O81" s="51">
        <f t="shared" si="7"/>
        <v>358.34399999999999</v>
      </c>
      <c r="P81" s="51">
        <f t="shared" si="8"/>
        <v>8.6002559999999999</v>
      </c>
      <c r="Q81" s="54">
        <f t="shared" si="9"/>
        <v>4.1925388101935583</v>
      </c>
      <c r="R81" s="54">
        <f t="shared" si="10"/>
        <v>2.1643559784064504E-2</v>
      </c>
      <c r="S81" s="55">
        <f t="shared" si="11"/>
        <v>242.4295131413065</v>
      </c>
    </row>
    <row r="82" spans="1:19">
      <c r="A82" s="50">
        <v>704</v>
      </c>
      <c r="B82" s="9">
        <f>'[1]mmv CR'!H82</f>
        <v>140</v>
      </c>
      <c r="C82" s="9">
        <f>'[1]mmv CR'!O82</f>
        <v>6812</v>
      </c>
      <c r="D82" s="51">
        <f t="shared" si="6"/>
        <v>151.20507927187319</v>
      </c>
      <c r="E82">
        <v>7</v>
      </c>
      <c r="F82">
        <v>90</v>
      </c>
      <c r="G82" s="52">
        <v>12.857142857142856</v>
      </c>
      <c r="H82">
        <v>4</v>
      </c>
      <c r="I82">
        <v>20</v>
      </c>
      <c r="J82" s="52">
        <v>6.0118929750002321</v>
      </c>
      <c r="K82" s="53">
        <v>2.9000000000000001E-2</v>
      </c>
      <c r="L82" s="52">
        <v>-2.7831325301204819E-2</v>
      </c>
      <c r="M82" s="53">
        <v>1.4E-2</v>
      </c>
      <c r="N82" s="10">
        <v>47.73</v>
      </c>
      <c r="O82" s="51">
        <f t="shared" si="7"/>
        <v>95.367999999999995</v>
      </c>
      <c r="P82" s="51">
        <f t="shared" si="8"/>
        <v>1.3351519999999999</v>
      </c>
      <c r="Q82" s="54">
        <f t="shared" si="9"/>
        <v>4.2577838272166773</v>
      </c>
      <c r="R82" s="54">
        <f t="shared" si="10"/>
        <v>5.7601160044166034E-3</v>
      </c>
      <c r="S82" s="55">
        <f t="shared" si="11"/>
        <v>64.519059365470369</v>
      </c>
    </row>
    <row r="83" spans="1:19">
      <c r="A83" s="50">
        <v>705</v>
      </c>
      <c r="B83" s="9">
        <f>'[1]mmv CR'!H83</f>
        <v>157</v>
      </c>
      <c r="C83" s="9">
        <f>'[1]mmv CR'!O83</f>
        <v>9036</v>
      </c>
      <c r="D83" s="51">
        <f t="shared" si="6"/>
        <v>113.98948649845066</v>
      </c>
      <c r="E83">
        <v>11</v>
      </c>
      <c r="F83">
        <v>136</v>
      </c>
      <c r="G83" s="52">
        <v>12.363636363636365</v>
      </c>
      <c r="H83">
        <v>6</v>
      </c>
      <c r="I83">
        <v>22</v>
      </c>
      <c r="J83" s="52">
        <v>4.8015149124568444</v>
      </c>
      <c r="K83" s="53">
        <v>3.7999999999999999E-2</v>
      </c>
      <c r="L83" s="52">
        <v>1.4079999999999992E-2</v>
      </c>
      <c r="M83" s="53">
        <v>1.6E-2</v>
      </c>
      <c r="N83" s="10">
        <v>41.99</v>
      </c>
      <c r="O83" s="51">
        <f t="shared" si="7"/>
        <v>144.57599999999999</v>
      </c>
      <c r="P83" s="51">
        <f t="shared" si="8"/>
        <v>2.3132160000000002</v>
      </c>
      <c r="Q83" s="54">
        <f t="shared" si="9"/>
        <v>4.166999668437362</v>
      </c>
      <c r="R83" s="54">
        <f t="shared" si="10"/>
        <v>8.7322218296969102E-3</v>
      </c>
      <c r="S83" s="55">
        <f t="shared" si="11"/>
        <v>97.809616714435094</v>
      </c>
    </row>
    <row r="84" spans="1:19">
      <c r="A84" s="50">
        <v>706</v>
      </c>
      <c r="B84" s="9">
        <f>'[1]mmv CR'!H84</f>
        <v>166</v>
      </c>
      <c r="C84" s="9">
        <f>'[1]mmv CR'!O84</f>
        <v>9725</v>
      </c>
      <c r="D84" s="51">
        <f t="shared" si="6"/>
        <v>105.91352185089976</v>
      </c>
      <c r="E84">
        <v>7</v>
      </c>
      <c r="F84">
        <v>103</v>
      </c>
      <c r="G84" s="52">
        <v>14.714285714285699</v>
      </c>
      <c r="H84">
        <v>3</v>
      </c>
      <c r="I84">
        <v>28</v>
      </c>
      <c r="J84" s="52">
        <v>7.5435245015020591</v>
      </c>
      <c r="K84" s="53">
        <v>5.2999999999999999E-2</v>
      </c>
      <c r="L84" s="52">
        <v>-1.0208333333333345E-2</v>
      </c>
      <c r="M84" s="53">
        <v>1.7000000000000001E-2</v>
      </c>
      <c r="N84" s="10">
        <v>32.07</v>
      </c>
      <c r="O84" s="51">
        <f t="shared" si="7"/>
        <v>165.32500000000002</v>
      </c>
      <c r="P84" s="51">
        <f t="shared" si="8"/>
        <v>2.8105250000000006</v>
      </c>
      <c r="Q84" s="54">
        <f t="shared" si="9"/>
        <v>5.3159055752185091</v>
      </c>
      <c r="R84" s="54">
        <f t="shared" si="10"/>
        <v>9.9854372371254007E-3</v>
      </c>
      <c r="S84" s="55">
        <f t="shared" si="11"/>
        <v>111.84688249304162</v>
      </c>
    </row>
    <row r="85" spans="1:19" ht="24.75" customHeight="1">
      <c r="M85" s="53"/>
      <c r="N85" s="10"/>
    </row>
    <row r="86" spans="1:19" s="58" customFormat="1" ht="17.25" customHeight="1">
      <c r="A86" s="43"/>
      <c r="B86" s="56">
        <f>SUM(B4:B84)</f>
        <v>17498</v>
      </c>
      <c r="C86" s="56">
        <f>SUM(C4:C84)</f>
        <v>1030009.0000000001</v>
      </c>
      <c r="D86" s="56"/>
      <c r="E86" s="56">
        <f>SUM(E4:E84)</f>
        <v>724</v>
      </c>
      <c r="F86" s="56">
        <f>SUM(F4:F84)</f>
        <v>11033</v>
      </c>
      <c r="G86" s="57"/>
      <c r="J86" s="57"/>
      <c r="K86" s="52"/>
      <c r="L86" s="57"/>
      <c r="O86" s="59">
        <f>SUM(O4:O84)</f>
        <v>16556.611000000001</v>
      </c>
      <c r="P86" s="59">
        <f>SUM(P4:P84)</f>
        <v>344.31195700000001</v>
      </c>
      <c r="Q86" s="60">
        <f>SUM(Q4:Q84)</f>
        <v>560.04335729414333</v>
      </c>
      <c r="R86" s="60"/>
      <c r="S86" s="59">
        <f>SUM(S4:S84)</f>
        <v>11201</v>
      </c>
    </row>
    <row r="87" spans="1:19" ht="9.75" customHeight="1"/>
    <row r="88" spans="1:19" ht="26.25" customHeight="1">
      <c r="K88" s="57"/>
      <c r="O88" s="61"/>
      <c r="P88" s="61"/>
    </row>
    <row r="89" spans="1:19" ht="18.75" customHeight="1">
      <c r="O89" s="62">
        <f>O86*O86</f>
        <v>274121367.80532104</v>
      </c>
      <c r="P89" s="62"/>
    </row>
    <row r="91" spans="1:19">
      <c r="L91" s="63" t="s">
        <v>143</v>
      </c>
      <c r="M91" s="64"/>
      <c r="N91" s="64"/>
      <c r="O91" s="64"/>
      <c r="P91" s="64"/>
      <c r="Q91" s="65"/>
      <c r="R91" s="66" t="s">
        <v>144</v>
      </c>
    </row>
    <row r="92" spans="1:19">
      <c r="K92" s="52" t="s">
        <v>145</v>
      </c>
      <c r="L92" s="67">
        <v>1E-3</v>
      </c>
      <c r="M92" s="68">
        <v>0.01</v>
      </c>
      <c r="N92" s="68">
        <v>0.02</v>
      </c>
      <c r="O92" s="68">
        <v>0.03</v>
      </c>
      <c r="P92" s="68">
        <v>0.04</v>
      </c>
      <c r="Q92" s="69">
        <v>0.05</v>
      </c>
      <c r="R92" s="70" t="s">
        <v>146</v>
      </c>
    </row>
    <row r="93" spans="1:19">
      <c r="K93" s="52" t="s">
        <v>143</v>
      </c>
      <c r="L93" s="9">
        <f t="shared" ref="L93:Q93" si="12">$O$89/(L92+$P$86)</f>
        <v>796140.14585376484</v>
      </c>
      <c r="M93" s="9">
        <f t="shared" si="12"/>
        <v>796119.33608207572</v>
      </c>
      <c r="N93" s="9">
        <f t="shared" si="12"/>
        <v>796096.21538938675</v>
      </c>
      <c r="O93" s="9">
        <f t="shared" si="12"/>
        <v>796073.09603958903</v>
      </c>
      <c r="P93" s="9">
        <f t="shared" si="12"/>
        <v>796049.97803256568</v>
      </c>
      <c r="Q93" s="9">
        <f t="shared" si="12"/>
        <v>796026.86136819993</v>
      </c>
    </row>
    <row r="94" spans="1:19">
      <c r="K94" s="52" t="s">
        <v>144</v>
      </c>
      <c r="L94" s="9">
        <f t="shared" ref="L94:Q94" si="13">$Q$86/L92</f>
        <v>560043.35729414329</v>
      </c>
      <c r="M94" s="9">
        <f t="shared" si="13"/>
        <v>56004.335729414335</v>
      </c>
      <c r="N94" s="9">
        <f t="shared" si="13"/>
        <v>28002.167864707168</v>
      </c>
      <c r="O94" s="9">
        <f t="shared" si="13"/>
        <v>18668.111909804778</v>
      </c>
      <c r="P94" s="9">
        <f t="shared" si="13"/>
        <v>14001.083932353584</v>
      </c>
      <c r="Q94" s="9">
        <f t="shared" si="13"/>
        <v>11200.867145882867</v>
      </c>
      <c r="R94" s="71">
        <v>11201</v>
      </c>
    </row>
  </sheetData>
  <mergeCells count="8">
    <mergeCell ref="O89:P89"/>
    <mergeCell ref="L91:Q91"/>
    <mergeCell ref="A2:A3"/>
    <mergeCell ref="B2:D2"/>
    <mergeCell ref="E2:J2"/>
    <mergeCell ref="K2:N2"/>
    <mergeCell ref="O2:S2"/>
    <mergeCell ref="O88:P88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6145" r:id="rId3">
          <objectPr defaultSize="0" autoPict="0" r:id="rId4">
            <anchor moveWithCells="1" sizeWithCells="1">
              <from>
                <xdr:col>14</xdr:col>
                <xdr:colOff>298450</xdr:colOff>
                <xdr:row>87</xdr:row>
                <xdr:rowOff>50800</xdr:rowOff>
              </from>
              <to>
                <xdr:col>15</xdr:col>
                <xdr:colOff>266700</xdr:colOff>
                <xdr:row>87</xdr:row>
                <xdr:rowOff>323850</xdr:rowOff>
              </to>
            </anchor>
          </objectPr>
        </oleObject>
      </mc:Choice>
      <mc:Fallback>
        <oleObject progId="Equation.3" shapeId="6145" r:id="rId3"/>
      </mc:Fallback>
    </mc:AlternateContent>
    <mc:AlternateContent xmlns:mc="http://schemas.openxmlformats.org/markup-compatibility/2006">
      <mc:Choice Requires="x14">
        <oleObject progId="Equation.3" shapeId="6146" r:id="rId5">
          <objectPr defaultSize="0" autoPict="0" r:id="rId6">
            <anchor moveWithCells="1" sizeWithCells="1">
              <from>
                <xdr:col>15</xdr:col>
                <xdr:colOff>0</xdr:colOff>
                <xdr:row>84</xdr:row>
                <xdr:rowOff>0</xdr:rowOff>
              </from>
              <to>
                <xdr:col>15</xdr:col>
                <xdr:colOff>584200</xdr:colOff>
                <xdr:row>85</xdr:row>
                <xdr:rowOff>6350</xdr:rowOff>
              </to>
            </anchor>
          </objectPr>
        </oleObject>
      </mc:Choice>
      <mc:Fallback>
        <oleObject progId="Equation.3" shapeId="6146" r:id="rId5"/>
      </mc:Fallback>
    </mc:AlternateContent>
    <mc:AlternateContent xmlns:mc="http://schemas.openxmlformats.org/markup-compatibility/2006">
      <mc:Choice Requires="x14">
        <oleObject progId="Equation.3" shapeId="6147" r:id="rId7">
          <objectPr defaultSize="0" autoPict="0" r:id="rId8">
            <anchor moveWithCells="1" sizeWithCells="1">
              <from>
                <xdr:col>14</xdr:col>
                <xdr:colOff>0</xdr:colOff>
                <xdr:row>84</xdr:row>
                <xdr:rowOff>0</xdr:rowOff>
              </from>
              <to>
                <xdr:col>14</xdr:col>
                <xdr:colOff>831850</xdr:colOff>
                <xdr:row>85</xdr:row>
                <xdr:rowOff>6350</xdr:rowOff>
              </to>
            </anchor>
          </objectPr>
        </oleObject>
      </mc:Choice>
      <mc:Fallback>
        <oleObject progId="Equation.3" shapeId="6147" r:id="rId7"/>
      </mc:Fallback>
    </mc:AlternateContent>
    <mc:AlternateContent xmlns:mc="http://schemas.openxmlformats.org/markup-compatibility/2006">
      <mc:Choice Requires="x14">
        <oleObject progId="Equation.3" shapeId="6148" r:id="rId9">
          <objectPr defaultSize="0" autoPict="0" r:id="rId10">
            <anchor moveWithCells="1" sizeWithCells="1">
              <from>
                <xdr:col>16</xdr:col>
                <xdr:colOff>0</xdr:colOff>
                <xdr:row>84</xdr:row>
                <xdr:rowOff>38100</xdr:rowOff>
              </from>
              <to>
                <xdr:col>16</xdr:col>
                <xdr:colOff>908050</xdr:colOff>
                <xdr:row>85</xdr:row>
                <xdr:rowOff>6350</xdr:rowOff>
              </to>
            </anchor>
          </objectPr>
        </oleObject>
      </mc:Choice>
      <mc:Fallback>
        <oleObject progId="Equation.3" shapeId="6148" r:id="rId9"/>
      </mc:Fallback>
    </mc:AlternateContent>
    <mc:AlternateContent xmlns:mc="http://schemas.openxmlformats.org/markup-compatibility/2006">
      <mc:Choice Requires="x14">
        <oleObject progId="Equation.3" shapeId="6149" r:id="rId11">
          <objectPr defaultSize="0" autoPict="0" r:id="rId12">
            <anchor moveWithCells="1" sizeWithCells="1">
              <from>
                <xdr:col>18</xdr:col>
                <xdr:colOff>57150</xdr:colOff>
                <xdr:row>84</xdr:row>
                <xdr:rowOff>19050</xdr:rowOff>
              </from>
              <to>
                <xdr:col>18</xdr:col>
                <xdr:colOff>666750</xdr:colOff>
                <xdr:row>84</xdr:row>
                <xdr:rowOff>266700</xdr:rowOff>
              </to>
            </anchor>
          </objectPr>
        </oleObject>
      </mc:Choice>
      <mc:Fallback>
        <oleObject progId="Equation.3" shapeId="6149" r:id="rId11"/>
      </mc:Fallback>
    </mc:AlternateContent>
    <mc:AlternateContent xmlns:mc="http://schemas.openxmlformats.org/markup-compatibility/2006">
      <mc:Choice Requires="x14">
        <oleObject progId="Equation.3" shapeId="6150" r:id="rId13">
          <objectPr defaultSize="0" autoPict="0" r:id="rId14">
            <anchor moveWithCells="1" sizeWithCells="1">
              <from>
                <xdr:col>17</xdr:col>
                <xdr:colOff>38100</xdr:colOff>
                <xdr:row>2</xdr:row>
                <xdr:rowOff>19050</xdr:rowOff>
              </from>
              <to>
                <xdr:col>17</xdr:col>
                <xdr:colOff>717550</xdr:colOff>
                <xdr:row>2</xdr:row>
                <xdr:rowOff>571500</xdr:rowOff>
              </to>
            </anchor>
          </objectPr>
        </oleObject>
      </mc:Choice>
      <mc:Fallback>
        <oleObject progId="Equation.3" shapeId="6150" r:id="rId13"/>
      </mc:Fallback>
    </mc:AlternateContent>
    <mc:AlternateContent xmlns:mc="http://schemas.openxmlformats.org/markup-compatibility/2006">
      <mc:Choice Requires="x14">
        <oleObject progId="Equation.3" shapeId="6151" r:id="rId15">
          <objectPr defaultSize="0" autoPict="0" r:id="rId16">
            <anchor moveWithCells="1" sizeWithCells="1">
              <from>
                <xdr:col>18</xdr:col>
                <xdr:colOff>31750</xdr:colOff>
                <xdr:row>1</xdr:row>
                <xdr:rowOff>152400</xdr:rowOff>
              </from>
              <to>
                <xdr:col>18</xdr:col>
                <xdr:colOff>850900</xdr:colOff>
                <xdr:row>3</xdr:row>
                <xdr:rowOff>19050</xdr:rowOff>
              </to>
            </anchor>
          </objectPr>
        </oleObject>
      </mc:Choice>
      <mc:Fallback>
        <oleObject progId="Equation.3" shapeId="6151" r:id="rId15"/>
      </mc:Fallback>
    </mc:AlternateContent>
    <mc:AlternateContent xmlns:mc="http://schemas.openxmlformats.org/markup-compatibility/2006">
      <mc:Choice Requires="x14">
        <oleObject progId="Equation.3" shapeId="6152" r:id="rId17">
          <objectPr defaultSize="0" autoPict="0" r:id="rId18">
            <anchor moveWithCells="1" sizeWithCells="1">
              <from>
                <xdr:col>6</xdr:col>
                <xdr:colOff>50800</xdr:colOff>
                <xdr:row>91</xdr:row>
                <xdr:rowOff>19050</xdr:rowOff>
              </from>
              <to>
                <xdr:col>8</xdr:col>
                <xdr:colOff>209550</xdr:colOff>
                <xdr:row>94</xdr:row>
                <xdr:rowOff>57150</xdr:rowOff>
              </to>
            </anchor>
          </objectPr>
        </oleObject>
      </mc:Choice>
      <mc:Fallback>
        <oleObject progId="Equation.3" shapeId="6152" r:id="rId1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Supuestos</vt:lpstr>
      <vt:lpstr>Cantón</vt:lpstr>
      <vt:lpstr>Grupo Cantones</vt:lpstr>
      <vt:lpstr>Condiciones de vida</vt:lpstr>
      <vt:lpstr>Mercado laboral</vt:lpstr>
      <vt:lpstr>Linea de pobreza</vt:lpstr>
      <vt:lpstr>Incidencia pobreza</vt:lpstr>
      <vt:lpstr>Ejercicio censo 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Giselle Arguello</dc:creator>
  <cp:lastModifiedBy>Giselle Arguello Venegas</cp:lastModifiedBy>
  <dcterms:created xsi:type="dcterms:W3CDTF">2017-11-06T22:34:21Z</dcterms:created>
  <dcterms:modified xsi:type="dcterms:W3CDTF">2023-10-11T00:06:58Z</dcterms:modified>
</cp:coreProperties>
</file>