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2024\CEPAL\Ecuador\paquete_rotacion\poo_rotacion_costaRica\"/>
    </mc:Choice>
  </mc:AlternateContent>
  <xr:revisionPtr revIDLastSave="0" documentId="13_ncr:1_{484F2D56-9996-459C-81C7-7C067F304D4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fresco 1 Panel cada 2 años" sheetId="1" r:id="rId1"/>
    <sheet name="Refresco 1 panel cada año" sheetId="2" r:id="rId2"/>
    <sheet name="Refresco uno cada año B" sheetId="3" r:id="rId3"/>
    <sheet name="Refresco cada tres años" sheetId="4" r:id="rId4"/>
    <sheet name="Refresco cada dos años" sheetId="5" r:id="rId5"/>
    <sheet name="Refresco cada año" sheetId="6" r:id="rId6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77" i="1" l="1"/>
  <c r="T69" i="1"/>
  <c r="T69" i="2"/>
  <c r="U58" i="6"/>
  <c r="T58" i="6"/>
  <c r="S58" i="6"/>
  <c r="T54" i="6"/>
  <c r="U54" i="6" s="1"/>
  <c r="S54" i="6"/>
  <c r="S50" i="6"/>
  <c r="T50" i="6" s="1"/>
  <c r="U50" i="6" s="1"/>
  <c r="S45" i="6"/>
  <c r="T45" i="6" s="1"/>
  <c r="U45" i="6" s="1"/>
  <c r="T42" i="6"/>
  <c r="U42" i="6" s="1"/>
  <c r="S42" i="6"/>
  <c r="T38" i="6"/>
  <c r="U38" i="6" s="1"/>
  <c r="S38" i="6"/>
  <c r="S34" i="6"/>
  <c r="T34" i="6" s="1"/>
  <c r="U34" i="6" s="1"/>
  <c r="S30" i="6"/>
  <c r="T30" i="6" s="1"/>
  <c r="U30" i="6" s="1"/>
  <c r="U26" i="6"/>
  <c r="T26" i="6"/>
  <c r="S26" i="6"/>
  <c r="S22" i="6"/>
  <c r="T22" i="6" s="1"/>
  <c r="U22" i="6" s="1"/>
  <c r="S18" i="6"/>
  <c r="T18" i="6" s="1"/>
  <c r="U18" i="6" s="1"/>
  <c r="S14" i="6"/>
  <c r="T14" i="6" s="1"/>
  <c r="T10" i="6"/>
  <c r="U10" i="6" s="1"/>
  <c r="S10" i="6"/>
  <c r="T6" i="6"/>
  <c r="U6" i="6" s="1"/>
  <c r="S6" i="6"/>
  <c r="Y3" i="6"/>
  <c r="S61" i="5"/>
  <c r="S60" i="5"/>
  <c r="S59" i="5"/>
  <c r="U58" i="5"/>
  <c r="T58" i="5"/>
  <c r="S58" i="5"/>
  <c r="S57" i="5"/>
  <c r="S56" i="5"/>
  <c r="S55" i="5"/>
  <c r="S54" i="5"/>
  <c r="S53" i="5"/>
  <c r="S52" i="5"/>
  <c r="S51" i="5"/>
  <c r="S50" i="5"/>
  <c r="S49" i="5"/>
  <c r="S48" i="5"/>
  <c r="T50" i="5" s="1"/>
  <c r="U50" i="5" s="1"/>
  <c r="S47" i="5"/>
  <c r="S46" i="5"/>
  <c r="S45" i="5"/>
  <c r="S44" i="5"/>
  <c r="S43" i="5"/>
  <c r="U42" i="5"/>
  <c r="T42" i="5"/>
  <c r="S42" i="5"/>
  <c r="S41" i="5"/>
  <c r="S40" i="5"/>
  <c r="S39" i="5"/>
  <c r="S38" i="5"/>
  <c r="S37" i="5"/>
  <c r="S36" i="5"/>
  <c r="S35" i="5"/>
  <c r="T34" i="5"/>
  <c r="U34" i="5" s="1"/>
  <c r="S34" i="5"/>
  <c r="S33" i="5"/>
  <c r="S32" i="5"/>
  <c r="S31" i="5"/>
  <c r="S30" i="5"/>
  <c r="S29" i="5"/>
  <c r="S28" i="5"/>
  <c r="S27" i="5"/>
  <c r="S26" i="5"/>
  <c r="S25" i="5"/>
  <c r="S24" i="5"/>
  <c r="S23" i="5"/>
  <c r="T26" i="5" s="1"/>
  <c r="U26" i="5" s="1"/>
  <c r="S22" i="5"/>
  <c r="S21" i="5"/>
  <c r="S20" i="5"/>
  <c r="S19" i="5"/>
  <c r="S18" i="5"/>
  <c r="S17" i="5"/>
  <c r="S16" i="5"/>
  <c r="S15" i="5"/>
  <c r="S14" i="5"/>
  <c r="S13" i="5"/>
  <c r="T18" i="5" s="1"/>
  <c r="U18" i="5" s="1"/>
  <c r="S12" i="5"/>
  <c r="S11" i="5"/>
  <c r="S10" i="5"/>
  <c r="S9" i="5"/>
  <c r="S8" i="5"/>
  <c r="T10" i="5" s="1"/>
  <c r="S7" i="5"/>
  <c r="S6" i="5"/>
  <c r="S5" i="5"/>
  <c r="S4" i="5"/>
  <c r="Z3" i="5"/>
  <c r="S3" i="5"/>
  <c r="S2" i="5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T50" i="4" s="1"/>
  <c r="U50" i="4" s="1"/>
  <c r="S44" i="4"/>
  <c r="S43" i="4"/>
  <c r="S42" i="4"/>
  <c r="S41" i="4"/>
  <c r="S40" i="4"/>
  <c r="S39" i="4"/>
  <c r="T38" i="4"/>
  <c r="U38" i="4" s="1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T26" i="4" s="1"/>
  <c r="S22" i="4"/>
  <c r="S21" i="4"/>
  <c r="S20" i="4"/>
  <c r="S19" i="4"/>
  <c r="S18" i="4"/>
  <c r="S17" i="4"/>
  <c r="S16" i="4"/>
  <c r="S15" i="4"/>
  <c r="T14" i="4"/>
  <c r="U14" i="4" s="1"/>
  <c r="S14" i="4"/>
  <c r="S13" i="4"/>
  <c r="S12" i="4"/>
  <c r="S11" i="4"/>
  <c r="S10" i="4"/>
  <c r="S9" i="4"/>
  <c r="S8" i="4"/>
  <c r="S7" i="4"/>
  <c r="S6" i="4"/>
  <c r="S5" i="4"/>
  <c r="S4" i="4"/>
  <c r="S3" i="4"/>
  <c r="S2" i="4"/>
  <c r="T58" i="3"/>
  <c r="U58" i="3" s="1"/>
  <c r="S58" i="3"/>
  <c r="T54" i="3"/>
  <c r="U54" i="3" s="1"/>
  <c r="S54" i="3"/>
  <c r="S50" i="3"/>
  <c r="T50" i="3" s="1"/>
  <c r="U50" i="3" s="1"/>
  <c r="S46" i="3"/>
  <c r="T46" i="3" s="1"/>
  <c r="U46" i="3" s="1"/>
  <c r="U42" i="3"/>
  <c r="T42" i="3"/>
  <c r="S42" i="3"/>
  <c r="S38" i="3"/>
  <c r="T38" i="3" s="1"/>
  <c r="U38" i="3" s="1"/>
  <c r="S34" i="3"/>
  <c r="T34" i="3" s="1"/>
  <c r="U34" i="3" s="1"/>
  <c r="S30" i="3"/>
  <c r="T30" i="3" s="1"/>
  <c r="U30" i="3" s="1"/>
  <c r="T26" i="3"/>
  <c r="U26" i="3" s="1"/>
  <c r="S26" i="3"/>
  <c r="T22" i="3"/>
  <c r="U22" i="3" s="1"/>
  <c r="S22" i="3"/>
  <c r="S18" i="3"/>
  <c r="T18" i="3" s="1"/>
  <c r="U18" i="3" s="1"/>
  <c r="S14" i="3"/>
  <c r="T14" i="3" s="1"/>
  <c r="U14" i="3" s="1"/>
  <c r="U10" i="3"/>
  <c r="T10" i="3"/>
  <c r="S10" i="3"/>
  <c r="S6" i="3"/>
  <c r="T6" i="3" s="1"/>
  <c r="Y3" i="3"/>
  <c r="S58" i="2"/>
  <c r="T58" i="2" s="1"/>
  <c r="U58" i="2" s="1"/>
  <c r="T54" i="2"/>
  <c r="U54" i="2" s="1"/>
  <c r="S54" i="2"/>
  <c r="T50" i="2"/>
  <c r="U50" i="2" s="1"/>
  <c r="S50" i="2"/>
  <c r="S45" i="2"/>
  <c r="T45" i="2" s="1"/>
  <c r="U45" i="2" s="1"/>
  <c r="S42" i="2"/>
  <c r="T42" i="2" s="1"/>
  <c r="U42" i="2" s="1"/>
  <c r="U38" i="2"/>
  <c r="T38" i="2"/>
  <c r="S38" i="2"/>
  <c r="S34" i="2"/>
  <c r="T34" i="2" s="1"/>
  <c r="U34" i="2" s="1"/>
  <c r="S30" i="2"/>
  <c r="T30" i="2" s="1"/>
  <c r="U30" i="2" s="1"/>
  <c r="S26" i="2"/>
  <c r="T26" i="2" s="1"/>
  <c r="U26" i="2" s="1"/>
  <c r="T22" i="2"/>
  <c r="U22" i="2" s="1"/>
  <c r="S22" i="2"/>
  <c r="T18" i="2"/>
  <c r="U18" i="2" s="1"/>
  <c r="S18" i="2"/>
  <c r="S14" i="2"/>
  <c r="T14" i="2" s="1"/>
  <c r="U14" i="2" s="1"/>
  <c r="S10" i="2"/>
  <c r="T10" i="2" s="1"/>
  <c r="U6" i="2"/>
  <c r="T6" i="2"/>
  <c r="S6" i="2"/>
  <c r="Y3" i="2"/>
  <c r="S58" i="1"/>
  <c r="T58" i="1" s="1"/>
  <c r="U58" i="1" s="1"/>
  <c r="S50" i="1"/>
  <c r="T50" i="1" s="1"/>
  <c r="U50" i="1" s="1"/>
  <c r="T42" i="1"/>
  <c r="U42" i="1" s="1"/>
  <c r="S42" i="1"/>
  <c r="T34" i="1"/>
  <c r="U34" i="1" s="1"/>
  <c r="S34" i="1"/>
  <c r="S26" i="1"/>
  <c r="T26" i="1" s="1"/>
  <c r="U26" i="1" s="1"/>
  <c r="S18" i="1"/>
  <c r="T18" i="1" s="1"/>
  <c r="U10" i="1"/>
  <c r="T10" i="1"/>
  <c r="S10" i="1"/>
  <c r="Y3" i="1"/>
  <c r="T63" i="3" l="1"/>
  <c r="T66" i="3" s="1"/>
  <c r="U6" i="3"/>
  <c r="U10" i="5"/>
  <c r="T63" i="5"/>
  <c r="T66" i="5" s="1"/>
  <c r="T63" i="6"/>
  <c r="T66" i="6" s="1"/>
  <c r="U14" i="6"/>
  <c r="T63" i="1"/>
  <c r="T66" i="1" s="1"/>
  <c r="U18" i="1"/>
  <c r="T63" i="2"/>
  <c r="T66" i="2" s="1"/>
  <c r="U10" i="2"/>
  <c r="U26" i="4"/>
  <c r="T63" i="4"/>
  <c r="T66" i="4" s="1"/>
</calcChain>
</file>

<file path=xl/sharedStrings.xml><?xml version="1.0" encoding="utf-8"?>
<sst xmlns="http://schemas.openxmlformats.org/spreadsheetml/2006/main" count="5987" uniqueCount="291">
  <si>
    <t>trimestre</t>
  </si>
  <si>
    <t>month1</t>
  </si>
  <si>
    <t>month2</t>
  </si>
  <si>
    <t>month3</t>
  </si>
  <si>
    <t>Total UPMS</t>
  </si>
  <si>
    <t>Paneles</t>
  </si>
  <si>
    <t>UPMS X Panel</t>
  </si>
  <si>
    <t>UPMS Refrescadas</t>
  </si>
  <si>
    <t>Porc refresco</t>
  </si>
  <si>
    <t>T1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</si>
  <si>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</si>
  <si>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</si>
  <si>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</si>
  <si>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</si>
  <si>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</si>
  <si>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</si>
  <si>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</si>
  <si>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</si>
  <si>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</si>
  <si>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 xml:space="preserve">J1 </t>
  </si>
  <si>
    <t>K1</t>
  </si>
  <si>
    <t>L1</t>
  </si>
  <si>
    <t>M1</t>
  </si>
  <si>
    <t>N1</t>
  </si>
  <si>
    <t>O1</t>
  </si>
  <si>
    <t>Total UPMS Trimestre</t>
  </si>
  <si>
    <t>Paneles trimestre</t>
  </si>
  <si>
    <t>Num UPMS Panel</t>
  </si>
  <si>
    <t>T2</t>
  </si>
  <si>
    <t>E2</t>
  </si>
  <si>
    <t>J2</t>
  </si>
  <si>
    <t>O2</t>
  </si>
  <si>
    <t>T3</t>
  </si>
  <si>
    <t>D2</t>
  </si>
  <si>
    <t>I2</t>
  </si>
  <si>
    <t>N2</t>
  </si>
  <si>
    <t>T4</t>
  </si>
  <si>
    <t>C2</t>
  </si>
  <si>
    <t>H2</t>
  </si>
  <si>
    <t>M2</t>
  </si>
  <si>
    <t>Nota: todo el tiempo se va a las mismas 10 viviendas</t>
  </si>
  <si>
    <t>T5</t>
  </si>
  <si>
    <t>B2</t>
  </si>
  <si>
    <t>G2</t>
  </si>
  <si>
    <t>L2</t>
  </si>
  <si>
    <t>T6</t>
  </si>
  <si>
    <t>A2</t>
  </si>
  <si>
    <t>F2</t>
  </si>
  <si>
    <t>K2</t>
  </si>
  <si>
    <t>panel A1</t>
  </si>
  <si>
    <t>T7</t>
  </si>
  <si>
    <t>E3</t>
  </si>
  <si>
    <t>J3</t>
  </si>
  <si>
    <t>O3</t>
  </si>
  <si>
    <t>..</t>
  </si>
  <si>
    <t>T8</t>
  </si>
  <si>
    <t>D3</t>
  </si>
  <si>
    <t>I3</t>
  </si>
  <si>
    <t>N3</t>
  </si>
  <si>
    <t>T9</t>
  </si>
  <si>
    <t>C3</t>
  </si>
  <si>
    <t>H3</t>
  </si>
  <si>
    <t>M3</t>
  </si>
  <si>
    <t>UPM1(viv 1, viv 10)</t>
  </si>
  <si>
    <t>UPM1 1(viv 1, viv 10)</t>
  </si>
  <si>
    <t>T10</t>
  </si>
  <si>
    <t>B3</t>
  </si>
  <si>
    <t>G3</t>
  </si>
  <si>
    <t>L3</t>
  </si>
  <si>
    <t>UPM2</t>
  </si>
  <si>
    <t>T11</t>
  </si>
  <si>
    <t>A3</t>
  </si>
  <si>
    <t>F3</t>
  </si>
  <si>
    <t>K3</t>
  </si>
  <si>
    <t>…</t>
  </si>
  <si>
    <t>T12</t>
  </si>
  <si>
    <t>E4</t>
  </si>
  <si>
    <t>J4</t>
  </si>
  <si>
    <t>O4</t>
  </si>
  <si>
    <t>UPM167</t>
  </si>
  <si>
    <t>T13</t>
  </si>
  <si>
    <t>D4</t>
  </si>
  <si>
    <t>I4</t>
  </si>
  <si>
    <t>N4</t>
  </si>
  <si>
    <t>T14</t>
  </si>
  <si>
    <t>C4</t>
  </si>
  <si>
    <t>H4</t>
  </si>
  <si>
    <t>M4</t>
  </si>
  <si>
    <t>T15</t>
  </si>
  <si>
    <t>B4</t>
  </si>
  <si>
    <t>G4</t>
  </si>
  <si>
    <t>L4</t>
  </si>
  <si>
    <t>T16</t>
  </si>
  <si>
    <t>A4</t>
  </si>
  <si>
    <t>F4</t>
  </si>
  <si>
    <t>K4</t>
  </si>
  <si>
    <t>T17</t>
  </si>
  <si>
    <t>E5</t>
  </si>
  <si>
    <t>J5</t>
  </si>
  <si>
    <t>O5</t>
  </si>
  <si>
    <t>T18</t>
  </si>
  <si>
    <t>D5</t>
  </si>
  <si>
    <t>I5</t>
  </si>
  <si>
    <t>N5</t>
  </si>
  <si>
    <t>T19</t>
  </si>
  <si>
    <t>C5</t>
  </si>
  <si>
    <t>H5</t>
  </si>
  <si>
    <t>M5</t>
  </si>
  <si>
    <t>T20</t>
  </si>
  <si>
    <t>B5</t>
  </si>
  <si>
    <t>G5</t>
  </si>
  <si>
    <t>L5</t>
  </si>
  <si>
    <t>T21</t>
  </si>
  <si>
    <t>A5</t>
  </si>
  <si>
    <t>F5</t>
  </si>
  <si>
    <t>K5</t>
  </si>
  <si>
    <t>T22</t>
  </si>
  <si>
    <t>E6</t>
  </si>
  <si>
    <t>J6</t>
  </si>
  <si>
    <t>O6</t>
  </si>
  <si>
    <t>T23</t>
  </si>
  <si>
    <t>D6</t>
  </si>
  <si>
    <t>I6</t>
  </si>
  <si>
    <t>N6</t>
  </si>
  <si>
    <t>T24</t>
  </si>
  <si>
    <t>C6</t>
  </si>
  <si>
    <t>H6</t>
  </si>
  <si>
    <t>M6</t>
  </si>
  <si>
    <t>T25</t>
  </si>
  <si>
    <t>B6</t>
  </si>
  <si>
    <t>G6</t>
  </si>
  <si>
    <t>L6</t>
  </si>
  <si>
    <t>T26</t>
  </si>
  <si>
    <t>A6</t>
  </si>
  <si>
    <t>F6</t>
  </si>
  <si>
    <t>K6</t>
  </si>
  <si>
    <t>T27</t>
  </si>
  <si>
    <t>E7</t>
  </si>
  <si>
    <t>J7</t>
  </si>
  <si>
    <t>O7</t>
  </si>
  <si>
    <t>T28</t>
  </si>
  <si>
    <t>D7</t>
  </si>
  <si>
    <t>I7</t>
  </si>
  <si>
    <t>N7</t>
  </si>
  <si>
    <t>T29</t>
  </si>
  <si>
    <t>C7</t>
  </si>
  <si>
    <t>H7</t>
  </si>
  <si>
    <t>M7</t>
  </si>
  <si>
    <t>T30</t>
  </si>
  <si>
    <t>B7</t>
  </si>
  <si>
    <t>G7</t>
  </si>
  <si>
    <t>L7</t>
  </si>
  <si>
    <t>T31</t>
  </si>
  <si>
    <t>A7</t>
  </si>
  <si>
    <t>F7</t>
  </si>
  <si>
    <t>K7</t>
  </si>
  <si>
    <t>T32</t>
  </si>
  <si>
    <t>E8</t>
  </si>
  <si>
    <t>J8</t>
  </si>
  <si>
    <t>O8</t>
  </si>
  <si>
    <t>T33</t>
  </si>
  <si>
    <t>D8</t>
  </si>
  <si>
    <t>I8</t>
  </si>
  <si>
    <t>N8</t>
  </si>
  <si>
    <t>T34</t>
  </si>
  <si>
    <t>C8</t>
  </si>
  <si>
    <t>H8</t>
  </si>
  <si>
    <t>M8</t>
  </si>
  <si>
    <t>T35</t>
  </si>
  <si>
    <t>B8</t>
  </si>
  <si>
    <t>G8</t>
  </si>
  <si>
    <t>L8</t>
  </si>
  <si>
    <t>T36</t>
  </si>
  <si>
    <t>A8</t>
  </si>
  <si>
    <t>F8</t>
  </si>
  <si>
    <t>K8</t>
  </si>
  <si>
    <t>T37</t>
  </si>
  <si>
    <t>E9</t>
  </si>
  <si>
    <t>J9</t>
  </si>
  <si>
    <t>O9</t>
  </si>
  <si>
    <t>T38</t>
  </si>
  <si>
    <t>D9</t>
  </si>
  <si>
    <t>I9</t>
  </si>
  <si>
    <t>N9</t>
  </si>
  <si>
    <t>T39</t>
  </si>
  <si>
    <t>C9</t>
  </si>
  <si>
    <t>H9</t>
  </si>
  <si>
    <t>M9</t>
  </si>
  <si>
    <t>T40</t>
  </si>
  <si>
    <t>B9</t>
  </si>
  <si>
    <t>G9</t>
  </si>
  <si>
    <t>L9</t>
  </si>
  <si>
    <t>T41</t>
  </si>
  <si>
    <t>A9</t>
  </si>
  <si>
    <t>F9</t>
  </si>
  <si>
    <t>K9</t>
  </si>
  <si>
    <t>T42</t>
  </si>
  <si>
    <t>E10</t>
  </si>
  <si>
    <t>J10</t>
  </si>
  <si>
    <t>O10</t>
  </si>
  <si>
    <t>T43</t>
  </si>
  <si>
    <t>D10</t>
  </si>
  <si>
    <t>I10</t>
  </si>
  <si>
    <t>N10</t>
  </si>
  <si>
    <t>T44</t>
  </si>
  <si>
    <t>C10</t>
  </si>
  <si>
    <t>H10</t>
  </si>
  <si>
    <t>M10</t>
  </si>
  <si>
    <t>T45</t>
  </si>
  <si>
    <t>B10</t>
  </si>
  <si>
    <t>G10</t>
  </si>
  <si>
    <t>L10</t>
  </si>
  <si>
    <t>T46</t>
  </si>
  <si>
    <t>A10</t>
  </si>
  <si>
    <t>F10</t>
  </si>
  <si>
    <t>K10</t>
  </si>
  <si>
    <t>T47</t>
  </si>
  <si>
    <t>E11</t>
  </si>
  <si>
    <t>J11</t>
  </si>
  <si>
    <t>O11</t>
  </si>
  <si>
    <t>T48</t>
  </si>
  <si>
    <t>D11</t>
  </si>
  <si>
    <t>I11</t>
  </si>
  <si>
    <t>N11</t>
  </si>
  <si>
    <t>T49</t>
  </si>
  <si>
    <t>C11</t>
  </si>
  <si>
    <t>H11</t>
  </si>
  <si>
    <t>M11</t>
  </si>
  <si>
    <t>T50</t>
  </si>
  <si>
    <t>B11</t>
  </si>
  <si>
    <t>G11</t>
  </si>
  <si>
    <t>L11</t>
  </si>
  <si>
    <t>T51</t>
  </si>
  <si>
    <t>A11</t>
  </si>
  <si>
    <t>F11</t>
  </si>
  <si>
    <t>K11</t>
  </si>
  <si>
    <t>T52</t>
  </si>
  <si>
    <t>E12</t>
  </si>
  <si>
    <t>J12</t>
  </si>
  <si>
    <t>O12</t>
  </si>
  <si>
    <t>T53</t>
  </si>
  <si>
    <t>D12</t>
  </si>
  <si>
    <t>I12</t>
  </si>
  <si>
    <t>N12</t>
  </si>
  <si>
    <t>T54</t>
  </si>
  <si>
    <t>C12</t>
  </si>
  <si>
    <t>H12</t>
  </si>
  <si>
    <t>M12</t>
  </si>
  <si>
    <t>T55</t>
  </si>
  <si>
    <t>B12</t>
  </si>
  <si>
    <t>G12</t>
  </si>
  <si>
    <t>L12</t>
  </si>
  <si>
    <t>T56</t>
  </si>
  <si>
    <t>A12</t>
  </si>
  <si>
    <t>F12</t>
  </si>
  <si>
    <t>K12</t>
  </si>
  <si>
    <t>T57</t>
  </si>
  <si>
    <t>E13</t>
  </si>
  <si>
    <t>J13</t>
  </si>
  <si>
    <t>O13</t>
  </si>
  <si>
    <t>T58</t>
  </si>
  <si>
    <t>D13</t>
  </si>
  <si>
    <t>I13</t>
  </si>
  <si>
    <t>N13</t>
  </si>
  <si>
    <t>T59</t>
  </si>
  <si>
    <t>C13</t>
  </si>
  <si>
    <t>H13</t>
  </si>
  <si>
    <t>M13</t>
  </si>
  <si>
    <t>T60</t>
  </si>
  <si>
    <t>B13</t>
  </si>
  <si>
    <t>G13</t>
  </si>
  <si>
    <t>L13</t>
  </si>
  <si>
    <t>UPMS refresco</t>
  </si>
  <si>
    <t xml:space="preserve">Cada tres años, cada panel </t>
  </si>
  <si>
    <t>uno cada año</t>
  </si>
  <si>
    <t>Al año cuanto nos da el refresco</t>
  </si>
  <si>
    <t>a los dos años cuando nos da el refresco</t>
  </si>
  <si>
    <t xml:space="preserve">esas tres </t>
  </si>
  <si>
    <t>Siguiente svisitas son nuevas</t>
  </si>
  <si>
    <t>Cuantas visita</t>
  </si>
  <si>
    <t>UPM 1</t>
  </si>
  <si>
    <t>167 viv</t>
  </si>
  <si>
    <t>UPM 167</t>
  </si>
  <si>
    <t>E1 salió, debe ser reemplazado por otras 167</t>
  </si>
  <si>
    <t>Mismas uPMS</t>
  </si>
  <si>
    <t>E1, E2, E3, ...E13</t>
  </si>
  <si>
    <t>E1, E2</t>
  </si>
  <si>
    <t>Siempre son 2505</t>
  </si>
  <si>
    <t>viv1</t>
  </si>
  <si>
    <t>viv12</t>
  </si>
  <si>
    <t>viv13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</si>
</sst>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abSelected="1" zoomScale="95" zoomScaleNormal="95" workbookViewId="0">
      <selection activeCell="A33" sqref="A33"/>
    </sheetView>
  </sheetViews>
  <sheetFormatPr baseColWidth="10" defaultColWidth="11.5703125" defaultRowHeight="12.75" x14ac:dyDescent="0.2"/>
  <cols>
    <col min="1" max="1" width="8.5703125" style="1" customWidth="1"/>
    <col min="2" max="16" width="7.5703125" style="1" customWidth="1"/>
    <col min="17" max="17" width="11" style="1" customWidth="1"/>
    <col min="18" max="18" width="8" style="1" customWidth="1"/>
    <col min="19" max="19" width="13.7109375" style="1" customWidth="1"/>
    <col min="20" max="20" width="17.28515625" style="2" customWidth="1"/>
    <col min="21" max="21" width="12.5703125" style="1" customWidth="1"/>
    <col min="22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6.5" thickTop="1" thickBot="1" x14ac:dyDescent="0.3">
      <c r="A1" s="3" t="s">
        <v>0</v>
      </c>
      <c r="B1" s="27" t="s">
        <v>1</v>
      </c>
      <c r="C1" s="28" t="s">
        <v>1</v>
      </c>
      <c r="D1" s="28" t="s">
        <v>1</v>
      </c>
      <c r="E1" s="28" t="s">
        <v>1</v>
      </c>
      <c r="F1" s="29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32" t="s">
        <v>10</v>
      </c>
      <c r="C2" s="33" t="s">
        <v>11</v>
      </c>
      <c r="D2" s="33" t="s">
        <v>12</v>
      </c>
      <c r="E2" s="33" t="s">
        <v>13</v>
      </c>
      <c r="F2" s="34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35" t="s">
        <v>10</v>
      </c>
      <c r="C3" s="8" t="s">
        <v>11</v>
      </c>
      <c r="D3" s="8" t="s">
        <v>12</v>
      </c>
      <c r="E3" s="8" t="s">
        <v>13</v>
      </c>
      <c r="F3" s="36" t="s">
        <v>29</v>
      </c>
      <c r="G3" s="8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35" t="s">
        <v>10</v>
      </c>
      <c r="C4" s="8" t="s">
        <v>11</v>
      </c>
      <c r="D4" s="8" t="s">
        <v>12</v>
      </c>
      <c r="E4" s="8" t="s">
        <v>33</v>
      </c>
      <c r="F4" s="36" t="s">
        <v>29</v>
      </c>
      <c r="G4" s="8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35" t="s">
        <v>10</v>
      </c>
      <c r="C5" s="8" t="s">
        <v>11</v>
      </c>
      <c r="D5" s="8" t="s">
        <v>37</v>
      </c>
      <c r="E5" s="8" t="s">
        <v>33</v>
      </c>
      <c r="F5" s="36" t="s">
        <v>29</v>
      </c>
      <c r="G5" s="8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/>
      <c r="R5" s="26" t="s">
        <v>287</v>
      </c>
      <c r="U5" s="10"/>
      <c r="W5" s="1" t="s">
        <v>40</v>
      </c>
    </row>
    <row r="6" spans="1:26" ht="15" x14ac:dyDescent="0.25">
      <c r="A6" s="3" t="s">
        <v>41</v>
      </c>
      <c r="B6" s="35" t="s">
        <v>10</v>
      </c>
      <c r="C6" s="8" t="s">
        <v>42</v>
      </c>
      <c r="D6" s="8" t="s">
        <v>37</v>
      </c>
      <c r="E6" s="8" t="s">
        <v>33</v>
      </c>
      <c r="F6" s="36" t="s">
        <v>29</v>
      </c>
      <c r="G6" s="8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/>
      <c r="R6" s="2"/>
      <c r="U6" s="10"/>
    </row>
    <row r="7" spans="1:26" ht="15" x14ac:dyDescent="0.25">
      <c r="A7" s="3" t="s">
        <v>45</v>
      </c>
      <c r="B7" s="35" t="s">
        <v>46</v>
      </c>
      <c r="C7" s="8" t="s">
        <v>42</v>
      </c>
      <c r="D7" s="8" t="s">
        <v>37</v>
      </c>
      <c r="E7" s="8" t="s">
        <v>33</v>
      </c>
      <c r="F7" s="36" t="s">
        <v>29</v>
      </c>
      <c r="G7" s="8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35" t="s">
        <v>46</v>
      </c>
      <c r="C8" s="8" t="s">
        <v>42</v>
      </c>
      <c r="D8" s="8" t="s">
        <v>37</v>
      </c>
      <c r="E8" s="8" t="s">
        <v>33</v>
      </c>
      <c r="F8" s="36" t="s">
        <v>51</v>
      </c>
      <c r="G8" s="8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.75" thickBot="1" x14ac:dyDescent="0.3">
      <c r="A9" s="3" t="s">
        <v>55</v>
      </c>
      <c r="B9" s="37" t="s">
        <v>46</v>
      </c>
      <c r="C9" s="38" t="s">
        <v>42</v>
      </c>
      <c r="D9" s="39" t="s">
        <v>37</v>
      </c>
      <c r="E9" s="38" t="s">
        <v>56</v>
      </c>
      <c r="F9" s="40" t="s">
        <v>51</v>
      </c>
      <c r="G9" s="8" t="s">
        <v>47</v>
      </c>
      <c r="H9" s="8" t="s">
        <v>43</v>
      </c>
      <c r="I9" s="8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32" t="s">
        <v>46</v>
      </c>
      <c r="C10" s="33" t="s">
        <v>42</v>
      </c>
      <c r="D10" s="42" t="s">
        <v>60</v>
      </c>
      <c r="E10" s="33" t="s">
        <v>56</v>
      </c>
      <c r="F10" s="34" t="s">
        <v>51</v>
      </c>
      <c r="G10" s="8" t="s">
        <v>47</v>
      </c>
      <c r="H10" s="8" t="s">
        <v>43</v>
      </c>
      <c r="I10" s="8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6">
        <v>2505</v>
      </c>
      <c r="R10" s="2">
        <v>15</v>
      </c>
      <c r="S10" s="1">
        <f>Q10/R10</f>
        <v>167</v>
      </c>
      <c r="T10" s="2">
        <f>1*S10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35" t="s">
        <v>46</v>
      </c>
      <c r="C11" s="8" t="s">
        <v>66</v>
      </c>
      <c r="D11" s="8" t="s">
        <v>60</v>
      </c>
      <c r="E11" s="8" t="s">
        <v>56</v>
      </c>
      <c r="F11" s="36" t="s">
        <v>51</v>
      </c>
      <c r="G11" s="8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35" t="s">
        <v>71</v>
      </c>
      <c r="C12" s="8" t="s">
        <v>66</v>
      </c>
      <c r="D12" s="8" t="s">
        <v>60</v>
      </c>
      <c r="E12" s="8" t="s">
        <v>56</v>
      </c>
      <c r="F12" s="36" t="s">
        <v>51</v>
      </c>
      <c r="G12" s="8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35" t="s">
        <v>71</v>
      </c>
      <c r="C13" s="8" t="s">
        <v>66</v>
      </c>
      <c r="D13" s="8" t="s">
        <v>60</v>
      </c>
      <c r="E13" s="8" t="s">
        <v>56</v>
      </c>
      <c r="F13" s="36" t="s">
        <v>76</v>
      </c>
      <c r="G13" s="8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35" t="s">
        <v>71</v>
      </c>
      <c r="C14" s="8" t="s">
        <v>66</v>
      </c>
      <c r="D14" s="8" t="s">
        <v>60</v>
      </c>
      <c r="E14" s="8" t="s">
        <v>81</v>
      </c>
      <c r="F14" s="36" t="s">
        <v>76</v>
      </c>
      <c r="G14" s="8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/>
      <c r="R14" s="2"/>
      <c r="U14" s="10"/>
    </row>
    <row r="15" spans="1:26" ht="15" x14ac:dyDescent="0.25">
      <c r="A15" s="3" t="s">
        <v>84</v>
      </c>
      <c r="B15" s="35" t="s">
        <v>71</v>
      </c>
      <c r="C15" s="8" t="s">
        <v>66</v>
      </c>
      <c r="D15" s="8" t="s">
        <v>85</v>
      </c>
      <c r="E15" s="8" t="s">
        <v>81</v>
      </c>
      <c r="F15" s="36" t="s">
        <v>76</v>
      </c>
      <c r="G15" s="8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35" t="s">
        <v>71</v>
      </c>
      <c r="C16" s="8" t="s">
        <v>89</v>
      </c>
      <c r="D16" s="8" t="s">
        <v>85</v>
      </c>
      <c r="E16" s="8" t="s">
        <v>81</v>
      </c>
      <c r="F16" s="36" t="s">
        <v>76</v>
      </c>
      <c r="G16" s="8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.75" thickBot="1" x14ac:dyDescent="0.3">
      <c r="A17" s="3" t="s">
        <v>92</v>
      </c>
      <c r="B17" s="37" t="s">
        <v>93</v>
      </c>
      <c r="C17" s="38" t="s">
        <v>89</v>
      </c>
      <c r="D17" s="38" t="s">
        <v>85</v>
      </c>
      <c r="E17" s="38" t="s">
        <v>81</v>
      </c>
      <c r="F17" s="43" t="s">
        <v>76</v>
      </c>
      <c r="G17" s="8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  <c r="Q17" s="2"/>
      <c r="R17" s="2"/>
    </row>
    <row r="18" spans="1:21" ht="15" x14ac:dyDescent="0.25">
      <c r="A18" s="3" t="s">
        <v>96</v>
      </c>
      <c r="B18" s="32" t="s">
        <v>93</v>
      </c>
      <c r="C18" s="33" t="s">
        <v>89</v>
      </c>
      <c r="D18" s="33" t="s">
        <v>85</v>
      </c>
      <c r="E18" s="33" t="s">
        <v>81</v>
      </c>
      <c r="F18" s="44" t="s">
        <v>97</v>
      </c>
      <c r="G18" s="8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1">
        <f>Q18/R18</f>
        <v>167</v>
      </c>
      <c r="T18" s="2">
        <f>1*S18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35" t="s">
        <v>93</v>
      </c>
      <c r="C19" s="8" t="s">
        <v>89</v>
      </c>
      <c r="D19" s="8" t="s">
        <v>85</v>
      </c>
      <c r="E19" s="8" t="s">
        <v>101</v>
      </c>
      <c r="F19" s="36" t="s">
        <v>97</v>
      </c>
      <c r="G19" s="8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35" t="s">
        <v>93</v>
      </c>
      <c r="C20" s="8" t="s">
        <v>89</v>
      </c>
      <c r="D20" s="8" t="s">
        <v>105</v>
      </c>
      <c r="E20" s="8" t="s">
        <v>101</v>
      </c>
      <c r="F20" s="36" t="s">
        <v>97</v>
      </c>
      <c r="G20" s="8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35" t="s">
        <v>93</v>
      </c>
      <c r="C21" s="8" t="s">
        <v>109</v>
      </c>
      <c r="D21" s="8" t="s">
        <v>105</v>
      </c>
      <c r="E21" s="8" t="s">
        <v>101</v>
      </c>
      <c r="F21" s="36" t="s">
        <v>97</v>
      </c>
      <c r="G21" s="8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35" t="s">
        <v>113</v>
      </c>
      <c r="C22" s="8" t="s">
        <v>109</v>
      </c>
      <c r="D22" s="8" t="s">
        <v>105</v>
      </c>
      <c r="E22" s="8" t="s">
        <v>101</v>
      </c>
      <c r="F22" s="36" t="s">
        <v>97</v>
      </c>
      <c r="G22" s="8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/>
      <c r="R22" s="2"/>
      <c r="U22" s="10"/>
    </row>
    <row r="23" spans="1:21" ht="15" x14ac:dyDescent="0.25">
      <c r="A23" s="3" t="s">
        <v>116</v>
      </c>
      <c r="B23" s="35" t="s">
        <v>113</v>
      </c>
      <c r="C23" s="8" t="s">
        <v>109</v>
      </c>
      <c r="D23" s="8" t="s">
        <v>105</v>
      </c>
      <c r="E23" s="8" t="s">
        <v>101</v>
      </c>
      <c r="F23" s="36" t="s">
        <v>117</v>
      </c>
      <c r="G23" s="8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35" t="s">
        <v>113</v>
      </c>
      <c r="C24" s="8" t="s">
        <v>109</v>
      </c>
      <c r="D24" s="8" t="s">
        <v>105</v>
      </c>
      <c r="E24" s="8" t="s">
        <v>121</v>
      </c>
      <c r="F24" s="36" t="s">
        <v>117</v>
      </c>
      <c r="G24" s="8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.75" thickBot="1" x14ac:dyDescent="0.3">
      <c r="A25" s="3" t="s">
        <v>124</v>
      </c>
      <c r="B25" s="37" t="s">
        <v>113</v>
      </c>
      <c r="C25" s="39" t="s">
        <v>109</v>
      </c>
      <c r="D25" s="38" t="s">
        <v>125</v>
      </c>
      <c r="E25" s="38" t="s">
        <v>121</v>
      </c>
      <c r="F25" s="40" t="s">
        <v>117</v>
      </c>
      <c r="G25" s="8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8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32" t="s">
        <v>113</v>
      </c>
      <c r="C26" s="42" t="s">
        <v>129</v>
      </c>
      <c r="D26" s="33" t="s">
        <v>125</v>
      </c>
      <c r="E26" s="33" t="s">
        <v>121</v>
      </c>
      <c r="F26" s="34" t="s">
        <v>117</v>
      </c>
      <c r="G26" s="8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8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1*S26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35" t="s">
        <v>133</v>
      </c>
      <c r="C27" s="8" t="s">
        <v>129</v>
      </c>
      <c r="D27" s="8" t="s">
        <v>125</v>
      </c>
      <c r="E27" s="8" t="s">
        <v>121</v>
      </c>
      <c r="F27" s="36" t="s">
        <v>117</v>
      </c>
      <c r="G27" s="8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35" t="s">
        <v>133</v>
      </c>
      <c r="C28" s="8" t="s">
        <v>129</v>
      </c>
      <c r="D28" s="8" t="s">
        <v>125</v>
      </c>
      <c r="E28" s="8" t="s">
        <v>121</v>
      </c>
      <c r="F28" s="36" t="s">
        <v>137</v>
      </c>
      <c r="G28" s="8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35" t="s">
        <v>133</v>
      </c>
      <c r="C29" s="8" t="s">
        <v>129</v>
      </c>
      <c r="D29" s="8" t="s">
        <v>125</v>
      </c>
      <c r="E29" s="8" t="s">
        <v>141</v>
      </c>
      <c r="F29" s="36" t="s">
        <v>137</v>
      </c>
      <c r="G29" s="8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35" t="s">
        <v>133</v>
      </c>
      <c r="C30" s="8" t="s">
        <v>129</v>
      </c>
      <c r="D30" s="8" t="s">
        <v>145</v>
      </c>
      <c r="E30" s="8" t="s">
        <v>141</v>
      </c>
      <c r="F30" s="36" t="s">
        <v>137</v>
      </c>
      <c r="G30" s="8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/>
      <c r="R30" s="2"/>
      <c r="U30" s="10"/>
    </row>
    <row r="31" spans="1:21" ht="15" x14ac:dyDescent="0.25">
      <c r="A31" s="3" t="s">
        <v>148</v>
      </c>
      <c r="B31" s="35" t="s">
        <v>133</v>
      </c>
      <c r="C31" s="8" t="s">
        <v>149</v>
      </c>
      <c r="D31" s="8" t="s">
        <v>145</v>
      </c>
      <c r="E31" s="8" t="s">
        <v>141</v>
      </c>
      <c r="F31" s="36" t="s">
        <v>137</v>
      </c>
      <c r="G31" s="8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35" t="s">
        <v>153</v>
      </c>
      <c r="C32" s="8" t="s">
        <v>149</v>
      </c>
      <c r="D32" s="8" t="s">
        <v>145</v>
      </c>
      <c r="E32" s="8" t="s">
        <v>141</v>
      </c>
      <c r="F32" s="36" t="s">
        <v>137</v>
      </c>
      <c r="G32" s="8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.75" thickBot="1" x14ac:dyDescent="0.3">
      <c r="A33" s="3" t="s">
        <v>156</v>
      </c>
      <c r="B33" s="37" t="s">
        <v>153</v>
      </c>
      <c r="C33" s="38" t="s">
        <v>149</v>
      </c>
      <c r="D33" s="38" t="s">
        <v>145</v>
      </c>
      <c r="E33" s="39" t="s">
        <v>141</v>
      </c>
      <c r="F33" s="40" t="s">
        <v>157</v>
      </c>
      <c r="G33" s="8" t="s">
        <v>154</v>
      </c>
      <c r="H33" s="8" t="s">
        <v>150</v>
      </c>
      <c r="I33" s="8" t="s">
        <v>146</v>
      </c>
      <c r="J33" s="8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32" t="s">
        <v>153</v>
      </c>
      <c r="C34" s="33" t="s">
        <v>149</v>
      </c>
      <c r="D34" s="33" t="s">
        <v>145</v>
      </c>
      <c r="E34" s="42" t="s">
        <v>161</v>
      </c>
      <c r="F34" s="34" t="s">
        <v>157</v>
      </c>
      <c r="G34" s="8" t="s">
        <v>154</v>
      </c>
      <c r="H34" s="8" t="s">
        <v>150</v>
      </c>
      <c r="I34" s="8" t="s">
        <v>146</v>
      </c>
      <c r="J34" s="8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1*S34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35" t="s">
        <v>153</v>
      </c>
      <c r="C35" s="8" t="s">
        <v>149</v>
      </c>
      <c r="D35" s="8" t="s">
        <v>165</v>
      </c>
      <c r="E35" s="8" t="s">
        <v>161</v>
      </c>
      <c r="F35" s="36" t="s">
        <v>157</v>
      </c>
      <c r="G35" s="8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35" t="s">
        <v>153</v>
      </c>
      <c r="C36" s="8" t="s">
        <v>169</v>
      </c>
      <c r="D36" s="8" t="s">
        <v>165</v>
      </c>
      <c r="E36" s="8" t="s">
        <v>161</v>
      </c>
      <c r="F36" s="36" t="s">
        <v>157</v>
      </c>
      <c r="G36" s="8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35" t="s">
        <v>173</v>
      </c>
      <c r="C37" s="8" t="s">
        <v>169</v>
      </c>
      <c r="D37" s="8" t="s">
        <v>165</v>
      </c>
      <c r="E37" s="8" t="s">
        <v>161</v>
      </c>
      <c r="F37" s="36" t="s">
        <v>157</v>
      </c>
      <c r="G37" s="8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/>
      <c r="R37" s="2"/>
    </row>
    <row r="38" spans="1:21" ht="15" x14ac:dyDescent="0.25">
      <c r="A38" s="3" t="s">
        <v>176</v>
      </c>
      <c r="B38" s="35" t="s">
        <v>173</v>
      </c>
      <c r="C38" s="8" t="s">
        <v>169</v>
      </c>
      <c r="D38" s="8" t="s">
        <v>165</v>
      </c>
      <c r="E38" s="8" t="s">
        <v>161</v>
      </c>
      <c r="F38" s="36" t="s">
        <v>177</v>
      </c>
      <c r="G38" s="8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/>
      <c r="R38" s="2"/>
      <c r="U38" s="10"/>
    </row>
    <row r="39" spans="1:21" ht="15" x14ac:dyDescent="0.25">
      <c r="A39" s="3" t="s">
        <v>180</v>
      </c>
      <c r="B39" s="35" t="s">
        <v>173</v>
      </c>
      <c r="C39" s="8" t="s">
        <v>169</v>
      </c>
      <c r="D39" s="8" t="s">
        <v>165</v>
      </c>
      <c r="E39" s="8" t="s">
        <v>181</v>
      </c>
      <c r="F39" s="36" t="s">
        <v>177</v>
      </c>
      <c r="G39" s="8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35" t="s">
        <v>173</v>
      </c>
      <c r="C40" s="8" t="s">
        <v>169</v>
      </c>
      <c r="D40" s="8" t="s">
        <v>185</v>
      </c>
      <c r="E40" s="8" t="s">
        <v>181</v>
      </c>
      <c r="F40" s="36" t="s">
        <v>177</v>
      </c>
      <c r="G40" s="8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.75" thickBot="1" x14ac:dyDescent="0.3">
      <c r="A41" s="3" t="s">
        <v>188</v>
      </c>
      <c r="B41" s="45" t="s">
        <v>173</v>
      </c>
      <c r="C41" s="38" t="s">
        <v>189</v>
      </c>
      <c r="D41" s="38" t="s">
        <v>185</v>
      </c>
      <c r="E41" s="38" t="s">
        <v>181</v>
      </c>
      <c r="F41" s="40" t="s">
        <v>177</v>
      </c>
      <c r="G41" s="8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46" t="s">
        <v>193</v>
      </c>
      <c r="C42" s="33" t="s">
        <v>189</v>
      </c>
      <c r="D42" s="33" t="s">
        <v>185</v>
      </c>
      <c r="E42" s="33" t="s">
        <v>181</v>
      </c>
      <c r="F42" s="34" t="s">
        <v>177</v>
      </c>
      <c r="G42" s="8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1*S42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35" t="s">
        <v>193</v>
      </c>
      <c r="C43" s="8" t="s">
        <v>189</v>
      </c>
      <c r="D43" s="8" t="s">
        <v>185</v>
      </c>
      <c r="E43" s="8" t="s">
        <v>181</v>
      </c>
      <c r="F43" s="36" t="s">
        <v>197</v>
      </c>
      <c r="G43" s="8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35" t="s">
        <v>193</v>
      </c>
      <c r="C44" s="8" t="s">
        <v>189</v>
      </c>
      <c r="D44" s="8" t="s">
        <v>185</v>
      </c>
      <c r="E44" s="8" t="s">
        <v>201</v>
      </c>
      <c r="F44" s="36" t="s">
        <v>197</v>
      </c>
      <c r="G44" s="8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35" t="s">
        <v>193</v>
      </c>
      <c r="C45" s="8" t="s">
        <v>189</v>
      </c>
      <c r="D45" s="8" t="s">
        <v>205</v>
      </c>
      <c r="E45" s="8" t="s">
        <v>201</v>
      </c>
      <c r="F45" s="36" t="s">
        <v>197</v>
      </c>
      <c r="G45" s="8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/>
      <c r="R45" s="2"/>
      <c r="U45" s="10"/>
    </row>
    <row r="46" spans="1:21" ht="15" x14ac:dyDescent="0.25">
      <c r="A46" s="3" t="s">
        <v>208</v>
      </c>
      <c r="B46" s="35" t="s">
        <v>193</v>
      </c>
      <c r="C46" s="8" t="s">
        <v>209</v>
      </c>
      <c r="D46" s="8" t="s">
        <v>205</v>
      </c>
      <c r="E46" s="8" t="s">
        <v>201</v>
      </c>
      <c r="F46" s="36" t="s">
        <v>197</v>
      </c>
      <c r="G46" s="8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35" t="s">
        <v>213</v>
      </c>
      <c r="C47" s="8" t="s">
        <v>209</v>
      </c>
      <c r="D47" s="8" t="s">
        <v>205</v>
      </c>
      <c r="E47" s="8" t="s">
        <v>201</v>
      </c>
      <c r="F47" s="36" t="s">
        <v>197</v>
      </c>
      <c r="G47" s="8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35" t="s">
        <v>213</v>
      </c>
      <c r="C48" s="8" t="s">
        <v>209</v>
      </c>
      <c r="D48" s="8" t="s">
        <v>205</v>
      </c>
      <c r="E48" s="8" t="s">
        <v>201</v>
      </c>
      <c r="F48" s="36" t="s">
        <v>217</v>
      </c>
      <c r="G48" s="8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.75" thickBot="1" x14ac:dyDescent="0.3">
      <c r="A49" s="3" t="s">
        <v>220</v>
      </c>
      <c r="B49" s="37" t="s">
        <v>213</v>
      </c>
      <c r="C49" s="38" t="s">
        <v>209</v>
      </c>
      <c r="D49" s="39" t="s">
        <v>205</v>
      </c>
      <c r="E49" s="38" t="s">
        <v>221</v>
      </c>
      <c r="F49" s="40" t="s">
        <v>217</v>
      </c>
      <c r="G49" s="8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8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32" t="s">
        <v>213</v>
      </c>
      <c r="C50" s="33" t="s">
        <v>209</v>
      </c>
      <c r="D50" s="42" t="s">
        <v>225</v>
      </c>
      <c r="E50" s="33" t="s">
        <v>221</v>
      </c>
      <c r="F50" s="34" t="s">
        <v>217</v>
      </c>
      <c r="G50" s="8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8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1*S50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35" t="s">
        <v>213</v>
      </c>
      <c r="C51" s="8" t="s">
        <v>229</v>
      </c>
      <c r="D51" s="8" t="s">
        <v>225</v>
      </c>
      <c r="E51" s="8" t="s">
        <v>221</v>
      </c>
      <c r="F51" s="36" t="s">
        <v>217</v>
      </c>
      <c r="G51" s="8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35" t="s">
        <v>233</v>
      </c>
      <c r="C52" s="8" t="s">
        <v>229</v>
      </c>
      <c r="D52" s="8" t="s">
        <v>225</v>
      </c>
      <c r="E52" s="8" t="s">
        <v>221</v>
      </c>
      <c r="F52" s="36" t="s">
        <v>217</v>
      </c>
      <c r="G52" s="8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35" t="s">
        <v>233</v>
      </c>
      <c r="C53" s="8" t="s">
        <v>229</v>
      </c>
      <c r="D53" s="8" t="s">
        <v>225</v>
      </c>
      <c r="E53" s="8" t="s">
        <v>221</v>
      </c>
      <c r="F53" s="36" t="s">
        <v>237</v>
      </c>
      <c r="G53" s="8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35" t="s">
        <v>233</v>
      </c>
      <c r="C54" s="8" t="s">
        <v>229</v>
      </c>
      <c r="D54" s="8" t="s">
        <v>225</v>
      </c>
      <c r="E54" s="8" t="s">
        <v>241</v>
      </c>
      <c r="F54" s="36" t="s">
        <v>237</v>
      </c>
      <c r="G54" s="8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/>
      <c r="R54" s="2"/>
      <c r="U54" s="10"/>
    </row>
    <row r="55" spans="1:21" ht="15" x14ac:dyDescent="0.25">
      <c r="A55" s="3" t="s">
        <v>244</v>
      </c>
      <c r="B55" s="35" t="s">
        <v>233</v>
      </c>
      <c r="C55" s="8" t="s">
        <v>229</v>
      </c>
      <c r="D55" s="8" t="s">
        <v>245</v>
      </c>
      <c r="E55" s="8" t="s">
        <v>241</v>
      </c>
      <c r="F55" s="36" t="s">
        <v>237</v>
      </c>
      <c r="G55" s="8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35" t="s">
        <v>233</v>
      </c>
      <c r="C56" s="8" t="s">
        <v>249</v>
      </c>
      <c r="D56" s="8" t="s">
        <v>245</v>
      </c>
      <c r="E56" s="8" t="s">
        <v>241</v>
      </c>
      <c r="F56" s="36" t="s">
        <v>237</v>
      </c>
      <c r="G56" s="8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.75" thickBot="1" x14ac:dyDescent="0.3">
      <c r="A57" s="3" t="s">
        <v>252</v>
      </c>
      <c r="B57" s="37" t="s">
        <v>253</v>
      </c>
      <c r="C57" s="38" t="s">
        <v>249</v>
      </c>
      <c r="D57" s="38" t="s">
        <v>245</v>
      </c>
      <c r="E57" s="38" t="s">
        <v>241</v>
      </c>
      <c r="F57" s="43" t="s">
        <v>237</v>
      </c>
      <c r="G57" s="8" t="s">
        <v>254</v>
      </c>
      <c r="H57" s="8" t="s">
        <v>250</v>
      </c>
      <c r="I57" s="8" t="s">
        <v>246</v>
      </c>
      <c r="J57" s="8" t="s">
        <v>242</v>
      </c>
      <c r="K57" s="9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  <c r="Q57" s="2"/>
      <c r="R57" s="2"/>
    </row>
    <row r="58" spans="1:21" ht="15" x14ac:dyDescent="0.25">
      <c r="A58" s="3" t="s">
        <v>256</v>
      </c>
      <c r="B58" s="30" t="s">
        <v>253</v>
      </c>
      <c r="C58" s="31" t="s">
        <v>249</v>
      </c>
      <c r="D58" s="31" t="s">
        <v>245</v>
      </c>
      <c r="E58" s="31" t="s">
        <v>241</v>
      </c>
      <c r="F58" s="41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9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1">
        <f>Q58/R58</f>
        <v>167</v>
      </c>
      <c r="T58" s="2">
        <f>1*S58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1169</v>
      </c>
    </row>
    <row r="66" spans="6:20" x14ac:dyDescent="0.2">
      <c r="S66" s="1" t="s">
        <v>4</v>
      </c>
      <c r="T66" s="20">
        <f>T63+W3</f>
        <v>3674</v>
      </c>
    </row>
    <row r="69" spans="6:20" x14ac:dyDescent="0.2">
      <c r="T69" s="2">
        <f>T66/2505</f>
        <v>1.4666666666666666</v>
      </c>
    </row>
    <row r="71" spans="6:20" x14ac:dyDescent="0.2">
      <c r="F71" s="1" t="s">
        <v>288</v>
      </c>
      <c r="G71" s="1" t="s">
        <v>15</v>
      </c>
    </row>
    <row r="76" spans="6:20" x14ac:dyDescent="0.2">
      <c r="F76" s="1" t="s">
        <v>289</v>
      </c>
      <c r="G76" s="1" t="s">
        <v>15</v>
      </c>
    </row>
    <row r="77" spans="6:20" x14ac:dyDescent="0.2">
      <c r="I77" s="1">
        <f>12*13</f>
        <v>156</v>
      </c>
    </row>
    <row r="78" spans="6:20" x14ac:dyDescent="0.2">
      <c r="F78" s="1" t="s">
        <v>290</v>
      </c>
      <c r="G78" s="1" t="s">
        <v>47</v>
      </c>
    </row>
    <row r="81" spans="7:7" x14ac:dyDescent="0.2">
      <c r="G81" s="1" t="s">
        <v>47</v>
      </c>
    </row>
    <row r="86" spans="7:7" x14ac:dyDescent="0.2">
      <c r="G86" s="1" t="s">
        <v>254</v>
      </c>
    </row>
    <row r="89" spans="7:7" x14ac:dyDescent="0.2">
      <c r="G89" s="1" t="s">
        <v>254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topLeftCell="A39" zoomScale="72" zoomScaleNormal="72" workbookViewId="0">
      <selection activeCell="T70" sqref="T70"/>
    </sheetView>
  </sheetViews>
  <sheetFormatPr baseColWidth="10" defaultColWidth="11.5703125" defaultRowHeight="12.75" x14ac:dyDescent="0.2"/>
  <cols>
    <col min="1" max="1" width="11.5703125" style="1"/>
    <col min="2" max="16" width="7.5703125" style="1" customWidth="1"/>
    <col min="17" max="18" width="11.5703125" style="1"/>
    <col min="19" max="19" width="13.5703125" style="1" customWidth="1"/>
    <col min="20" max="20" width="18" style="2" customWidth="1"/>
    <col min="21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/>
      <c r="R5" s="2"/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>Q6/R6</f>
        <v>167</v>
      </c>
      <c r="T6" s="2">
        <f>1*S6</f>
        <v>167</v>
      </c>
      <c r="U6" s="10">
        <f>T6/Q6</f>
        <v>6.6666666666666666E-2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8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8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>Q10/R10</f>
        <v>167</v>
      </c>
      <c r="T10" s="2">
        <f>1*S10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>
        <v>2505</v>
      </c>
      <c r="R14" s="2">
        <v>15</v>
      </c>
      <c r="S14" s="1">
        <f>Q14/R14</f>
        <v>167</v>
      </c>
      <c r="T14" s="2">
        <f>1*S14</f>
        <v>167</v>
      </c>
      <c r="U14" s="10">
        <f>T14/Q14</f>
        <v>6.6666666666666666E-2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1">
        <f>Q18/R18</f>
        <v>167</v>
      </c>
      <c r="T18" s="2">
        <f>1*S18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15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16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>Q22/R22</f>
        <v>167</v>
      </c>
      <c r="T22" s="2">
        <f>1*S22</f>
        <v>167</v>
      </c>
      <c r="U22" s="10">
        <f>T22/Q22</f>
        <v>6.6666666666666666E-2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8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8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1*S26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>Q30/R30</f>
        <v>167</v>
      </c>
      <c r="T30" s="2">
        <f>1*S30</f>
        <v>167</v>
      </c>
      <c r="U30" s="10">
        <f>T30/Q30</f>
        <v>6.6666666666666666E-2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8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8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1*S34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>
        <v>2505</v>
      </c>
      <c r="R38" s="2">
        <v>15</v>
      </c>
      <c r="S38" s="1">
        <f>Q38/R38</f>
        <v>167</v>
      </c>
      <c r="T38" s="2">
        <f>1*S38</f>
        <v>167</v>
      </c>
      <c r="U38" s="10">
        <f>T38/Q38</f>
        <v>6.6666666666666666E-2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1*S42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11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>Q45/R45</f>
        <v>167</v>
      </c>
      <c r="T45" s="2">
        <f>1*S45</f>
        <v>167</v>
      </c>
      <c r="U45" s="10">
        <f>T45/Q45</f>
        <v>6.6666666666666666E-2</v>
      </c>
    </row>
    <row r="46" spans="1:21" ht="15" x14ac:dyDescent="0.25">
      <c r="A46" s="3" t="s">
        <v>208</v>
      </c>
      <c r="B46" s="7" t="s">
        <v>193</v>
      </c>
      <c r="C46" s="12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8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8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1*S50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1">
        <f>Q54/R54</f>
        <v>167</v>
      </c>
      <c r="T54" s="2">
        <f>1*S54</f>
        <v>167</v>
      </c>
      <c r="U54" s="10">
        <f>T54/Q54</f>
        <v>6.6666666666666666E-2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9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9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1">
        <f>Q58/R58</f>
        <v>167</v>
      </c>
      <c r="T58" s="2">
        <f>1*S58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2338</v>
      </c>
    </row>
    <row r="66" spans="19:20" x14ac:dyDescent="0.2">
      <c r="S66" s="1" t="s">
        <v>4</v>
      </c>
      <c r="T66" s="20">
        <f>T63+W3</f>
        <v>4843</v>
      </c>
    </row>
    <row r="69" spans="19:20" x14ac:dyDescent="0.2">
      <c r="T69" s="2">
        <f>T66/2505</f>
        <v>1.9333333333333333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6"/>
  <sheetViews>
    <sheetView zoomScale="72" zoomScaleNormal="72" workbookViewId="0">
      <selection activeCell="U66" sqref="U66"/>
    </sheetView>
  </sheetViews>
  <sheetFormatPr baseColWidth="10" defaultColWidth="11.5703125" defaultRowHeight="12.75" x14ac:dyDescent="0.2"/>
  <cols>
    <col min="1" max="16" width="11.5703125" style="1"/>
    <col min="17" max="18" width="11.5703125" style="2"/>
    <col min="19" max="19" width="13.5703125" style="2" customWidth="1"/>
    <col min="20" max="20" width="18" style="2" customWidth="1"/>
    <col min="21" max="21" width="11.5703125" style="2"/>
    <col min="22" max="22" width="11.5703125" style="1"/>
    <col min="23" max="23" width="19.85546875" style="1" customWidth="1"/>
    <col min="24" max="24" width="16.28515625" style="1" customWidth="1"/>
    <col min="25" max="26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2">
        <f>Q6/R6</f>
        <v>167</v>
      </c>
      <c r="T6" s="2">
        <f>S6*1</f>
        <v>167</v>
      </c>
      <c r="U6" s="10">
        <f>T6/Q6</f>
        <v>6.6666666666666666E-2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8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8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2">
        <f>Q10/R10</f>
        <v>167</v>
      </c>
      <c r="T10" s="2">
        <f>S10*1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T11" s="21"/>
      <c r="U11" s="2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2">
        <f>Q14/R14</f>
        <v>167</v>
      </c>
      <c r="T14" s="2">
        <f>S14*1</f>
        <v>167</v>
      </c>
      <c r="U14" s="10">
        <f>T14/Q14</f>
        <v>6.6666666666666666E-2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T16" s="21"/>
      <c r="U16" s="21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2">
        <f>Q18/R18</f>
        <v>167</v>
      </c>
      <c r="T18" s="2">
        <f>S18*1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U20" s="10"/>
    </row>
    <row r="21" spans="1:21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15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T21" s="21"/>
      <c r="U21" s="21"/>
    </row>
    <row r="22" spans="1:21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16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2">
        <f>Q22/R22</f>
        <v>167</v>
      </c>
      <c r="T22" s="2">
        <f>S22*1</f>
        <v>167</v>
      </c>
      <c r="U22" s="10">
        <f>T22/Q22</f>
        <v>6.6666666666666666E-2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</row>
    <row r="25" spans="1:21" ht="15" x14ac:dyDescent="0.25">
      <c r="A25" s="3" t="s">
        <v>124</v>
      </c>
      <c r="B25" s="7" t="s">
        <v>113</v>
      </c>
      <c r="C25" s="8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U25" s="10"/>
    </row>
    <row r="26" spans="1:21" ht="15" x14ac:dyDescent="0.25">
      <c r="A26" s="3" t="s">
        <v>128</v>
      </c>
      <c r="B26" s="7" t="s">
        <v>113</v>
      </c>
      <c r="C26" s="8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2">
        <f>Q26/R26</f>
        <v>167</v>
      </c>
      <c r="T26" s="2">
        <f>S26*1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2">
        <f>Q30/R30</f>
        <v>167</v>
      </c>
      <c r="T30" s="2">
        <f>S30*1</f>
        <v>167</v>
      </c>
      <c r="U30" s="10">
        <f>T30/Q30</f>
        <v>6.6666666666666666E-2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T31" s="21"/>
      <c r="U31" s="2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8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8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2">
        <f>Q34/R34</f>
        <v>167</v>
      </c>
      <c r="T34" s="2">
        <f>S34*1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T36" s="21"/>
      <c r="U36" s="21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2">
        <f>Q38/R38</f>
        <v>167</v>
      </c>
      <c r="T38" s="2">
        <f>S38*1</f>
        <v>167</v>
      </c>
      <c r="U38" s="10">
        <f>T38/Q38</f>
        <v>6.6666666666666666E-2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T41" s="21"/>
      <c r="U41" s="2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2">
        <f>Q42/R42</f>
        <v>167</v>
      </c>
      <c r="T42" s="2">
        <f>S42*1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11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12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>
        <v>2505</v>
      </c>
      <c r="R46" s="2">
        <v>15</v>
      </c>
      <c r="S46" s="2">
        <f>Q46/R46</f>
        <v>167</v>
      </c>
      <c r="T46" s="2">
        <f>S46*1</f>
        <v>167</v>
      </c>
      <c r="U46" s="10">
        <f>T46/Q46</f>
        <v>6.6666666666666666E-2</v>
      </c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8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8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2">
        <f>Q50/R50</f>
        <v>167</v>
      </c>
      <c r="T50" s="2">
        <f>S50*1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T51" s="21"/>
      <c r="U51" s="2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2">
        <f>Q54/R54</f>
        <v>167</v>
      </c>
      <c r="T54" s="2">
        <f>S54*1</f>
        <v>167</v>
      </c>
      <c r="U54" s="10">
        <f>T54/Q54</f>
        <v>6.6666666666666666E-2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T56" s="21"/>
      <c r="U56" s="21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9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9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2">
        <f>Q58/R58</f>
        <v>167</v>
      </c>
      <c r="T58" s="2">
        <f>S58*1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U61" s="10"/>
    </row>
    <row r="63" spans="1:21" x14ac:dyDescent="0.2">
      <c r="S63" s="2" t="s">
        <v>272</v>
      </c>
      <c r="T63" s="20">
        <f>SUM(T2:T61)</f>
        <v>2338</v>
      </c>
    </row>
    <row r="66" spans="19:20" x14ac:dyDescent="0.2">
      <c r="S66" s="2" t="s">
        <v>4</v>
      </c>
      <c r="T66" s="20">
        <f>Q58+T63</f>
        <v>4843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topLeftCell="A38" zoomScale="72" zoomScaleNormal="72" workbookViewId="0">
      <selection activeCell="T63" sqref="T63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30" width="11.5703125" style="1"/>
  </cols>
  <sheetData>
    <row r="1" spans="1:24" ht="15" x14ac:dyDescent="0.25">
      <c r="A1" s="22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4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>
        <v>2505</v>
      </c>
      <c r="R2" s="2">
        <v>15</v>
      </c>
      <c r="S2" s="1">
        <f t="shared" ref="S2:S33" si="0">Q2/R2</f>
        <v>167</v>
      </c>
    </row>
    <row r="3" spans="1:24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>
        <v>2505</v>
      </c>
      <c r="R3" s="2">
        <v>15</v>
      </c>
      <c r="S3" s="1">
        <f t="shared" si="0"/>
        <v>167</v>
      </c>
      <c r="X3" s="1" t="s">
        <v>273</v>
      </c>
    </row>
    <row r="4" spans="1:24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>
        <v>2505</v>
      </c>
      <c r="R4" s="2">
        <v>15</v>
      </c>
      <c r="S4" s="1">
        <f t="shared" si="0"/>
        <v>167</v>
      </c>
      <c r="X4" s="1" t="s">
        <v>274</v>
      </c>
    </row>
    <row r="5" spans="1:24" ht="15" x14ac:dyDescent="0.25">
      <c r="A5" s="3" t="s">
        <v>36</v>
      </c>
      <c r="B5" s="23" t="s">
        <v>10</v>
      </c>
      <c r="C5" s="24" t="s">
        <v>11</v>
      </c>
      <c r="D5" s="24" t="s">
        <v>37</v>
      </c>
      <c r="E5" s="24" t="s">
        <v>33</v>
      </c>
      <c r="F5" s="25" t="s">
        <v>29</v>
      </c>
      <c r="G5" s="23" t="s">
        <v>15</v>
      </c>
      <c r="H5" s="24" t="s">
        <v>16</v>
      </c>
      <c r="I5" s="24" t="s">
        <v>38</v>
      </c>
      <c r="J5" s="24" t="s">
        <v>34</v>
      </c>
      <c r="K5" s="25" t="s">
        <v>30</v>
      </c>
      <c r="L5" s="23" t="s">
        <v>20</v>
      </c>
      <c r="M5" s="24" t="s">
        <v>21</v>
      </c>
      <c r="N5" s="24" t="s">
        <v>39</v>
      </c>
      <c r="O5" s="24" t="s">
        <v>35</v>
      </c>
      <c r="P5" s="25" t="s">
        <v>31</v>
      </c>
      <c r="Q5" s="2">
        <v>2505</v>
      </c>
      <c r="R5" s="2">
        <v>15</v>
      </c>
      <c r="S5" s="1">
        <f t="shared" si="0"/>
        <v>167</v>
      </c>
      <c r="U5" s="10"/>
    </row>
    <row r="6" spans="1:24" ht="15" x14ac:dyDescent="0.25">
      <c r="A6" s="3" t="s">
        <v>41</v>
      </c>
      <c r="B6" s="23" t="s">
        <v>10</v>
      </c>
      <c r="C6" s="24" t="s">
        <v>42</v>
      </c>
      <c r="D6" s="24" t="s">
        <v>37</v>
      </c>
      <c r="E6" s="24" t="s">
        <v>33</v>
      </c>
      <c r="F6" s="25" t="s">
        <v>29</v>
      </c>
      <c r="G6" s="23" t="s">
        <v>15</v>
      </c>
      <c r="H6" s="24" t="s">
        <v>43</v>
      </c>
      <c r="I6" s="24" t="s">
        <v>38</v>
      </c>
      <c r="J6" s="24" t="s">
        <v>34</v>
      </c>
      <c r="K6" s="25" t="s">
        <v>30</v>
      </c>
      <c r="L6" s="23" t="s">
        <v>20</v>
      </c>
      <c r="M6" s="24" t="s">
        <v>44</v>
      </c>
      <c r="N6" s="24" t="s">
        <v>39</v>
      </c>
      <c r="O6" s="24" t="s">
        <v>35</v>
      </c>
      <c r="P6" s="25" t="s">
        <v>31</v>
      </c>
      <c r="Q6" s="2">
        <v>2505</v>
      </c>
      <c r="R6" s="2">
        <v>15</v>
      </c>
      <c r="S6" s="1">
        <f t="shared" si="0"/>
        <v>167</v>
      </c>
      <c r="U6" s="10"/>
    </row>
    <row r="7" spans="1:24" ht="15" x14ac:dyDescent="0.25">
      <c r="A7" s="3" t="s">
        <v>45</v>
      </c>
      <c r="B7" s="23" t="s">
        <v>46</v>
      </c>
      <c r="C7" s="24" t="s">
        <v>42</v>
      </c>
      <c r="D7" s="24" t="s">
        <v>37</v>
      </c>
      <c r="E7" s="24" t="s">
        <v>33</v>
      </c>
      <c r="F7" s="25" t="s">
        <v>29</v>
      </c>
      <c r="G7" s="23" t="s">
        <v>47</v>
      </c>
      <c r="H7" s="24" t="s">
        <v>43</v>
      </c>
      <c r="I7" s="24" t="s">
        <v>38</v>
      </c>
      <c r="J7" s="24" t="s">
        <v>34</v>
      </c>
      <c r="K7" s="25" t="s">
        <v>30</v>
      </c>
      <c r="L7" s="23" t="s">
        <v>48</v>
      </c>
      <c r="M7" s="24" t="s">
        <v>44</v>
      </c>
      <c r="N7" s="24" t="s">
        <v>39</v>
      </c>
      <c r="O7" s="24" t="s">
        <v>35</v>
      </c>
      <c r="P7" s="25" t="s">
        <v>31</v>
      </c>
      <c r="Q7" s="2">
        <v>2505</v>
      </c>
      <c r="R7" s="2">
        <v>15</v>
      </c>
      <c r="S7" s="1">
        <f t="shared" si="0"/>
        <v>167</v>
      </c>
    </row>
    <row r="8" spans="1:24" ht="15" x14ac:dyDescent="0.25">
      <c r="A8" s="3" t="s">
        <v>50</v>
      </c>
      <c r="B8" s="23" t="s">
        <v>46</v>
      </c>
      <c r="C8" s="24" t="s">
        <v>42</v>
      </c>
      <c r="D8" s="24" t="s">
        <v>37</v>
      </c>
      <c r="E8" s="24" t="s">
        <v>33</v>
      </c>
      <c r="F8" s="25" t="s">
        <v>51</v>
      </c>
      <c r="G8" s="23" t="s">
        <v>47</v>
      </c>
      <c r="H8" s="24" t="s">
        <v>43</v>
      </c>
      <c r="I8" s="24" t="s">
        <v>38</v>
      </c>
      <c r="J8" s="24" t="s">
        <v>34</v>
      </c>
      <c r="K8" s="25" t="s">
        <v>52</v>
      </c>
      <c r="L8" s="23" t="s">
        <v>48</v>
      </c>
      <c r="M8" s="24" t="s">
        <v>44</v>
      </c>
      <c r="N8" s="24" t="s">
        <v>39</v>
      </c>
      <c r="O8" s="24" t="s">
        <v>35</v>
      </c>
      <c r="P8" s="25" t="s">
        <v>53</v>
      </c>
      <c r="Q8" s="2">
        <v>2505</v>
      </c>
      <c r="R8" s="2">
        <v>15</v>
      </c>
      <c r="S8" s="1">
        <f t="shared" si="0"/>
        <v>167</v>
      </c>
    </row>
    <row r="9" spans="1:24" ht="15" x14ac:dyDescent="0.25">
      <c r="A9" s="3" t="s">
        <v>55</v>
      </c>
      <c r="B9" s="23" t="s">
        <v>46</v>
      </c>
      <c r="C9" s="24" t="s">
        <v>42</v>
      </c>
      <c r="D9" s="24" t="s">
        <v>37</v>
      </c>
      <c r="E9" s="24" t="s">
        <v>56</v>
      </c>
      <c r="F9" s="25" t="s">
        <v>51</v>
      </c>
      <c r="G9" s="23" t="s">
        <v>47</v>
      </c>
      <c r="H9" s="24" t="s">
        <v>43</v>
      </c>
      <c r="I9" s="24" t="s">
        <v>38</v>
      </c>
      <c r="J9" s="24" t="s">
        <v>57</v>
      </c>
      <c r="K9" s="25" t="s">
        <v>52</v>
      </c>
      <c r="L9" s="23" t="s">
        <v>48</v>
      </c>
      <c r="M9" s="24" t="s">
        <v>44</v>
      </c>
      <c r="N9" s="24" t="s">
        <v>39</v>
      </c>
      <c r="O9" s="24" t="s">
        <v>58</v>
      </c>
      <c r="P9" s="25" t="s">
        <v>53</v>
      </c>
      <c r="Q9" s="2">
        <v>2505</v>
      </c>
      <c r="R9" s="2">
        <v>15</v>
      </c>
      <c r="S9" s="1">
        <f t="shared" si="0"/>
        <v>167</v>
      </c>
    </row>
    <row r="10" spans="1:24" ht="15" x14ac:dyDescent="0.25">
      <c r="A10" s="3" t="s">
        <v>59</v>
      </c>
      <c r="B10" s="23" t="s">
        <v>46</v>
      </c>
      <c r="C10" s="24" t="s">
        <v>42</v>
      </c>
      <c r="D10" s="24" t="s">
        <v>60</v>
      </c>
      <c r="E10" s="24" t="s">
        <v>56</v>
      </c>
      <c r="F10" s="25" t="s">
        <v>51</v>
      </c>
      <c r="G10" s="23" t="s">
        <v>47</v>
      </c>
      <c r="H10" s="24" t="s">
        <v>43</v>
      </c>
      <c r="I10" s="24" t="s">
        <v>61</v>
      </c>
      <c r="J10" s="24" t="s">
        <v>57</v>
      </c>
      <c r="K10" s="25" t="s">
        <v>52</v>
      </c>
      <c r="L10" s="23" t="s">
        <v>48</v>
      </c>
      <c r="M10" s="24" t="s">
        <v>44</v>
      </c>
      <c r="N10" s="24" t="s">
        <v>62</v>
      </c>
      <c r="O10" s="24" t="s">
        <v>58</v>
      </c>
      <c r="P10" s="25" t="s">
        <v>53</v>
      </c>
      <c r="Q10" s="2">
        <v>2505</v>
      </c>
      <c r="R10" s="2">
        <v>15</v>
      </c>
      <c r="S10" s="1">
        <f t="shared" si="0"/>
        <v>167</v>
      </c>
      <c r="U10" s="10"/>
    </row>
    <row r="11" spans="1:24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>
        <v>2505</v>
      </c>
      <c r="R11" s="2">
        <v>15</v>
      </c>
      <c r="S11" s="1">
        <f t="shared" si="0"/>
        <v>167</v>
      </c>
      <c r="T11"/>
      <c r="U11"/>
    </row>
    <row r="12" spans="1:24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>
        <v>2505</v>
      </c>
      <c r="R12" s="2">
        <v>15</v>
      </c>
      <c r="S12" s="1">
        <f t="shared" si="0"/>
        <v>167</v>
      </c>
    </row>
    <row r="13" spans="1:24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11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Q13" s="2">
        <v>2505</v>
      </c>
      <c r="R13" s="2">
        <v>15</v>
      </c>
      <c r="S13" s="1">
        <f t="shared" si="0"/>
        <v>167</v>
      </c>
    </row>
    <row r="14" spans="1:24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12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1">
        <f t="shared" si="0"/>
        <v>167</v>
      </c>
      <c r="T14" s="2">
        <f>3*S12</f>
        <v>501</v>
      </c>
      <c r="U14" s="10">
        <f>T14/Q15</f>
        <v>0.2</v>
      </c>
    </row>
    <row r="15" spans="1:24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>
        <v>2505</v>
      </c>
      <c r="R15" s="2">
        <v>15</v>
      </c>
      <c r="S15" s="1">
        <f t="shared" si="0"/>
        <v>167</v>
      </c>
      <c r="U15" s="10"/>
    </row>
    <row r="16" spans="1:24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>
        <v>2505</v>
      </c>
      <c r="R16" s="2">
        <v>15</v>
      </c>
      <c r="S16" s="1">
        <f t="shared" si="0"/>
        <v>167</v>
      </c>
      <c r="T16"/>
      <c r="U16"/>
    </row>
    <row r="17" spans="1:21" ht="15" x14ac:dyDescent="0.25">
      <c r="A17" s="3" t="s">
        <v>92</v>
      </c>
      <c r="B17" s="23" t="s">
        <v>93</v>
      </c>
      <c r="C17" s="24" t="s">
        <v>89</v>
      </c>
      <c r="D17" s="24" t="s">
        <v>85</v>
      </c>
      <c r="E17" s="24" t="s">
        <v>81</v>
      </c>
      <c r="F17" s="25" t="s">
        <v>76</v>
      </c>
      <c r="G17" s="23" t="s">
        <v>94</v>
      </c>
      <c r="H17" s="24" t="s">
        <v>90</v>
      </c>
      <c r="I17" s="24" t="s">
        <v>86</v>
      </c>
      <c r="J17" s="24" t="s">
        <v>82</v>
      </c>
      <c r="K17" s="25" t="s">
        <v>77</v>
      </c>
      <c r="L17" s="23" t="s">
        <v>95</v>
      </c>
      <c r="M17" s="24" t="s">
        <v>91</v>
      </c>
      <c r="N17" s="24" t="s">
        <v>87</v>
      </c>
      <c r="O17" s="24" t="s">
        <v>83</v>
      </c>
      <c r="P17" s="25" t="s">
        <v>78</v>
      </c>
      <c r="Q17" s="2">
        <v>2505</v>
      </c>
      <c r="R17" s="2">
        <v>15</v>
      </c>
      <c r="S17" s="1">
        <f t="shared" si="0"/>
        <v>167</v>
      </c>
    </row>
    <row r="18" spans="1:21" ht="15" x14ac:dyDescent="0.25">
      <c r="A18" s="3" t="s">
        <v>96</v>
      </c>
      <c r="B18" s="23" t="s">
        <v>93</v>
      </c>
      <c r="C18" s="24" t="s">
        <v>89</v>
      </c>
      <c r="D18" s="24" t="s">
        <v>85</v>
      </c>
      <c r="E18" s="24" t="s">
        <v>81</v>
      </c>
      <c r="F18" s="25" t="s">
        <v>97</v>
      </c>
      <c r="G18" s="23" t="s">
        <v>94</v>
      </c>
      <c r="H18" s="24" t="s">
        <v>90</v>
      </c>
      <c r="I18" s="24" t="s">
        <v>86</v>
      </c>
      <c r="J18" s="24" t="s">
        <v>82</v>
      </c>
      <c r="K18" s="25" t="s">
        <v>98</v>
      </c>
      <c r="L18" s="23" t="s">
        <v>95</v>
      </c>
      <c r="M18" s="24" t="s">
        <v>91</v>
      </c>
      <c r="N18" s="24" t="s">
        <v>87</v>
      </c>
      <c r="O18" s="24" t="s">
        <v>83</v>
      </c>
      <c r="P18" s="25" t="s">
        <v>99</v>
      </c>
      <c r="Q18" s="2">
        <v>2505</v>
      </c>
      <c r="R18" s="2">
        <v>15</v>
      </c>
      <c r="S18" s="1">
        <f t="shared" si="0"/>
        <v>167</v>
      </c>
      <c r="U18" s="10"/>
    </row>
    <row r="19" spans="1:21" ht="15" x14ac:dyDescent="0.25">
      <c r="A19" s="3" t="s">
        <v>100</v>
      </c>
      <c r="B19" s="23" t="s">
        <v>93</v>
      </c>
      <c r="C19" s="24" t="s">
        <v>89</v>
      </c>
      <c r="D19" s="24" t="s">
        <v>85</v>
      </c>
      <c r="E19" s="24" t="s">
        <v>101</v>
      </c>
      <c r="F19" s="25" t="s">
        <v>97</v>
      </c>
      <c r="G19" s="23" t="s">
        <v>94</v>
      </c>
      <c r="H19" s="24" t="s">
        <v>90</v>
      </c>
      <c r="I19" s="24" t="s">
        <v>86</v>
      </c>
      <c r="J19" s="24" t="s">
        <v>102</v>
      </c>
      <c r="K19" s="25" t="s">
        <v>98</v>
      </c>
      <c r="L19" s="23" t="s">
        <v>95</v>
      </c>
      <c r="M19" s="24" t="s">
        <v>91</v>
      </c>
      <c r="N19" s="24" t="s">
        <v>87</v>
      </c>
      <c r="O19" s="24" t="s">
        <v>103</v>
      </c>
      <c r="P19" s="25" t="s">
        <v>99</v>
      </c>
      <c r="Q19" s="2">
        <v>2505</v>
      </c>
      <c r="R19" s="2">
        <v>15</v>
      </c>
      <c r="S19" s="1">
        <f t="shared" si="0"/>
        <v>167</v>
      </c>
    </row>
    <row r="20" spans="1:21" ht="15" x14ac:dyDescent="0.25">
      <c r="A20" s="3" t="s">
        <v>104</v>
      </c>
      <c r="B20" s="23" t="s">
        <v>93</v>
      </c>
      <c r="C20" s="24" t="s">
        <v>89</v>
      </c>
      <c r="D20" s="24" t="s">
        <v>105</v>
      </c>
      <c r="E20" s="24" t="s">
        <v>101</v>
      </c>
      <c r="F20" s="25" t="s">
        <v>97</v>
      </c>
      <c r="G20" s="23" t="s">
        <v>94</v>
      </c>
      <c r="H20" s="24" t="s">
        <v>90</v>
      </c>
      <c r="I20" s="24" t="s">
        <v>106</v>
      </c>
      <c r="J20" s="24" t="s">
        <v>102</v>
      </c>
      <c r="K20" s="25" t="s">
        <v>98</v>
      </c>
      <c r="L20" s="23" t="s">
        <v>95</v>
      </c>
      <c r="M20" s="24" t="s">
        <v>91</v>
      </c>
      <c r="N20" s="24" t="s">
        <v>107</v>
      </c>
      <c r="O20" s="24" t="s">
        <v>103</v>
      </c>
      <c r="P20" s="25" t="s">
        <v>99</v>
      </c>
      <c r="Q20" s="2">
        <v>2505</v>
      </c>
      <c r="R20" s="2">
        <v>15</v>
      </c>
      <c r="S20" s="1">
        <f t="shared" si="0"/>
        <v>167</v>
      </c>
      <c r="U20" s="10"/>
    </row>
    <row r="21" spans="1:21" ht="15" x14ac:dyDescent="0.25">
      <c r="A21" s="3" t="s">
        <v>108</v>
      </c>
      <c r="B21" s="23" t="s">
        <v>93</v>
      </c>
      <c r="C21" s="24" t="s">
        <v>109</v>
      </c>
      <c r="D21" s="24" t="s">
        <v>105</v>
      </c>
      <c r="E21" s="24" t="s">
        <v>101</v>
      </c>
      <c r="F21" s="25" t="s">
        <v>97</v>
      </c>
      <c r="G21" s="23" t="s">
        <v>94</v>
      </c>
      <c r="H21" s="24" t="s">
        <v>110</v>
      </c>
      <c r="I21" s="24" t="s">
        <v>106</v>
      </c>
      <c r="J21" s="24" t="s">
        <v>102</v>
      </c>
      <c r="K21" s="25" t="s">
        <v>98</v>
      </c>
      <c r="L21" s="23" t="s">
        <v>95</v>
      </c>
      <c r="M21" s="24" t="s">
        <v>111</v>
      </c>
      <c r="N21" s="24" t="s">
        <v>107</v>
      </c>
      <c r="O21" s="24" t="s">
        <v>103</v>
      </c>
      <c r="P21" s="25" t="s">
        <v>99</v>
      </c>
      <c r="Q21" s="2">
        <v>2505</v>
      </c>
      <c r="R21" s="2">
        <v>15</v>
      </c>
      <c r="S21" s="1">
        <f t="shared" si="0"/>
        <v>167</v>
      </c>
      <c r="T21"/>
      <c r="U21"/>
    </row>
    <row r="22" spans="1:21" ht="15" x14ac:dyDescent="0.25">
      <c r="A22" s="3" t="s">
        <v>112</v>
      </c>
      <c r="B22" s="23" t="s">
        <v>113</v>
      </c>
      <c r="C22" s="24" t="s">
        <v>109</v>
      </c>
      <c r="D22" s="24" t="s">
        <v>105</v>
      </c>
      <c r="E22" s="24" t="s">
        <v>101</v>
      </c>
      <c r="F22" s="25" t="s">
        <v>97</v>
      </c>
      <c r="G22" s="23" t="s">
        <v>114</v>
      </c>
      <c r="H22" s="24" t="s">
        <v>110</v>
      </c>
      <c r="I22" s="24" t="s">
        <v>106</v>
      </c>
      <c r="J22" s="24" t="s">
        <v>102</v>
      </c>
      <c r="K22" s="25" t="s">
        <v>98</v>
      </c>
      <c r="L22" s="23" t="s">
        <v>115</v>
      </c>
      <c r="M22" s="24" t="s">
        <v>111</v>
      </c>
      <c r="N22" s="24" t="s">
        <v>107</v>
      </c>
      <c r="O22" s="24" t="s">
        <v>103</v>
      </c>
      <c r="P22" s="25" t="s">
        <v>99</v>
      </c>
      <c r="Q22" s="2">
        <v>2505</v>
      </c>
      <c r="R22" s="2">
        <v>15</v>
      </c>
      <c r="S22" s="1">
        <f t="shared" si="0"/>
        <v>167</v>
      </c>
      <c r="U22" s="10"/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>
        <v>2505</v>
      </c>
      <c r="R23" s="2">
        <v>15</v>
      </c>
      <c r="S23" s="1">
        <f t="shared" si="0"/>
        <v>167</v>
      </c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>
        <v>2505</v>
      </c>
      <c r="R24" s="2">
        <v>15</v>
      </c>
      <c r="S24" s="1">
        <f t="shared" si="0"/>
        <v>167</v>
      </c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>
        <v>2505</v>
      </c>
      <c r="R25" s="2">
        <v>15</v>
      </c>
      <c r="S25" s="1">
        <f t="shared" si="0"/>
        <v>167</v>
      </c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 t="shared" si="0"/>
        <v>167</v>
      </c>
      <c r="T26" s="2">
        <f>3*S23</f>
        <v>501</v>
      </c>
      <c r="U26" s="10">
        <f>T26/Q26</f>
        <v>0.2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>
        <v>2505</v>
      </c>
      <c r="R27" s="2">
        <v>15</v>
      </c>
      <c r="S27" s="1">
        <f t="shared" si="0"/>
        <v>167</v>
      </c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>
        <v>2505</v>
      </c>
      <c r="R28" s="2">
        <v>15</v>
      </c>
      <c r="S28" s="1">
        <f t="shared" si="0"/>
        <v>167</v>
      </c>
    </row>
    <row r="29" spans="1:21" ht="15" x14ac:dyDescent="0.25">
      <c r="A29" s="3" t="s">
        <v>140</v>
      </c>
      <c r="B29" s="23" t="s">
        <v>133</v>
      </c>
      <c r="C29" s="24" t="s">
        <v>129</v>
      </c>
      <c r="D29" s="24" t="s">
        <v>125</v>
      </c>
      <c r="E29" s="24" t="s">
        <v>141</v>
      </c>
      <c r="F29" s="25" t="s">
        <v>137</v>
      </c>
      <c r="G29" s="23" t="s">
        <v>134</v>
      </c>
      <c r="H29" s="24" t="s">
        <v>130</v>
      </c>
      <c r="I29" s="24" t="s">
        <v>126</v>
      </c>
      <c r="J29" s="24" t="s">
        <v>142</v>
      </c>
      <c r="K29" s="25" t="s">
        <v>138</v>
      </c>
      <c r="L29" s="23" t="s">
        <v>135</v>
      </c>
      <c r="M29" s="24" t="s">
        <v>131</v>
      </c>
      <c r="N29" s="24" t="s">
        <v>127</v>
      </c>
      <c r="O29" s="24" t="s">
        <v>143</v>
      </c>
      <c r="P29" s="25" t="s">
        <v>139</v>
      </c>
      <c r="Q29" s="2">
        <v>2505</v>
      </c>
      <c r="R29" s="2">
        <v>15</v>
      </c>
      <c r="S29" s="1">
        <f t="shared" si="0"/>
        <v>167</v>
      </c>
    </row>
    <row r="30" spans="1:21" ht="15" x14ac:dyDescent="0.25">
      <c r="A30" s="3" t="s">
        <v>144</v>
      </c>
      <c r="B30" s="23" t="s">
        <v>133</v>
      </c>
      <c r="C30" s="24" t="s">
        <v>129</v>
      </c>
      <c r="D30" s="24" t="s">
        <v>145</v>
      </c>
      <c r="E30" s="24" t="s">
        <v>141</v>
      </c>
      <c r="F30" s="25" t="s">
        <v>137</v>
      </c>
      <c r="G30" s="23" t="s">
        <v>134</v>
      </c>
      <c r="H30" s="24" t="s">
        <v>130</v>
      </c>
      <c r="I30" s="24" t="s">
        <v>146</v>
      </c>
      <c r="J30" s="24" t="s">
        <v>142</v>
      </c>
      <c r="K30" s="25" t="s">
        <v>138</v>
      </c>
      <c r="L30" s="23" t="s">
        <v>135</v>
      </c>
      <c r="M30" s="24" t="s">
        <v>131</v>
      </c>
      <c r="N30" s="24" t="s">
        <v>147</v>
      </c>
      <c r="O30" s="24" t="s">
        <v>143</v>
      </c>
      <c r="P30" s="25" t="s">
        <v>139</v>
      </c>
      <c r="Q30" s="2">
        <v>2505</v>
      </c>
      <c r="R30" s="2">
        <v>15</v>
      </c>
      <c r="S30" s="1">
        <f t="shared" si="0"/>
        <v>167</v>
      </c>
      <c r="U30" s="10"/>
    </row>
    <row r="31" spans="1:21" ht="15" x14ac:dyDescent="0.25">
      <c r="A31" s="3" t="s">
        <v>148</v>
      </c>
      <c r="B31" s="23" t="s">
        <v>133</v>
      </c>
      <c r="C31" s="24" t="s">
        <v>149</v>
      </c>
      <c r="D31" s="24" t="s">
        <v>145</v>
      </c>
      <c r="E31" s="24" t="s">
        <v>141</v>
      </c>
      <c r="F31" s="25" t="s">
        <v>137</v>
      </c>
      <c r="G31" s="23" t="s">
        <v>134</v>
      </c>
      <c r="H31" s="24" t="s">
        <v>150</v>
      </c>
      <c r="I31" s="24" t="s">
        <v>146</v>
      </c>
      <c r="J31" s="24" t="s">
        <v>142</v>
      </c>
      <c r="K31" s="25" t="s">
        <v>138</v>
      </c>
      <c r="L31" s="23" t="s">
        <v>135</v>
      </c>
      <c r="M31" s="24" t="s">
        <v>151</v>
      </c>
      <c r="N31" s="24" t="s">
        <v>147</v>
      </c>
      <c r="O31" s="24" t="s">
        <v>143</v>
      </c>
      <c r="P31" s="25" t="s">
        <v>139</v>
      </c>
      <c r="Q31" s="2">
        <v>2505</v>
      </c>
      <c r="R31" s="2">
        <v>15</v>
      </c>
      <c r="S31" s="1">
        <f t="shared" si="0"/>
        <v>167</v>
      </c>
      <c r="T31"/>
      <c r="U31"/>
    </row>
    <row r="32" spans="1:21" ht="15" x14ac:dyDescent="0.25">
      <c r="A32" s="3" t="s">
        <v>152</v>
      </c>
      <c r="B32" s="23" t="s">
        <v>153</v>
      </c>
      <c r="C32" s="24" t="s">
        <v>149</v>
      </c>
      <c r="D32" s="24" t="s">
        <v>145</v>
      </c>
      <c r="E32" s="24" t="s">
        <v>141</v>
      </c>
      <c r="F32" s="25" t="s">
        <v>137</v>
      </c>
      <c r="G32" s="23" t="s">
        <v>154</v>
      </c>
      <c r="H32" s="24" t="s">
        <v>150</v>
      </c>
      <c r="I32" s="24" t="s">
        <v>146</v>
      </c>
      <c r="J32" s="24" t="s">
        <v>142</v>
      </c>
      <c r="K32" s="25" t="s">
        <v>138</v>
      </c>
      <c r="L32" s="23" t="s">
        <v>155</v>
      </c>
      <c r="M32" s="24" t="s">
        <v>151</v>
      </c>
      <c r="N32" s="24" t="s">
        <v>147</v>
      </c>
      <c r="O32" s="24" t="s">
        <v>143</v>
      </c>
      <c r="P32" s="25" t="s">
        <v>139</v>
      </c>
      <c r="Q32" s="2">
        <v>2505</v>
      </c>
      <c r="R32" s="2">
        <v>15</v>
      </c>
      <c r="S32" s="1">
        <f t="shared" si="0"/>
        <v>167</v>
      </c>
    </row>
    <row r="33" spans="1:21" ht="15" x14ac:dyDescent="0.25">
      <c r="A33" s="3" t="s">
        <v>156</v>
      </c>
      <c r="B33" s="23" t="s">
        <v>153</v>
      </c>
      <c r="C33" s="24" t="s">
        <v>149</v>
      </c>
      <c r="D33" s="24" t="s">
        <v>145</v>
      </c>
      <c r="E33" s="24" t="s">
        <v>141</v>
      </c>
      <c r="F33" s="25" t="s">
        <v>157</v>
      </c>
      <c r="G33" s="23" t="s">
        <v>154</v>
      </c>
      <c r="H33" s="24" t="s">
        <v>150</v>
      </c>
      <c r="I33" s="24" t="s">
        <v>146</v>
      </c>
      <c r="J33" s="24" t="s">
        <v>142</v>
      </c>
      <c r="K33" s="25" t="s">
        <v>158</v>
      </c>
      <c r="L33" s="23" t="s">
        <v>155</v>
      </c>
      <c r="M33" s="24" t="s">
        <v>151</v>
      </c>
      <c r="N33" s="24" t="s">
        <v>147</v>
      </c>
      <c r="O33" s="24" t="s">
        <v>143</v>
      </c>
      <c r="P33" s="25" t="s">
        <v>159</v>
      </c>
      <c r="Q33" s="2">
        <v>2505</v>
      </c>
      <c r="R33" s="2">
        <v>15</v>
      </c>
      <c r="S33" s="1">
        <f t="shared" si="0"/>
        <v>167</v>
      </c>
    </row>
    <row r="34" spans="1:21" ht="15" x14ac:dyDescent="0.25">
      <c r="A34" s="3" t="s">
        <v>160</v>
      </c>
      <c r="B34" s="23" t="s">
        <v>153</v>
      </c>
      <c r="C34" s="24" t="s">
        <v>149</v>
      </c>
      <c r="D34" s="24" t="s">
        <v>145</v>
      </c>
      <c r="E34" s="24" t="s">
        <v>161</v>
      </c>
      <c r="F34" s="25" t="s">
        <v>157</v>
      </c>
      <c r="G34" s="23" t="s">
        <v>154</v>
      </c>
      <c r="H34" s="24" t="s">
        <v>150</v>
      </c>
      <c r="I34" s="24" t="s">
        <v>146</v>
      </c>
      <c r="J34" s="24" t="s">
        <v>162</v>
      </c>
      <c r="K34" s="25" t="s">
        <v>158</v>
      </c>
      <c r="L34" s="23" t="s">
        <v>155</v>
      </c>
      <c r="M34" s="24" t="s">
        <v>151</v>
      </c>
      <c r="N34" s="24" t="s">
        <v>147</v>
      </c>
      <c r="O34" s="24" t="s">
        <v>163</v>
      </c>
      <c r="P34" s="25" t="s">
        <v>159</v>
      </c>
      <c r="Q34" s="2">
        <v>2505</v>
      </c>
      <c r="R34" s="2">
        <v>15</v>
      </c>
      <c r="S34" s="1">
        <f t="shared" ref="S34:S61" si="1">Q34/R34</f>
        <v>167</v>
      </c>
      <c r="U34" s="10"/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>
        <v>2505</v>
      </c>
      <c r="R35" s="2">
        <v>15</v>
      </c>
      <c r="S35" s="1">
        <f t="shared" si="1"/>
        <v>167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>
        <v>2505</v>
      </c>
      <c r="R36" s="2">
        <v>15</v>
      </c>
      <c r="S36" s="1">
        <f t="shared" si="1"/>
        <v>167</v>
      </c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13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  <c r="Q37" s="2">
        <v>2505</v>
      </c>
      <c r="R37" s="2">
        <v>15</v>
      </c>
      <c r="S37" s="1">
        <f t="shared" si="1"/>
        <v>167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14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1">
        <f t="shared" si="1"/>
        <v>167</v>
      </c>
      <c r="T38" s="2">
        <f>3*S33</f>
        <v>501</v>
      </c>
      <c r="U38" s="10">
        <f>T38/Q36</f>
        <v>0.2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>
        <v>2505</v>
      </c>
      <c r="R39" s="2">
        <v>15</v>
      </c>
      <c r="S39" s="1">
        <f t="shared" si="1"/>
        <v>167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>
        <v>2505</v>
      </c>
      <c r="R40" s="2">
        <v>15</v>
      </c>
      <c r="S40" s="1">
        <f t="shared" si="1"/>
        <v>167</v>
      </c>
      <c r="U40" s="10"/>
    </row>
    <row r="41" spans="1:21" ht="15" x14ac:dyDescent="0.25">
      <c r="A41" s="3" t="s">
        <v>188</v>
      </c>
      <c r="B41" s="23" t="s">
        <v>173</v>
      </c>
      <c r="C41" s="24" t="s">
        <v>189</v>
      </c>
      <c r="D41" s="24" t="s">
        <v>185</v>
      </c>
      <c r="E41" s="24" t="s">
        <v>181</v>
      </c>
      <c r="F41" s="25" t="s">
        <v>177</v>
      </c>
      <c r="G41" s="23" t="s">
        <v>174</v>
      </c>
      <c r="H41" s="24" t="s">
        <v>190</v>
      </c>
      <c r="I41" s="24" t="s">
        <v>186</v>
      </c>
      <c r="J41" s="24" t="s">
        <v>182</v>
      </c>
      <c r="K41" s="25" t="s">
        <v>178</v>
      </c>
      <c r="L41" s="23" t="s">
        <v>175</v>
      </c>
      <c r="M41" s="24" t="s">
        <v>191</v>
      </c>
      <c r="N41" s="24" t="s">
        <v>187</v>
      </c>
      <c r="O41" s="24" t="s">
        <v>183</v>
      </c>
      <c r="P41" s="25" t="s">
        <v>179</v>
      </c>
      <c r="Q41" s="2">
        <v>2505</v>
      </c>
      <c r="R41" s="2">
        <v>15</v>
      </c>
      <c r="S41" s="1">
        <f t="shared" si="1"/>
        <v>167</v>
      </c>
      <c r="T41"/>
      <c r="U41"/>
    </row>
    <row r="42" spans="1:21" ht="15" x14ac:dyDescent="0.25">
      <c r="A42" s="3" t="s">
        <v>192</v>
      </c>
      <c r="B42" s="23" t="s">
        <v>193</v>
      </c>
      <c r="C42" s="24" t="s">
        <v>189</v>
      </c>
      <c r="D42" s="24" t="s">
        <v>185</v>
      </c>
      <c r="E42" s="24" t="s">
        <v>181</v>
      </c>
      <c r="F42" s="25" t="s">
        <v>177</v>
      </c>
      <c r="G42" s="23" t="s">
        <v>194</v>
      </c>
      <c r="H42" s="24" t="s">
        <v>190</v>
      </c>
      <c r="I42" s="24" t="s">
        <v>186</v>
      </c>
      <c r="J42" s="24" t="s">
        <v>182</v>
      </c>
      <c r="K42" s="25" t="s">
        <v>178</v>
      </c>
      <c r="L42" s="23" t="s">
        <v>195</v>
      </c>
      <c r="M42" s="24" t="s">
        <v>191</v>
      </c>
      <c r="N42" s="24" t="s">
        <v>187</v>
      </c>
      <c r="O42" s="24" t="s">
        <v>183</v>
      </c>
      <c r="P42" s="25" t="s">
        <v>179</v>
      </c>
      <c r="Q42" s="2">
        <v>2505</v>
      </c>
      <c r="R42" s="2">
        <v>15</v>
      </c>
      <c r="S42" s="1">
        <f t="shared" si="1"/>
        <v>167</v>
      </c>
      <c r="U42" s="10"/>
    </row>
    <row r="43" spans="1:21" ht="15" x14ac:dyDescent="0.25">
      <c r="A43" s="3" t="s">
        <v>196</v>
      </c>
      <c r="B43" s="23" t="s">
        <v>193</v>
      </c>
      <c r="C43" s="24" t="s">
        <v>189</v>
      </c>
      <c r="D43" s="24" t="s">
        <v>185</v>
      </c>
      <c r="E43" s="24" t="s">
        <v>181</v>
      </c>
      <c r="F43" s="25" t="s">
        <v>197</v>
      </c>
      <c r="G43" s="23" t="s">
        <v>194</v>
      </c>
      <c r="H43" s="24" t="s">
        <v>190</v>
      </c>
      <c r="I43" s="24" t="s">
        <v>186</v>
      </c>
      <c r="J43" s="24" t="s">
        <v>182</v>
      </c>
      <c r="K43" s="25" t="s">
        <v>198</v>
      </c>
      <c r="L43" s="23" t="s">
        <v>195</v>
      </c>
      <c r="M43" s="24" t="s">
        <v>191</v>
      </c>
      <c r="N43" s="24" t="s">
        <v>187</v>
      </c>
      <c r="O43" s="24" t="s">
        <v>183</v>
      </c>
      <c r="P43" s="25" t="s">
        <v>199</v>
      </c>
      <c r="Q43" s="2">
        <v>2505</v>
      </c>
      <c r="R43" s="2">
        <v>15</v>
      </c>
      <c r="S43" s="1">
        <f t="shared" si="1"/>
        <v>167</v>
      </c>
    </row>
    <row r="44" spans="1:21" ht="15" x14ac:dyDescent="0.25">
      <c r="A44" s="3" t="s">
        <v>200</v>
      </c>
      <c r="B44" s="23" t="s">
        <v>193</v>
      </c>
      <c r="C44" s="24" t="s">
        <v>189</v>
      </c>
      <c r="D44" s="24" t="s">
        <v>185</v>
      </c>
      <c r="E44" s="24" t="s">
        <v>201</v>
      </c>
      <c r="F44" s="25" t="s">
        <v>197</v>
      </c>
      <c r="G44" s="23" t="s">
        <v>194</v>
      </c>
      <c r="H44" s="24" t="s">
        <v>190</v>
      </c>
      <c r="I44" s="24" t="s">
        <v>186</v>
      </c>
      <c r="J44" s="24" t="s">
        <v>202</v>
      </c>
      <c r="K44" s="25" t="s">
        <v>198</v>
      </c>
      <c r="L44" s="23" t="s">
        <v>195</v>
      </c>
      <c r="M44" s="24" t="s">
        <v>191</v>
      </c>
      <c r="N44" s="24" t="s">
        <v>187</v>
      </c>
      <c r="O44" s="24" t="s">
        <v>203</v>
      </c>
      <c r="P44" s="25" t="s">
        <v>199</v>
      </c>
      <c r="Q44" s="2">
        <v>2505</v>
      </c>
      <c r="R44" s="2">
        <v>15</v>
      </c>
      <c r="S44" s="1">
        <f t="shared" si="1"/>
        <v>167</v>
      </c>
    </row>
    <row r="45" spans="1:21" ht="15" x14ac:dyDescent="0.25">
      <c r="A45" s="3" t="s">
        <v>204</v>
      </c>
      <c r="B45" s="23" t="s">
        <v>193</v>
      </c>
      <c r="C45" s="24" t="s">
        <v>189</v>
      </c>
      <c r="D45" s="24" t="s">
        <v>205</v>
      </c>
      <c r="E45" s="24" t="s">
        <v>201</v>
      </c>
      <c r="F45" s="25" t="s">
        <v>197</v>
      </c>
      <c r="G45" s="23" t="s">
        <v>194</v>
      </c>
      <c r="H45" s="24" t="s">
        <v>190</v>
      </c>
      <c r="I45" s="24" t="s">
        <v>206</v>
      </c>
      <c r="J45" s="24" t="s">
        <v>202</v>
      </c>
      <c r="K45" s="25" t="s">
        <v>198</v>
      </c>
      <c r="L45" s="23" t="s">
        <v>195</v>
      </c>
      <c r="M45" s="24" t="s">
        <v>191</v>
      </c>
      <c r="N45" s="24" t="s">
        <v>207</v>
      </c>
      <c r="O45" s="24" t="s">
        <v>203</v>
      </c>
      <c r="P45" s="25" t="s">
        <v>199</v>
      </c>
      <c r="Q45" s="2">
        <v>2505</v>
      </c>
      <c r="R45" s="2">
        <v>15</v>
      </c>
      <c r="S45" s="1">
        <f t="shared" si="1"/>
        <v>167</v>
      </c>
      <c r="U45" s="10"/>
    </row>
    <row r="46" spans="1:21" ht="15" x14ac:dyDescent="0.25">
      <c r="A46" s="3" t="s">
        <v>208</v>
      </c>
      <c r="B46" s="23" t="s">
        <v>193</v>
      </c>
      <c r="C46" s="24" t="s">
        <v>209</v>
      </c>
      <c r="D46" s="24" t="s">
        <v>205</v>
      </c>
      <c r="E46" s="24" t="s">
        <v>201</v>
      </c>
      <c r="F46" s="25" t="s">
        <v>197</v>
      </c>
      <c r="G46" s="23" t="s">
        <v>194</v>
      </c>
      <c r="H46" s="24" t="s">
        <v>210</v>
      </c>
      <c r="I46" s="24" t="s">
        <v>206</v>
      </c>
      <c r="J46" s="24" t="s">
        <v>202</v>
      </c>
      <c r="K46" s="25" t="s">
        <v>198</v>
      </c>
      <c r="L46" s="23" t="s">
        <v>195</v>
      </c>
      <c r="M46" s="24" t="s">
        <v>211</v>
      </c>
      <c r="N46" s="24" t="s">
        <v>207</v>
      </c>
      <c r="O46" s="24" t="s">
        <v>203</v>
      </c>
      <c r="P46" s="25" t="s">
        <v>199</v>
      </c>
      <c r="Q46" s="2">
        <v>2505</v>
      </c>
      <c r="R46" s="2">
        <v>15</v>
      </c>
      <c r="S46" s="1">
        <f t="shared" si="1"/>
        <v>167</v>
      </c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>
        <v>2505</v>
      </c>
      <c r="R47" s="2">
        <v>15</v>
      </c>
      <c r="S47" s="1">
        <f t="shared" si="1"/>
        <v>167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>
        <v>2505</v>
      </c>
      <c r="R48" s="2">
        <v>15</v>
      </c>
      <c r="S48" s="1">
        <f t="shared" si="1"/>
        <v>167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>
        <v>2505</v>
      </c>
      <c r="R49" s="2">
        <v>15</v>
      </c>
      <c r="S49" s="1">
        <f t="shared" si="1"/>
        <v>167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 t="shared" si="1"/>
        <v>167</v>
      </c>
      <c r="T50" s="2">
        <f>3*S45</f>
        <v>501</v>
      </c>
      <c r="U50" s="10">
        <f>T50/Q48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>
        <v>2505</v>
      </c>
      <c r="R51" s="2">
        <v>15</v>
      </c>
      <c r="S51" s="1">
        <f t="shared" si="1"/>
        <v>167</v>
      </c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>
        <v>2505</v>
      </c>
      <c r="R52" s="2">
        <v>15</v>
      </c>
      <c r="S52" s="1">
        <f t="shared" si="1"/>
        <v>167</v>
      </c>
    </row>
    <row r="53" spans="1:21" ht="15" x14ac:dyDescent="0.25">
      <c r="A53" s="3" t="s">
        <v>236</v>
      </c>
      <c r="B53" s="23" t="s">
        <v>233</v>
      </c>
      <c r="C53" s="24" t="s">
        <v>229</v>
      </c>
      <c r="D53" s="24" t="s">
        <v>225</v>
      </c>
      <c r="E53" s="24" t="s">
        <v>221</v>
      </c>
      <c r="F53" s="25" t="s">
        <v>237</v>
      </c>
      <c r="G53" s="23" t="s">
        <v>234</v>
      </c>
      <c r="H53" s="24" t="s">
        <v>230</v>
      </c>
      <c r="I53" s="24" t="s">
        <v>226</v>
      </c>
      <c r="J53" s="24" t="s">
        <v>222</v>
      </c>
      <c r="K53" s="25" t="s">
        <v>238</v>
      </c>
      <c r="L53" s="23" t="s">
        <v>235</v>
      </c>
      <c r="M53" s="24" t="s">
        <v>231</v>
      </c>
      <c r="N53" s="24" t="s">
        <v>227</v>
      </c>
      <c r="O53" s="24" t="s">
        <v>223</v>
      </c>
      <c r="P53" s="25" t="s">
        <v>239</v>
      </c>
      <c r="Q53" s="2">
        <v>2505</v>
      </c>
      <c r="R53" s="2">
        <v>15</v>
      </c>
      <c r="S53" s="1">
        <f t="shared" si="1"/>
        <v>167</v>
      </c>
    </row>
    <row r="54" spans="1:21" ht="15" x14ac:dyDescent="0.25">
      <c r="A54" s="3" t="s">
        <v>240</v>
      </c>
      <c r="B54" s="23" t="s">
        <v>233</v>
      </c>
      <c r="C54" s="24" t="s">
        <v>229</v>
      </c>
      <c r="D54" s="24" t="s">
        <v>225</v>
      </c>
      <c r="E54" s="24" t="s">
        <v>241</v>
      </c>
      <c r="F54" s="25" t="s">
        <v>237</v>
      </c>
      <c r="G54" s="23" t="s">
        <v>234</v>
      </c>
      <c r="H54" s="24" t="s">
        <v>230</v>
      </c>
      <c r="I54" s="24" t="s">
        <v>226</v>
      </c>
      <c r="J54" s="24" t="s">
        <v>242</v>
      </c>
      <c r="K54" s="25" t="s">
        <v>238</v>
      </c>
      <c r="L54" s="23" t="s">
        <v>235</v>
      </c>
      <c r="M54" s="24" t="s">
        <v>231</v>
      </c>
      <c r="N54" s="24" t="s">
        <v>227</v>
      </c>
      <c r="O54" s="24" t="s">
        <v>243</v>
      </c>
      <c r="P54" s="25" t="s">
        <v>239</v>
      </c>
      <c r="Q54" s="2">
        <v>2505</v>
      </c>
      <c r="R54" s="2">
        <v>15</v>
      </c>
      <c r="S54" s="1">
        <f t="shared" si="1"/>
        <v>167</v>
      </c>
      <c r="U54" s="10"/>
    </row>
    <row r="55" spans="1:21" ht="15" x14ac:dyDescent="0.25">
      <c r="A55" s="3" t="s">
        <v>244</v>
      </c>
      <c r="B55" s="23" t="s">
        <v>233</v>
      </c>
      <c r="C55" s="24" t="s">
        <v>229</v>
      </c>
      <c r="D55" s="24" t="s">
        <v>245</v>
      </c>
      <c r="E55" s="24" t="s">
        <v>241</v>
      </c>
      <c r="F55" s="25" t="s">
        <v>237</v>
      </c>
      <c r="G55" s="23" t="s">
        <v>234</v>
      </c>
      <c r="H55" s="24" t="s">
        <v>230</v>
      </c>
      <c r="I55" s="24" t="s">
        <v>246</v>
      </c>
      <c r="J55" s="24" t="s">
        <v>242</v>
      </c>
      <c r="K55" s="25" t="s">
        <v>238</v>
      </c>
      <c r="L55" s="23" t="s">
        <v>235</v>
      </c>
      <c r="M55" s="24" t="s">
        <v>231</v>
      </c>
      <c r="N55" s="24" t="s">
        <v>247</v>
      </c>
      <c r="O55" s="24" t="s">
        <v>243</v>
      </c>
      <c r="P55" s="25" t="s">
        <v>239</v>
      </c>
      <c r="Q55" s="2">
        <v>2505</v>
      </c>
      <c r="R55" s="2">
        <v>15</v>
      </c>
      <c r="S55" s="1">
        <f t="shared" si="1"/>
        <v>167</v>
      </c>
      <c r="U55" s="10"/>
    </row>
    <row r="56" spans="1:21" ht="15" x14ac:dyDescent="0.25">
      <c r="A56" s="3" t="s">
        <v>248</v>
      </c>
      <c r="B56" s="23" t="s">
        <v>233</v>
      </c>
      <c r="C56" s="24" t="s">
        <v>249</v>
      </c>
      <c r="D56" s="24" t="s">
        <v>245</v>
      </c>
      <c r="E56" s="24" t="s">
        <v>241</v>
      </c>
      <c r="F56" s="25" t="s">
        <v>237</v>
      </c>
      <c r="G56" s="23" t="s">
        <v>234</v>
      </c>
      <c r="H56" s="24" t="s">
        <v>250</v>
      </c>
      <c r="I56" s="24" t="s">
        <v>246</v>
      </c>
      <c r="J56" s="24" t="s">
        <v>242</v>
      </c>
      <c r="K56" s="25" t="s">
        <v>238</v>
      </c>
      <c r="L56" s="23" t="s">
        <v>235</v>
      </c>
      <c r="M56" s="24" t="s">
        <v>251</v>
      </c>
      <c r="N56" s="24" t="s">
        <v>247</v>
      </c>
      <c r="O56" s="24" t="s">
        <v>243</v>
      </c>
      <c r="P56" s="25" t="s">
        <v>239</v>
      </c>
      <c r="Q56" s="2">
        <v>2505</v>
      </c>
      <c r="R56" s="2">
        <v>15</v>
      </c>
      <c r="S56" s="1">
        <f t="shared" si="1"/>
        <v>167</v>
      </c>
      <c r="T56"/>
      <c r="U56"/>
    </row>
    <row r="57" spans="1:21" ht="15" x14ac:dyDescent="0.25">
      <c r="A57" s="3" t="s">
        <v>252</v>
      </c>
      <c r="B57" s="23" t="s">
        <v>253</v>
      </c>
      <c r="C57" s="24" t="s">
        <v>249</v>
      </c>
      <c r="D57" s="24" t="s">
        <v>245</v>
      </c>
      <c r="E57" s="24" t="s">
        <v>241</v>
      </c>
      <c r="F57" s="25" t="s">
        <v>237</v>
      </c>
      <c r="G57" s="23" t="s">
        <v>254</v>
      </c>
      <c r="H57" s="24" t="s">
        <v>250</v>
      </c>
      <c r="I57" s="24" t="s">
        <v>246</v>
      </c>
      <c r="J57" s="24" t="s">
        <v>242</v>
      </c>
      <c r="K57" s="25" t="s">
        <v>238</v>
      </c>
      <c r="L57" s="23" t="s">
        <v>255</v>
      </c>
      <c r="M57" s="24" t="s">
        <v>251</v>
      </c>
      <c r="N57" s="24" t="s">
        <v>247</v>
      </c>
      <c r="O57" s="24" t="s">
        <v>243</v>
      </c>
      <c r="P57" s="25" t="s">
        <v>239</v>
      </c>
      <c r="Q57" s="2">
        <v>2505</v>
      </c>
      <c r="R57" s="2">
        <v>15</v>
      </c>
      <c r="S57" s="1">
        <f t="shared" si="1"/>
        <v>167</v>
      </c>
    </row>
    <row r="58" spans="1:21" ht="15" x14ac:dyDescent="0.25">
      <c r="A58" s="3" t="s">
        <v>256</v>
      </c>
      <c r="B58" s="23" t="s">
        <v>253</v>
      </c>
      <c r="C58" s="24" t="s">
        <v>249</v>
      </c>
      <c r="D58" s="24" t="s">
        <v>245</v>
      </c>
      <c r="E58" s="24" t="s">
        <v>241</v>
      </c>
      <c r="F58" s="25" t="s">
        <v>257</v>
      </c>
      <c r="G58" s="23" t="s">
        <v>254</v>
      </c>
      <c r="H58" s="24" t="s">
        <v>250</v>
      </c>
      <c r="I58" s="24" t="s">
        <v>246</v>
      </c>
      <c r="J58" s="24" t="s">
        <v>242</v>
      </c>
      <c r="K58" s="25" t="s">
        <v>258</v>
      </c>
      <c r="L58" s="23" t="s">
        <v>255</v>
      </c>
      <c r="M58" s="24" t="s">
        <v>251</v>
      </c>
      <c r="N58" s="24" t="s">
        <v>247</v>
      </c>
      <c r="O58" s="24" t="s">
        <v>243</v>
      </c>
      <c r="P58" s="25" t="s">
        <v>259</v>
      </c>
      <c r="Q58" s="2">
        <v>2505</v>
      </c>
      <c r="R58" s="2">
        <v>15</v>
      </c>
      <c r="S58" s="1">
        <f t="shared" si="1"/>
        <v>167</v>
      </c>
      <c r="U58" s="10"/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>
        <v>2505</v>
      </c>
      <c r="R59" s="2">
        <v>15</v>
      </c>
      <c r="S59" s="1">
        <f t="shared" si="1"/>
        <v>167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>
        <v>2505</v>
      </c>
      <c r="R60" s="2">
        <v>15</v>
      </c>
      <c r="S60" s="1">
        <f t="shared" si="1"/>
        <v>167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>
        <v>2505</v>
      </c>
      <c r="R61" s="2">
        <v>15</v>
      </c>
      <c r="S61" s="1">
        <f t="shared" si="1"/>
        <v>167</v>
      </c>
      <c r="U61" s="10"/>
    </row>
    <row r="63" spans="1:21" x14ac:dyDescent="0.2">
      <c r="S63" s="1" t="s">
        <v>272</v>
      </c>
      <c r="T63" s="20">
        <f>SUM(T2:T61)</f>
        <v>2004</v>
      </c>
    </row>
    <row r="66" spans="19:20" x14ac:dyDescent="0.2">
      <c r="S66" s="1" t="s">
        <v>4</v>
      </c>
      <c r="T66" s="20">
        <f>T63+Q2</f>
        <v>4509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F1" zoomScale="72" zoomScaleNormal="72" workbookViewId="0">
      <selection activeCell="T66" sqref="T66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16384" width="11.5703125" style="1"/>
  </cols>
  <sheetData>
    <row r="1" spans="1:30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  <c r="Z1" s="1" t="s">
        <v>275</v>
      </c>
      <c r="AD1" s="1" t="s">
        <v>276</v>
      </c>
    </row>
    <row r="2" spans="1:30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>
        <v>2505</v>
      </c>
      <c r="R2" s="2">
        <v>15</v>
      </c>
      <c r="S2" s="1">
        <f t="shared" ref="S2:S33" si="0">Q2/R2</f>
        <v>167</v>
      </c>
      <c r="X2" s="1" t="s">
        <v>277</v>
      </c>
      <c r="AD2" s="1" t="s">
        <v>278</v>
      </c>
    </row>
    <row r="3" spans="1:30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>
        <v>2505</v>
      </c>
      <c r="R3" s="2">
        <v>15</v>
      </c>
      <c r="S3" s="1">
        <f t="shared" si="0"/>
        <v>167</v>
      </c>
      <c r="X3" s="1" t="s">
        <v>279</v>
      </c>
      <c r="Z3" s="1">
        <f>167*3</f>
        <v>501</v>
      </c>
    </row>
    <row r="4" spans="1:30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>
        <v>2505</v>
      </c>
      <c r="R4" s="2">
        <v>15</v>
      </c>
      <c r="S4" s="1">
        <f t="shared" si="0"/>
        <v>167</v>
      </c>
      <c r="AA4" s="1" t="s">
        <v>10</v>
      </c>
    </row>
    <row r="5" spans="1:30" ht="15" x14ac:dyDescent="0.25">
      <c r="A5" s="3" t="s">
        <v>36</v>
      </c>
      <c r="B5" s="7" t="s">
        <v>10</v>
      </c>
      <c r="C5" s="8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>
        <v>2505</v>
      </c>
      <c r="R5" s="2">
        <v>15</v>
      </c>
      <c r="S5" s="1">
        <f t="shared" si="0"/>
        <v>167</v>
      </c>
      <c r="U5" s="10"/>
      <c r="AA5" s="1" t="s">
        <v>280</v>
      </c>
    </row>
    <row r="6" spans="1:30" ht="15" x14ac:dyDescent="0.25">
      <c r="A6" s="3" t="s">
        <v>41</v>
      </c>
      <c r="B6" s="7" t="s">
        <v>10</v>
      </c>
      <c r="C6" s="8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 t="shared" si="0"/>
        <v>167</v>
      </c>
      <c r="U6" s="10"/>
      <c r="X6" s="1" t="s">
        <v>281</v>
      </c>
    </row>
    <row r="7" spans="1:30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>
        <v>2505</v>
      </c>
      <c r="R7" s="2">
        <v>15</v>
      </c>
      <c r="S7" s="1">
        <f t="shared" si="0"/>
        <v>167</v>
      </c>
    </row>
    <row r="8" spans="1:30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>
        <v>2505</v>
      </c>
      <c r="R8" s="2">
        <v>15</v>
      </c>
      <c r="S8" s="1">
        <f t="shared" si="0"/>
        <v>167</v>
      </c>
      <c r="AA8" s="1" t="s">
        <v>282</v>
      </c>
    </row>
    <row r="9" spans="1:30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11" t="s">
        <v>39</v>
      </c>
      <c r="O9" s="8" t="s">
        <v>58</v>
      </c>
      <c r="P9" s="9" t="s">
        <v>53</v>
      </c>
      <c r="Q9" s="2">
        <v>2505</v>
      </c>
      <c r="R9" s="2">
        <v>15</v>
      </c>
      <c r="S9" s="1">
        <f t="shared" si="0"/>
        <v>167</v>
      </c>
    </row>
    <row r="10" spans="1:30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12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 t="shared" si="0"/>
        <v>167</v>
      </c>
      <c r="T10" s="2">
        <f>3*S8</f>
        <v>501</v>
      </c>
      <c r="U10" s="10">
        <f>T10/Q11</f>
        <v>0.2</v>
      </c>
    </row>
    <row r="11" spans="1:30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>
        <v>2505</v>
      </c>
      <c r="R11" s="2">
        <v>15</v>
      </c>
      <c r="S11" s="1">
        <f t="shared" si="0"/>
        <v>167</v>
      </c>
      <c r="T11"/>
      <c r="U11"/>
      <c r="Y11" s="1" t="s">
        <v>283</v>
      </c>
    </row>
    <row r="12" spans="1:30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>
        <v>2505</v>
      </c>
      <c r="R12" s="2">
        <v>15</v>
      </c>
      <c r="S12" s="1">
        <f t="shared" si="0"/>
        <v>167</v>
      </c>
    </row>
    <row r="13" spans="1:30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>
        <v>2505</v>
      </c>
      <c r="R13" s="2">
        <v>15</v>
      </c>
      <c r="S13" s="1">
        <f t="shared" si="0"/>
        <v>167</v>
      </c>
    </row>
    <row r="14" spans="1:30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>
        <v>2505</v>
      </c>
      <c r="R14" s="2">
        <v>15</v>
      </c>
      <c r="S14" s="1">
        <f t="shared" si="0"/>
        <v>167</v>
      </c>
      <c r="U14" s="10"/>
      <c r="X14" s="1" t="s">
        <v>284</v>
      </c>
      <c r="Y14" s="1" t="s">
        <v>285</v>
      </c>
    </row>
    <row r="15" spans="1:30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>
        <v>2505</v>
      </c>
      <c r="R15" s="2">
        <v>15</v>
      </c>
      <c r="S15" s="1">
        <f t="shared" si="0"/>
        <v>167</v>
      </c>
      <c r="U15" s="10"/>
    </row>
    <row r="16" spans="1:30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>
        <v>2505</v>
      </c>
      <c r="R16" s="2">
        <v>15</v>
      </c>
      <c r="S16" s="1">
        <f t="shared" si="0"/>
        <v>167</v>
      </c>
      <c r="T16"/>
      <c r="U16"/>
    </row>
    <row r="17" spans="1:24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13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13" t="s">
        <v>78</v>
      </c>
      <c r="Q17" s="2">
        <v>2505</v>
      </c>
      <c r="R17" s="2">
        <v>15</v>
      </c>
      <c r="S17" s="1">
        <f t="shared" si="0"/>
        <v>167</v>
      </c>
    </row>
    <row r="18" spans="1:24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14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14" t="s">
        <v>99</v>
      </c>
      <c r="Q18" s="2">
        <v>2505</v>
      </c>
      <c r="R18" s="2">
        <v>15</v>
      </c>
      <c r="S18" s="1">
        <f t="shared" si="0"/>
        <v>167</v>
      </c>
      <c r="T18" s="2">
        <f>3*S13</f>
        <v>501</v>
      </c>
      <c r="U18" s="10">
        <f>T18/Q16</f>
        <v>0.2</v>
      </c>
      <c r="X18" s="1" t="s">
        <v>286</v>
      </c>
    </row>
    <row r="19" spans="1:24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>
        <v>2505</v>
      </c>
      <c r="R19" s="2">
        <v>15</v>
      </c>
      <c r="S19" s="1">
        <f t="shared" si="0"/>
        <v>167</v>
      </c>
    </row>
    <row r="20" spans="1:24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>
        <v>2505</v>
      </c>
      <c r="R20" s="2">
        <v>15</v>
      </c>
      <c r="S20" s="1">
        <f t="shared" si="0"/>
        <v>167</v>
      </c>
      <c r="U20" s="10"/>
    </row>
    <row r="21" spans="1:24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>
        <v>2505</v>
      </c>
      <c r="R21" s="2">
        <v>15</v>
      </c>
      <c r="S21" s="1">
        <f t="shared" si="0"/>
        <v>167</v>
      </c>
      <c r="T21"/>
      <c r="U21"/>
    </row>
    <row r="22" spans="1:24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 t="shared" si="0"/>
        <v>167</v>
      </c>
      <c r="U22" s="10"/>
    </row>
    <row r="23" spans="1:24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>
        <v>2505</v>
      </c>
      <c r="R23" s="2">
        <v>15</v>
      </c>
      <c r="S23" s="1">
        <f t="shared" si="0"/>
        <v>167</v>
      </c>
    </row>
    <row r="24" spans="1:24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>
        <v>2505</v>
      </c>
      <c r="R24" s="2">
        <v>15</v>
      </c>
      <c r="S24" s="1">
        <f t="shared" si="0"/>
        <v>167</v>
      </c>
    </row>
    <row r="25" spans="1:24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>
        <v>2505</v>
      </c>
      <c r="R25" s="2">
        <v>15</v>
      </c>
      <c r="S25" s="1">
        <f t="shared" si="0"/>
        <v>167</v>
      </c>
      <c r="U25" s="10"/>
    </row>
    <row r="26" spans="1:24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 t="shared" si="0"/>
        <v>167</v>
      </c>
      <c r="T26" s="2">
        <f>3*S23</f>
        <v>501</v>
      </c>
      <c r="U26" s="10">
        <f>T26/Q26</f>
        <v>0.2</v>
      </c>
    </row>
    <row r="27" spans="1:24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>
        <v>2505</v>
      </c>
      <c r="R27" s="2">
        <v>15</v>
      </c>
      <c r="S27" s="1">
        <f t="shared" si="0"/>
        <v>167</v>
      </c>
    </row>
    <row r="28" spans="1:24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>
        <v>2505</v>
      </c>
      <c r="R28" s="2">
        <v>15</v>
      </c>
      <c r="S28" s="1">
        <f t="shared" si="0"/>
        <v>167</v>
      </c>
    </row>
    <row r="29" spans="1:24" ht="15" x14ac:dyDescent="0.25">
      <c r="A29" s="3" t="s">
        <v>140</v>
      </c>
      <c r="B29" s="7" t="s">
        <v>133</v>
      </c>
      <c r="C29" s="8" t="s">
        <v>129</v>
      </c>
      <c r="D29" s="8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>
        <v>2505</v>
      </c>
      <c r="R29" s="2">
        <v>15</v>
      </c>
      <c r="S29" s="1">
        <f t="shared" si="0"/>
        <v>167</v>
      </c>
    </row>
    <row r="30" spans="1:24" ht="15" x14ac:dyDescent="0.25">
      <c r="A30" s="3" t="s">
        <v>144</v>
      </c>
      <c r="B30" s="7" t="s">
        <v>133</v>
      </c>
      <c r="C30" s="8" t="s">
        <v>129</v>
      </c>
      <c r="D30" s="8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 t="shared" si="0"/>
        <v>167</v>
      </c>
      <c r="U30" s="10"/>
    </row>
    <row r="31" spans="1:24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>
        <v>2505</v>
      </c>
      <c r="R31" s="2">
        <v>15</v>
      </c>
      <c r="S31" s="1">
        <f t="shared" si="0"/>
        <v>167</v>
      </c>
      <c r="T31"/>
      <c r="U31"/>
    </row>
    <row r="32" spans="1:24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>
        <v>2505</v>
      </c>
      <c r="R32" s="2">
        <v>15</v>
      </c>
      <c r="S32" s="1">
        <f t="shared" si="0"/>
        <v>167</v>
      </c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11" t="s">
        <v>143</v>
      </c>
      <c r="P33" s="9" t="s">
        <v>159</v>
      </c>
      <c r="Q33" s="2">
        <v>2505</v>
      </c>
      <c r="R33" s="2">
        <v>15</v>
      </c>
      <c r="S33" s="1">
        <f t="shared" si="0"/>
        <v>167</v>
      </c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12" t="s">
        <v>163</v>
      </c>
      <c r="P34" s="9" t="s">
        <v>159</v>
      </c>
      <c r="Q34" s="2">
        <v>2505</v>
      </c>
      <c r="R34" s="2">
        <v>15</v>
      </c>
      <c r="S34" s="1">
        <f t="shared" ref="S34:S61" si="1">Q34/R34</f>
        <v>167</v>
      </c>
      <c r="T34" s="2">
        <f>3*S32</f>
        <v>501</v>
      </c>
      <c r="U34" s="10">
        <f>T34/Q35</f>
        <v>0.2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>
        <v>2505</v>
      </c>
      <c r="R35" s="2">
        <v>15</v>
      </c>
      <c r="S35" s="1">
        <f t="shared" si="1"/>
        <v>167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>
        <v>2505</v>
      </c>
      <c r="R36" s="2">
        <v>15</v>
      </c>
      <c r="S36" s="1">
        <f t="shared" si="1"/>
        <v>167</v>
      </c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>
        <v>2505</v>
      </c>
      <c r="R37" s="2">
        <v>15</v>
      </c>
      <c r="S37" s="1">
        <f t="shared" si="1"/>
        <v>167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>
        <v>2505</v>
      </c>
      <c r="R38" s="2">
        <v>15</v>
      </c>
      <c r="S38" s="1">
        <f t="shared" si="1"/>
        <v>167</v>
      </c>
      <c r="U38" s="10"/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>
        <v>2505</v>
      </c>
      <c r="R39" s="2">
        <v>15</v>
      </c>
      <c r="S39" s="1">
        <f t="shared" si="1"/>
        <v>167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>
        <v>2505</v>
      </c>
      <c r="R40" s="2">
        <v>15</v>
      </c>
      <c r="S40" s="1">
        <f t="shared" si="1"/>
        <v>167</v>
      </c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15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15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>
        <v>2505</v>
      </c>
      <c r="R41" s="2">
        <v>15</v>
      </c>
      <c r="S41" s="1">
        <f t="shared" si="1"/>
        <v>167</v>
      </c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16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16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 t="shared" si="1"/>
        <v>167</v>
      </c>
      <c r="T42" s="2">
        <f>3*S38</f>
        <v>501</v>
      </c>
      <c r="U42" s="10">
        <f>T42/Q41</f>
        <v>0.2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>
        <v>2505</v>
      </c>
      <c r="R43" s="2">
        <v>15</v>
      </c>
      <c r="S43" s="1">
        <f t="shared" si="1"/>
        <v>167</v>
      </c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>
        <v>2505</v>
      </c>
      <c r="R44" s="2">
        <v>15</v>
      </c>
      <c r="S44" s="1">
        <f t="shared" si="1"/>
        <v>167</v>
      </c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 t="shared" si="1"/>
        <v>167</v>
      </c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>
        <v>2505</v>
      </c>
      <c r="R46" s="2">
        <v>15</v>
      </c>
      <c r="S46" s="1">
        <f t="shared" si="1"/>
        <v>167</v>
      </c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>
        <v>2505</v>
      </c>
      <c r="R47" s="2">
        <v>15</v>
      </c>
      <c r="S47" s="1">
        <f t="shared" si="1"/>
        <v>167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>
        <v>2505</v>
      </c>
      <c r="R48" s="2">
        <v>15</v>
      </c>
      <c r="S48" s="1">
        <f t="shared" si="1"/>
        <v>167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>
        <v>2505</v>
      </c>
      <c r="R49" s="2">
        <v>15</v>
      </c>
      <c r="S49" s="1">
        <f t="shared" si="1"/>
        <v>167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 t="shared" si="1"/>
        <v>167</v>
      </c>
      <c r="T50" s="2">
        <f>3*S48</f>
        <v>501</v>
      </c>
      <c r="U50" s="10">
        <f>T50/Q51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>
        <v>2505</v>
      </c>
      <c r="R51" s="2">
        <v>15</v>
      </c>
      <c r="S51" s="1">
        <f t="shared" si="1"/>
        <v>167</v>
      </c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>
        <v>2505</v>
      </c>
      <c r="R52" s="2">
        <v>15</v>
      </c>
      <c r="S52" s="1">
        <f t="shared" si="1"/>
        <v>167</v>
      </c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8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>
        <v>2505</v>
      </c>
      <c r="R53" s="2">
        <v>15</v>
      </c>
      <c r="S53" s="1">
        <f t="shared" si="1"/>
        <v>167</v>
      </c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8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1">
        <f t="shared" si="1"/>
        <v>167</v>
      </c>
      <c r="U54" s="10"/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>
        <v>2505</v>
      </c>
      <c r="R55" s="2">
        <v>15</v>
      </c>
      <c r="S55" s="1">
        <f t="shared" si="1"/>
        <v>167</v>
      </c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>
        <v>2505</v>
      </c>
      <c r="R56" s="2">
        <v>15</v>
      </c>
      <c r="S56" s="1">
        <f t="shared" si="1"/>
        <v>167</v>
      </c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13" t="s">
        <v>239</v>
      </c>
      <c r="Q57" s="2">
        <v>2505</v>
      </c>
      <c r="R57" s="2">
        <v>15</v>
      </c>
      <c r="S57" s="1">
        <f t="shared" si="1"/>
        <v>167</v>
      </c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14" t="s">
        <v>259</v>
      </c>
      <c r="Q58" s="2">
        <v>2505</v>
      </c>
      <c r="R58" s="2">
        <v>15</v>
      </c>
      <c r="S58" s="1">
        <f t="shared" si="1"/>
        <v>167</v>
      </c>
      <c r="T58" s="2">
        <f>3*S57</f>
        <v>501</v>
      </c>
      <c r="U58" s="10">
        <f>T58/Q60</f>
        <v>0.2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>
        <v>2505</v>
      </c>
      <c r="R59" s="2">
        <v>15</v>
      </c>
      <c r="S59" s="1">
        <f t="shared" si="1"/>
        <v>167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>
        <v>2505</v>
      </c>
      <c r="R60" s="2">
        <v>15</v>
      </c>
      <c r="S60" s="1">
        <f t="shared" si="1"/>
        <v>167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>
        <v>2505</v>
      </c>
      <c r="R61" s="2">
        <v>15</v>
      </c>
      <c r="S61" s="1">
        <f t="shared" si="1"/>
        <v>167</v>
      </c>
      <c r="U61" s="10"/>
    </row>
    <row r="63" spans="1:21" x14ac:dyDescent="0.2">
      <c r="S63" s="1" t="s">
        <v>272</v>
      </c>
      <c r="T63" s="20">
        <f>SUM(T2:T61)</f>
        <v>3507</v>
      </c>
    </row>
    <row r="66" spans="19:20" x14ac:dyDescent="0.2">
      <c r="S66" s="1" t="s">
        <v>4</v>
      </c>
      <c r="T66" s="20">
        <f>T63+Q2</f>
        <v>6012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6"/>
  <sheetViews>
    <sheetView zoomScale="72" zoomScaleNormal="72" workbookViewId="0">
      <selection activeCell="T71" sqref="T71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11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11" t="s">
        <v>21</v>
      </c>
      <c r="N5" s="8" t="s">
        <v>39</v>
      </c>
      <c r="O5" s="8" t="s">
        <v>35</v>
      </c>
      <c r="P5" s="9" t="s">
        <v>31</v>
      </c>
      <c r="Q5" s="2"/>
      <c r="R5" s="2"/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12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12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>Q6/R6</f>
        <v>167</v>
      </c>
      <c r="T6" s="2">
        <f>3*S6</f>
        <v>501</v>
      </c>
      <c r="U6" s="10">
        <f>T6/Q6</f>
        <v>0.2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11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12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>Q10/R10</f>
        <v>167</v>
      </c>
      <c r="T10" s="2">
        <f>3*S10</f>
        <v>501</v>
      </c>
      <c r="U10" s="10">
        <f>T10/Q10</f>
        <v>0.2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11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12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1">
        <f>Q14/R14</f>
        <v>167</v>
      </c>
      <c r="T14" s="2">
        <f>3*S14</f>
        <v>501</v>
      </c>
      <c r="U14" s="10">
        <f>T14/Q14</f>
        <v>0.2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13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13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14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14" t="s">
        <v>99</v>
      </c>
      <c r="Q18" s="2">
        <v>2505</v>
      </c>
      <c r="R18" s="2">
        <v>15</v>
      </c>
      <c r="S18" s="1">
        <f>Q18/R18</f>
        <v>167</v>
      </c>
      <c r="T18" s="2">
        <f>3*S18</f>
        <v>501</v>
      </c>
      <c r="U18" s="10">
        <f>T18/Q18</f>
        <v>0.2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15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15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15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16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16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16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>Q22/R22</f>
        <v>167</v>
      </c>
      <c r="T22" s="2">
        <f>3*S22</f>
        <v>501</v>
      </c>
      <c r="U22" s="10">
        <f>T22/Q22</f>
        <v>0.2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3*S26</f>
        <v>501</v>
      </c>
      <c r="U26" s="10">
        <f>T26/Q26</f>
        <v>0.2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11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11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12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12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>Q30/R30</f>
        <v>167</v>
      </c>
      <c r="T30" s="2">
        <f>3*S30</f>
        <v>501</v>
      </c>
      <c r="U30" s="10">
        <f>T30/Q30</f>
        <v>0.2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11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12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3*S34</f>
        <v>501</v>
      </c>
      <c r="U34" s="10">
        <f>T34/Q34</f>
        <v>0.2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13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14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1">
        <f>Q38/R38</f>
        <v>167</v>
      </c>
      <c r="T38" s="2">
        <f>3*S38</f>
        <v>501</v>
      </c>
      <c r="U38" s="10">
        <f>T38/Q38</f>
        <v>0.2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15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15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16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16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3*S42</f>
        <v>501</v>
      </c>
      <c r="U42" s="10">
        <f>T42/Q42</f>
        <v>0.2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11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11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11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>Q45/R45</f>
        <v>167</v>
      </c>
      <c r="T45" s="2">
        <f>3*S45</f>
        <v>501</v>
      </c>
      <c r="U45" s="10">
        <f>T45/Q45</f>
        <v>0.2</v>
      </c>
    </row>
    <row r="46" spans="1:21" ht="15" x14ac:dyDescent="0.25">
      <c r="A46" s="3" t="s">
        <v>208</v>
      </c>
      <c r="B46" s="7" t="s">
        <v>193</v>
      </c>
      <c r="C46" s="12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12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12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3*S50</f>
        <v>501</v>
      </c>
      <c r="U50" s="10">
        <f>T50/Q50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11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11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12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12" t="s">
        <v>243</v>
      </c>
      <c r="P54" s="9" t="s">
        <v>239</v>
      </c>
      <c r="Q54" s="2">
        <v>2505</v>
      </c>
      <c r="R54" s="2">
        <v>15</v>
      </c>
      <c r="S54" s="1">
        <f>Q54/R54</f>
        <v>167</v>
      </c>
      <c r="T54" s="2">
        <f>3*S54</f>
        <v>501</v>
      </c>
      <c r="U54" s="10">
        <f>T54/Q54</f>
        <v>0.2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13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14" t="s">
        <v>259</v>
      </c>
      <c r="Q58" s="2">
        <v>2505</v>
      </c>
      <c r="R58" s="2">
        <v>15</v>
      </c>
      <c r="S58" s="1">
        <f>Q58/R58</f>
        <v>167</v>
      </c>
      <c r="T58" s="2">
        <f>3*S58</f>
        <v>501</v>
      </c>
      <c r="U58" s="10">
        <f>T58/Q58</f>
        <v>0.2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7014</v>
      </c>
    </row>
    <row r="66" spans="19:20" x14ac:dyDescent="0.2">
      <c r="S66" s="1" t="s">
        <v>4</v>
      </c>
      <c r="T66" s="20">
        <f>T63+W3</f>
        <v>9519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Refresco 1 Panel cada 2 años</vt:lpstr>
      <vt:lpstr>Refresco 1 panel cada año</vt:lpstr>
      <vt:lpstr>Refresco uno cada año B</vt:lpstr>
      <vt:lpstr>Refresco cada tres años</vt:lpstr>
      <vt:lpstr>Refresco cada dos años</vt:lpstr>
      <vt:lpstr>Refresco cada año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Fernando Zea Castro</cp:lastModifiedBy>
  <cp:revision>13</cp:revision>
  <dcterms:created xsi:type="dcterms:W3CDTF">2024-09-12T10:17:08Z</dcterms:created>
  <dcterms:modified xsi:type="dcterms:W3CDTF">2024-09-30T16:57:48Z</dcterms:modified>
  <dc:language>es-CO</dc:language>
</cp:coreProperties>
</file>