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8_{BD48BCD0-8561-49C3-B831-B19B565E9D0E}" xr6:coauthVersionLast="47" xr6:coauthVersionMax="47" xr10:uidLastSave="{00000000-0000-0000-0000-000000000000}"/>
  <bookViews>
    <workbookView xWindow="-108" yWindow="-108" windowWidth="23256" windowHeight="12456" firstSheet="5" activeTab="1" xr2:uid="{13F4AE79-2971-4DD1-83EB-84B9C5A6F743}"/>
  </bookViews>
  <sheets>
    <sheet name="SuperMarket Sales" sheetId="2" r:id="rId1"/>
    <sheet name="Formulas" sheetId="3" r:id="rId2"/>
    <sheet name="Conditional Formatting" sheetId="4" r:id="rId3"/>
    <sheet name="Sorting &amp; Filtering" sheetId="5" r:id="rId4"/>
    <sheet name="Pivot table" sheetId="7" r:id="rId5"/>
    <sheet name="Dashboard" sheetId="6" r:id="rId6"/>
  </sheets>
  <definedNames>
    <definedName name="_xlnm._FilterDatabase" localSheetId="3" hidden="1">'Sorting &amp; Filtering'!$A$8:$H$78</definedName>
    <definedName name="Slicer_Order_Date1">#N/A</definedName>
    <definedName name="Slicer_Order_Quantity">#N/A</definedName>
    <definedName name="Slicer_Retail_Price__USD_1">#N/A</definedName>
  </definedNames>
  <calcPr calcId="191028"/>
  <pivotCaches>
    <pivotCache cacheId="706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3" l="1"/>
  <c r="L9" i="3"/>
  <c r="H9" i="5"/>
  <c r="G32" i="5"/>
  <c r="H32" i="5" s="1"/>
  <c r="G71" i="5"/>
  <c r="H71" i="5" s="1"/>
  <c r="G31" i="5"/>
  <c r="H31" i="5" s="1"/>
  <c r="G63" i="5"/>
  <c r="H63" i="5" s="1"/>
  <c r="G48" i="5"/>
  <c r="H48" i="5" s="1"/>
  <c r="G78" i="5"/>
  <c r="H78" i="5" s="1"/>
  <c r="G30" i="5"/>
  <c r="H30" i="5" s="1"/>
  <c r="G62" i="5"/>
  <c r="H62" i="5" s="1"/>
  <c r="G47" i="5"/>
  <c r="H47" i="5" s="1"/>
  <c r="G29" i="5"/>
  <c r="H29" i="5" s="1"/>
  <c r="G70" i="5"/>
  <c r="H70" i="5" s="1"/>
  <c r="G28" i="5"/>
  <c r="H28" i="5" s="1"/>
  <c r="G61" i="5"/>
  <c r="H61" i="5" s="1"/>
  <c r="G46" i="5"/>
  <c r="H46" i="5" s="1"/>
  <c r="G77" i="5"/>
  <c r="H77" i="5" s="1"/>
  <c r="G27" i="5"/>
  <c r="H27" i="5" s="1"/>
  <c r="G60" i="5"/>
  <c r="H60" i="5" s="1"/>
  <c r="G45" i="5"/>
  <c r="H45" i="5" s="1"/>
  <c r="G26" i="5"/>
  <c r="H26" i="5" s="1"/>
  <c r="G69" i="5"/>
  <c r="H69" i="5" s="1"/>
  <c r="G25" i="5"/>
  <c r="H25" i="5" s="1"/>
  <c r="G59" i="5"/>
  <c r="H59" i="5" s="1"/>
  <c r="G44" i="5"/>
  <c r="H44" i="5" s="1"/>
  <c r="G76" i="5"/>
  <c r="H76" i="5" s="1"/>
  <c r="G24" i="5"/>
  <c r="H24" i="5" s="1"/>
  <c r="G58" i="5"/>
  <c r="H58" i="5" s="1"/>
  <c r="G43" i="5"/>
  <c r="H43" i="5" s="1"/>
  <c r="G23" i="5"/>
  <c r="H23" i="5" s="1"/>
  <c r="G68" i="5"/>
  <c r="H68" i="5" s="1"/>
  <c r="G22" i="5"/>
  <c r="H22" i="5" s="1"/>
  <c r="G57" i="5"/>
  <c r="H57" i="5" s="1"/>
  <c r="G42" i="5"/>
  <c r="H42" i="5" s="1"/>
  <c r="G75" i="5"/>
  <c r="H75" i="5" s="1"/>
  <c r="G21" i="5"/>
  <c r="H21" i="5" s="1"/>
  <c r="G56" i="5"/>
  <c r="H56" i="5" s="1"/>
  <c r="G41" i="5"/>
  <c r="H41" i="5" s="1"/>
  <c r="G20" i="5"/>
  <c r="H20" i="5" s="1"/>
  <c r="G67" i="5"/>
  <c r="H67" i="5" s="1"/>
  <c r="G19" i="5"/>
  <c r="H19" i="5" s="1"/>
  <c r="G55" i="5"/>
  <c r="H55" i="5" s="1"/>
  <c r="G40" i="5"/>
  <c r="H40" i="5" s="1"/>
  <c r="G74" i="5"/>
  <c r="H74" i="5" s="1"/>
  <c r="G18" i="5"/>
  <c r="H18" i="5" s="1"/>
  <c r="G54" i="5"/>
  <c r="H54" i="5" s="1"/>
  <c r="G39" i="5"/>
  <c r="H39" i="5" s="1"/>
  <c r="G17" i="5"/>
  <c r="H17" i="5" s="1"/>
  <c r="G66" i="5"/>
  <c r="H66" i="5" s="1"/>
  <c r="G16" i="5"/>
  <c r="H16" i="5" s="1"/>
  <c r="G53" i="5"/>
  <c r="H53" i="5" s="1"/>
  <c r="G38" i="5"/>
  <c r="H38" i="5" s="1"/>
  <c r="G73" i="5"/>
  <c r="H73" i="5" s="1"/>
  <c r="G15" i="5"/>
  <c r="H15" i="5" s="1"/>
  <c r="G52" i="5"/>
  <c r="H52" i="5" s="1"/>
  <c r="G37" i="5"/>
  <c r="H37" i="5" s="1"/>
  <c r="G14" i="5"/>
  <c r="H14" i="5" s="1"/>
  <c r="G65" i="5"/>
  <c r="H65" i="5" s="1"/>
  <c r="G13" i="5"/>
  <c r="H13" i="5" s="1"/>
  <c r="G51" i="5"/>
  <c r="H51" i="5" s="1"/>
  <c r="G36" i="5"/>
  <c r="H36" i="5" s="1"/>
  <c r="G72" i="5"/>
  <c r="H72" i="5" s="1"/>
  <c r="G12" i="5"/>
  <c r="H12" i="5" s="1"/>
  <c r="G11" i="5"/>
  <c r="H11" i="5" s="1"/>
  <c r="G35" i="5"/>
  <c r="H35" i="5" s="1"/>
  <c r="G50" i="5"/>
  <c r="H50" i="5" s="1"/>
  <c r="G34" i="5"/>
  <c r="H34" i="5" s="1"/>
  <c r="G10" i="5"/>
  <c r="H10" i="5" s="1"/>
  <c r="G64" i="5"/>
  <c r="H64" i="5" s="1"/>
  <c r="G49" i="5"/>
  <c r="H49" i="5" s="1"/>
  <c r="G9" i="5"/>
  <c r="G33" i="5"/>
  <c r="H33" i="5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L13" i="3"/>
  <c r="L12" i="3"/>
  <c r="L11" i="3"/>
  <c r="L10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9" i="3"/>
  <c r="H9" i="2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78" i="2"/>
  <c r="I78" i="2" s="1"/>
  <c r="H77" i="2"/>
  <c r="I77" i="2" s="1"/>
  <c r="H76" i="2"/>
  <c r="I76" i="2" s="1"/>
  <c r="H75" i="2"/>
  <c r="I75" i="2" s="1"/>
  <c r="H74" i="2"/>
  <c r="I74" i="2" s="1"/>
  <c r="I73" i="2"/>
  <c r="H73" i="2"/>
  <c r="H72" i="2"/>
  <c r="I72" i="2" s="1"/>
  <c r="H71" i="2"/>
  <c r="I71" i="2" s="1"/>
  <c r="H70" i="2"/>
  <c r="I70" i="2" s="1"/>
  <c r="I69" i="2"/>
  <c r="H69" i="2"/>
  <c r="H68" i="2"/>
  <c r="I68" i="2" s="1"/>
  <c r="H67" i="2"/>
  <c r="I67" i="2" s="1"/>
  <c r="H66" i="2"/>
  <c r="I66" i="2" s="1"/>
  <c r="I65" i="2"/>
  <c r="H65" i="2"/>
  <c r="H64" i="2"/>
  <c r="I64" i="2" s="1"/>
  <c r="H63" i="2"/>
  <c r="I63" i="2" s="1"/>
  <c r="H62" i="2"/>
  <c r="I62" i="2" s="1"/>
  <c r="I61" i="2"/>
  <c r="H61" i="2"/>
  <c r="H60" i="2"/>
  <c r="I60" i="2" s="1"/>
  <c r="H59" i="2"/>
  <c r="I59" i="2" s="1"/>
  <c r="H58" i="2"/>
  <c r="I58" i="2" s="1"/>
  <c r="I57" i="2"/>
  <c r="H57" i="2"/>
  <c r="H56" i="2"/>
  <c r="I56" i="2" s="1"/>
  <c r="H55" i="2"/>
  <c r="I55" i="2" s="1"/>
  <c r="H54" i="2"/>
  <c r="I54" i="2" s="1"/>
  <c r="I53" i="2"/>
  <c r="H53" i="2"/>
  <c r="H52" i="2"/>
  <c r="I52" i="2" s="1"/>
  <c r="H51" i="2"/>
  <c r="I51" i="2" s="1"/>
  <c r="H50" i="2"/>
  <c r="I50" i="2" s="1"/>
  <c r="I49" i="2"/>
  <c r="H49" i="2"/>
  <c r="H48" i="2"/>
  <c r="I48" i="2" s="1"/>
  <c r="H47" i="2"/>
  <c r="I47" i="2" s="1"/>
  <c r="H46" i="2"/>
  <c r="I46" i="2" s="1"/>
  <c r="I45" i="2"/>
  <c r="H45" i="2"/>
  <c r="H44" i="2"/>
  <c r="I44" i="2" s="1"/>
  <c r="H43" i="2"/>
  <c r="I43" i="2" s="1"/>
  <c r="H42" i="2"/>
  <c r="I42" i="2" s="1"/>
  <c r="I41" i="2"/>
  <c r="H41" i="2"/>
  <c r="H40" i="2"/>
  <c r="I40" i="2" s="1"/>
  <c r="H39" i="2"/>
  <c r="I39" i="2" s="1"/>
  <c r="H38" i="2"/>
  <c r="I38" i="2" s="1"/>
  <c r="I37" i="2"/>
  <c r="H37" i="2"/>
  <c r="H36" i="2"/>
  <c r="I36" i="2" s="1"/>
  <c r="H35" i="2"/>
  <c r="I35" i="2" s="1"/>
  <c r="H34" i="2"/>
  <c r="I34" i="2" s="1"/>
  <c r="I33" i="2"/>
  <c r="H33" i="2"/>
  <c r="H32" i="2"/>
  <c r="I32" i="2" s="1"/>
  <c r="H31" i="2"/>
  <c r="I31" i="2" s="1"/>
  <c r="H30" i="2"/>
  <c r="I30" i="2" s="1"/>
  <c r="I29" i="2"/>
  <c r="H29" i="2"/>
  <c r="H28" i="2"/>
  <c r="I28" i="2" s="1"/>
  <c r="H27" i="2"/>
  <c r="I27" i="2" s="1"/>
  <c r="H26" i="2"/>
  <c r="I26" i="2" s="1"/>
  <c r="I25" i="2"/>
  <c r="H25" i="2"/>
  <c r="H24" i="2"/>
  <c r="I24" i="2" s="1"/>
  <c r="H23" i="2"/>
  <c r="I23" i="2" s="1"/>
  <c r="H22" i="2"/>
  <c r="I22" i="2" s="1"/>
  <c r="I21" i="2"/>
  <c r="H21" i="2"/>
  <c r="H20" i="2"/>
  <c r="I20" i="2" s="1"/>
  <c r="H19" i="2"/>
  <c r="I19" i="2" s="1"/>
  <c r="H18" i="2"/>
  <c r="I18" i="2" s="1"/>
  <c r="I17" i="2"/>
  <c r="H17" i="2"/>
  <c r="H16" i="2"/>
  <c r="I16" i="2" s="1"/>
  <c r="H15" i="2"/>
  <c r="I15" i="2" s="1"/>
  <c r="H14" i="2"/>
  <c r="I14" i="2" s="1"/>
  <c r="I13" i="2"/>
  <c r="H13" i="2"/>
  <c r="H12" i="2"/>
  <c r="I12" i="2" s="1"/>
  <c r="H11" i="2"/>
  <c r="I11" i="2" s="1"/>
  <c r="H10" i="2"/>
  <c r="I10" i="2" s="1"/>
  <c r="I9" i="2"/>
  <c r="H9" i="3"/>
</calcChain>
</file>

<file path=xl/sharedStrings.xml><?xml version="1.0" encoding="utf-8"?>
<sst xmlns="http://schemas.openxmlformats.org/spreadsheetml/2006/main" count="618" uniqueCount="145">
  <si>
    <t>Excel Sample Data</t>
  </si>
  <si>
    <t>Supermarket Sales Data</t>
  </si>
  <si>
    <t>Tax</t>
  </si>
  <si>
    <t>Order No</t>
  </si>
  <si>
    <t>Order Date</t>
  </si>
  <si>
    <t>Customer Name</t>
  </si>
  <si>
    <t>Ship Date</t>
  </si>
  <si>
    <t>Retail Price (USD)</t>
  </si>
  <si>
    <t>Order Quantity</t>
  </si>
  <si>
    <t>Tax (USD)</t>
  </si>
  <si>
    <t>Total (USD)</t>
  </si>
  <si>
    <t>1001</t>
  </si>
  <si>
    <t>John Smith</t>
  </si>
  <si>
    <t>1002</t>
  </si>
  <si>
    <t>Jane Doe</t>
  </si>
  <si>
    <t>1003</t>
  </si>
  <si>
    <t>Michael Johnson</t>
  </si>
  <si>
    <t>1004</t>
  </si>
  <si>
    <t>Emily Brown</t>
  </si>
  <si>
    <t>1005</t>
  </si>
  <si>
    <t>David Wilson</t>
  </si>
  <si>
    <t>1006</t>
  </si>
  <si>
    <t>Lisa Taylor</t>
  </si>
  <si>
    <t>1007</t>
  </si>
  <si>
    <t>Daniel Martinez</t>
  </si>
  <si>
    <t>1008</t>
  </si>
  <si>
    <t>Sarah Anderson</t>
  </si>
  <si>
    <t>1009</t>
  </si>
  <si>
    <t>Christopher Thomas</t>
  </si>
  <si>
    <t>1010</t>
  </si>
  <si>
    <t>Kimberly Garcia</t>
  </si>
  <si>
    <t>1011</t>
  </si>
  <si>
    <t>William Hernandez</t>
  </si>
  <si>
    <t>1012</t>
  </si>
  <si>
    <t>Melissa Lopez</t>
  </si>
  <si>
    <t>1013</t>
  </si>
  <si>
    <t>Richard Perez</t>
  </si>
  <si>
    <t>1014</t>
  </si>
  <si>
    <t>Jessica Gonzalez</t>
  </si>
  <si>
    <t>1015</t>
  </si>
  <si>
    <t>Matthew Wilson</t>
  </si>
  <si>
    <t>1016</t>
  </si>
  <si>
    <t>Amanda Martinez</t>
  </si>
  <si>
    <t>1017</t>
  </si>
  <si>
    <t>James Johnson</t>
  </si>
  <si>
    <t>1018</t>
  </si>
  <si>
    <t>Laura Brown</t>
  </si>
  <si>
    <t>1019</t>
  </si>
  <si>
    <t>Daniel Smith</t>
  </si>
  <si>
    <t>1020</t>
  </si>
  <si>
    <t>Jennifer Davis</t>
  </si>
  <si>
    <t>1021</t>
  </si>
  <si>
    <t>Michael Garcia</t>
  </si>
  <si>
    <t>1022</t>
  </si>
  <si>
    <t>Amy Hernandez</t>
  </si>
  <si>
    <t>1023</t>
  </si>
  <si>
    <t>Christopher Rodriguez</t>
  </si>
  <si>
    <t>1024</t>
  </si>
  <si>
    <t>Jessica Martinez</t>
  </si>
  <si>
    <t>1025</t>
  </si>
  <si>
    <t>1026</t>
  </si>
  <si>
    <t>Sarah Smith</t>
  </si>
  <si>
    <t>1027</t>
  </si>
  <si>
    <t>Matthew Johnson</t>
  </si>
  <si>
    <t>1028</t>
  </si>
  <si>
    <t>Emily Davis</t>
  </si>
  <si>
    <t>1029</t>
  </si>
  <si>
    <t>Daniel Wilson</t>
  </si>
  <si>
    <t>1030</t>
  </si>
  <si>
    <t>Jennifer Martinez</t>
  </si>
  <si>
    <t>1031</t>
  </si>
  <si>
    <t>Michael Smith</t>
  </si>
  <si>
    <t>1032</t>
  </si>
  <si>
    <t>Jessica Johnson</t>
  </si>
  <si>
    <t>1033</t>
  </si>
  <si>
    <t>David Brown</t>
  </si>
  <si>
    <t>1034</t>
  </si>
  <si>
    <t>Sarah Garcia</t>
  </si>
  <si>
    <t>1035</t>
  </si>
  <si>
    <t>Matthew Hernandez</t>
  </si>
  <si>
    <t>1036</t>
  </si>
  <si>
    <t>Emily Rodriguez</t>
  </si>
  <si>
    <t>1037</t>
  </si>
  <si>
    <t>Daniel Davis</t>
  </si>
  <si>
    <t>1038</t>
  </si>
  <si>
    <t>Jennifer Smith</t>
  </si>
  <si>
    <t>1039</t>
  </si>
  <si>
    <t>1040</t>
  </si>
  <si>
    <t>1041</t>
  </si>
  <si>
    <t>1042</t>
  </si>
  <si>
    <t>Sarah Johnson</t>
  </si>
  <si>
    <t>1043</t>
  </si>
  <si>
    <t>Matthew Garcia</t>
  </si>
  <si>
    <t>1044</t>
  </si>
  <si>
    <t>1045</t>
  </si>
  <si>
    <t>Daniel Hernandez</t>
  </si>
  <si>
    <t>1046</t>
  </si>
  <si>
    <t>1047</t>
  </si>
  <si>
    <t>Michael Martinez</t>
  </si>
  <si>
    <t>1048</t>
  </si>
  <si>
    <t>Jessica Wilson</t>
  </si>
  <si>
    <t>1049</t>
  </si>
  <si>
    <t>David Rodriguez</t>
  </si>
  <si>
    <t>1050</t>
  </si>
  <si>
    <t>Sarah Gonzalez</t>
  </si>
  <si>
    <t>1051</t>
  </si>
  <si>
    <t>Matthew Smith</t>
  </si>
  <si>
    <t>1052</t>
  </si>
  <si>
    <t>Emily Johnson</t>
  </si>
  <si>
    <t>1053</t>
  </si>
  <si>
    <t>Daniel Brown</t>
  </si>
  <si>
    <t>1054</t>
  </si>
  <si>
    <t>Jennifer Hernandez</t>
  </si>
  <si>
    <t>1055</t>
  </si>
  <si>
    <t>Michael Davis</t>
  </si>
  <si>
    <t>1056</t>
  </si>
  <si>
    <t>Jessica Smith</t>
  </si>
  <si>
    <t>1057</t>
  </si>
  <si>
    <t>David Martinez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</si>
  <si>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</si>
  <si>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</si>
  <si>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</si>
  <si>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</si>
  <si>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</si>
  <si>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</si>
  <si>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</si>
  <si>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</si>
  <si>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</si>
  <si>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</si>
  <si>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</si>
  <si>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</si>
  <si>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</si>
  <si>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Formulas</t>
  </si>
  <si>
    <t>Sum</t>
  </si>
  <si>
    <t>Average</t>
  </si>
  <si>
    <t>Count</t>
  </si>
  <si>
    <t>Median</t>
  </si>
  <si>
    <t>If</t>
  </si>
  <si>
    <t>Conditional Formatting</t>
  </si>
  <si>
    <t>Sorting and Filtering</t>
  </si>
  <si>
    <t>Pivot Table</t>
  </si>
  <si>
    <t>Sum of Order Quantity</t>
  </si>
  <si>
    <t>Sum of Tax (USD)</t>
  </si>
  <si>
    <t>Grand Total</t>
  </si>
  <si>
    <t>SUPERMARKET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</si>
</sst>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36"/>
      <color theme="1"/>
      <name val="Bookman Old Style"/>
    </font>
    <font>
      <sz val="11"/>
      <color theme="1"/>
      <name val="Bookman Old Style"/>
    </font>
    <font>
      <b/>
      <sz val="26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28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9" fontId="6" fillId="0" borderId="2" xfId="1" applyFont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14" fontId="3" fillId="0" borderId="0" xfId="0" applyNumberFormat="1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pivotButton="1"/>
    <xf numFmtId="0" fontId="0" fillId="0" borderId="0" xfId="0" applyNumberFormat="1"/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0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0" borderId="0" xfId="0" applyFont="1"/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[Supermarket-Sales-Sample-Data_performed.xlsx]Pivot table!PivotTable1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table'!$B$3</c:f>
              <c:strCache>
                <c:ptCount val="1"/>
                <c:pt idx="0">
                  <c:v>Sum of Order Quantity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C6-47ED-8D4A-E1C14DBCB6C7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C6-47ED-8D4A-E1C14DBCB6C7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C6-47ED-8D4A-E1C14DBCB6C7}"/>
              </c:ext>
            </c:extLst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C6-47ED-8D4A-E1C14DBCB6C7}"/>
              </c:ext>
            </c:extLst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C6-47ED-8D4A-E1C14DBCB6C7}"/>
              </c:ext>
            </c:extLst>
          </c:dPt>
          <c:dPt>
            <c:idx val="5"/>
            <c:bubble3D val="0"/>
            <c:spPr>
              <a:solidFill>
                <a:srgbClr val="3A96D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C6-47ED-8D4A-E1C14DBCB6C7}"/>
              </c:ext>
            </c:extLst>
          </c:dPt>
          <c:dPt>
            <c:idx val="6"/>
            <c:bubble3D val="0"/>
            <c:spPr>
              <a:solidFill>
                <a:srgbClr val="CA501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C6-47ED-8D4A-E1C14DBCB6C7}"/>
              </c:ext>
            </c:extLst>
          </c:dPt>
          <c:dPt>
            <c:idx val="7"/>
            <c:bubble3D val="0"/>
            <c:spPr>
              <a:solidFill>
                <a:srgbClr val="57811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C6-47ED-8D4A-E1C14DBCB6C7}"/>
              </c:ext>
            </c:extLst>
          </c:dPt>
          <c:dPt>
            <c:idx val="8"/>
            <c:bubble3D val="0"/>
            <c:spPr>
              <a:solidFill>
                <a:srgbClr val="B146C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C6-47ED-8D4A-E1C14DBCB6C7}"/>
              </c:ext>
            </c:extLst>
          </c:dPt>
          <c:dPt>
            <c:idx val="9"/>
            <c:bubble3D val="0"/>
            <c:spPr>
              <a:solidFill>
                <a:srgbClr val="AE8C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DC6-47ED-8D4A-E1C14DBCB6C7}"/>
              </c:ext>
            </c:extLst>
          </c:dPt>
          <c:dPt>
            <c:idx val="10"/>
            <c:bubble3D val="0"/>
            <c:spPr>
              <a:solidFill>
                <a:srgbClr val="AE8C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DC6-47ED-8D4A-E1C14DBCB6C7}"/>
              </c:ext>
            </c:extLst>
          </c:dPt>
          <c:cat>
            <c:strRef>
              <c:f>'Pivot table'!$A$4:$A$15</c:f>
              <c:strCache>
                <c:ptCount val="11"/>
                <c:pt idx="0">
                  <c:v>19.99</c:v>
                </c:pt>
                <c:pt idx="1">
                  <c:v>29.99</c:v>
                </c:pt>
                <c:pt idx="2">
                  <c:v>39.99</c:v>
                </c:pt>
                <c:pt idx="3">
                  <c:v>49.99</c:v>
                </c:pt>
                <c:pt idx="4">
                  <c:v>69.99</c:v>
                </c:pt>
                <c:pt idx="5">
                  <c:v>79.99</c:v>
                </c:pt>
                <c:pt idx="6">
                  <c:v>89.99</c:v>
                </c:pt>
                <c:pt idx="7">
                  <c:v>99.99</c:v>
                </c:pt>
                <c:pt idx="8">
                  <c:v>129.99</c:v>
                </c:pt>
                <c:pt idx="9">
                  <c:v>149.99</c:v>
                </c:pt>
                <c:pt idx="10">
                  <c:v>199.99</c:v>
                </c:pt>
              </c:strCache>
            </c:strRef>
          </c:cat>
          <c:val>
            <c:numRef>
              <c:f>'Pivot table'!$B$4:$B$15</c:f>
              <c:numCache>
                <c:formatCode>General</c:formatCode>
                <c:ptCount val="11"/>
                <c:pt idx="0">
                  <c:v>32</c:v>
                </c:pt>
                <c:pt idx="1">
                  <c:v>36</c:v>
                </c:pt>
                <c:pt idx="2">
                  <c:v>21</c:v>
                </c:pt>
                <c:pt idx="3">
                  <c:v>23</c:v>
                </c:pt>
                <c:pt idx="4">
                  <c:v>14</c:v>
                </c:pt>
                <c:pt idx="5">
                  <c:v>16</c:v>
                </c:pt>
                <c:pt idx="6">
                  <c:v>1</c:v>
                </c:pt>
                <c:pt idx="7">
                  <c:v>3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DC6-47ED-8D4A-E1C14DBCB6C7}"/>
            </c:ext>
          </c:extLst>
        </c:ser>
        <c:ser>
          <c:idx val="1"/>
          <c:order val="1"/>
          <c:tx>
            <c:strRef>
              <c:f>'Pivot table'!$C$3</c:f>
              <c:strCache>
                <c:ptCount val="1"/>
                <c:pt idx="0">
                  <c:v>Sum of Tax (USD)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9DC6-47ED-8D4A-E1C14DBCB6C7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9DC6-47ED-8D4A-E1C14DBCB6C7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9DC6-47ED-8D4A-E1C14DBCB6C7}"/>
              </c:ext>
            </c:extLst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9DC6-47ED-8D4A-E1C14DBCB6C7}"/>
              </c:ext>
            </c:extLst>
          </c:dPt>
          <c:dPt>
            <c:idx val="4"/>
            <c:bubble3D val="0"/>
            <c:spPr>
              <a:solidFill>
                <a:srgbClr val="13A10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9DC6-47ED-8D4A-E1C14DBCB6C7}"/>
              </c:ext>
            </c:extLst>
          </c:dPt>
          <c:dPt>
            <c:idx val="5"/>
            <c:bubble3D val="0"/>
            <c:spPr>
              <a:solidFill>
                <a:srgbClr val="3A96D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9DC6-47ED-8D4A-E1C14DBCB6C7}"/>
              </c:ext>
            </c:extLst>
          </c:dPt>
          <c:dPt>
            <c:idx val="6"/>
            <c:bubble3D val="0"/>
            <c:spPr>
              <a:solidFill>
                <a:srgbClr val="CA501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9DC6-47ED-8D4A-E1C14DBCB6C7}"/>
              </c:ext>
            </c:extLst>
          </c:dPt>
          <c:dPt>
            <c:idx val="7"/>
            <c:bubble3D val="0"/>
            <c:spPr>
              <a:solidFill>
                <a:srgbClr val="57811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9DC6-47ED-8D4A-E1C14DBCB6C7}"/>
              </c:ext>
            </c:extLst>
          </c:dPt>
          <c:dPt>
            <c:idx val="8"/>
            <c:bubble3D val="0"/>
            <c:spPr>
              <a:solidFill>
                <a:srgbClr val="B146C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9DC6-47ED-8D4A-E1C14DBCB6C7}"/>
              </c:ext>
            </c:extLst>
          </c:dPt>
          <c:dPt>
            <c:idx val="9"/>
            <c:bubble3D val="0"/>
            <c:spPr>
              <a:solidFill>
                <a:srgbClr val="AE8C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9DC6-47ED-8D4A-E1C14DBCB6C7}"/>
              </c:ext>
            </c:extLst>
          </c:dPt>
          <c:dPt>
            <c:idx val="10"/>
            <c:bubble3D val="0"/>
            <c:spPr>
              <a:solidFill>
                <a:srgbClr val="AE8C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9DC6-47ED-8D4A-E1C14DBCB6C7}"/>
              </c:ext>
            </c:extLst>
          </c:dPt>
          <c:cat>
            <c:strRef>
              <c:f>'Pivot table'!$A$4:$A$15</c:f>
              <c:strCache>
                <c:ptCount val="11"/>
                <c:pt idx="0">
                  <c:v>19.99</c:v>
                </c:pt>
                <c:pt idx="1">
                  <c:v>29.99</c:v>
                </c:pt>
                <c:pt idx="2">
                  <c:v>39.99</c:v>
                </c:pt>
                <c:pt idx="3">
                  <c:v>49.99</c:v>
                </c:pt>
                <c:pt idx="4">
                  <c:v>69.99</c:v>
                </c:pt>
                <c:pt idx="5">
                  <c:v>79.99</c:v>
                </c:pt>
                <c:pt idx="6">
                  <c:v>89.99</c:v>
                </c:pt>
                <c:pt idx="7">
                  <c:v>99.99</c:v>
                </c:pt>
                <c:pt idx="8">
                  <c:v>129.99</c:v>
                </c:pt>
                <c:pt idx="9">
                  <c:v>149.99</c:v>
                </c:pt>
                <c:pt idx="10">
                  <c:v>199.99</c:v>
                </c:pt>
              </c:strCache>
            </c:strRef>
          </c:cat>
          <c:val>
            <c:numRef>
              <c:f>'Pivot table'!$C$4:$C$15</c:f>
              <c:numCache>
                <c:formatCode>General</c:formatCode>
                <c:ptCount val="11"/>
                <c:pt idx="0">
                  <c:v>63.968000000000004</c:v>
                </c:pt>
                <c:pt idx="1">
                  <c:v>107.964</c:v>
                </c:pt>
                <c:pt idx="2">
                  <c:v>83.978999999999999</c:v>
                </c:pt>
                <c:pt idx="3">
                  <c:v>114.977</c:v>
                </c:pt>
                <c:pt idx="4">
                  <c:v>97.986000000000004</c:v>
                </c:pt>
                <c:pt idx="5">
                  <c:v>127.98400000000001</c:v>
                </c:pt>
                <c:pt idx="6">
                  <c:v>8.9990000000000006</c:v>
                </c:pt>
                <c:pt idx="7">
                  <c:v>29.997</c:v>
                </c:pt>
                <c:pt idx="8">
                  <c:v>90.992999999999995</c:v>
                </c:pt>
                <c:pt idx="9">
                  <c:v>119.99199999999999</c:v>
                </c:pt>
                <c:pt idx="10">
                  <c:v>139.99299999999999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DC6-47ED-8D4A-E1C14DBCB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[Supermarket-Sales-Sample-Data_performed.xlsx]Pivot table!PivotTable1</c:name>
    <c:fmtId val="19"/>
  </c:pivotSource>
  <c:chart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Sum of Order Quantity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table'!$A$4:$A$15</c:f>
              <c:strCache>
                <c:ptCount val="11"/>
                <c:pt idx="0">
                  <c:v>19.99</c:v>
                </c:pt>
                <c:pt idx="1">
                  <c:v>29.99</c:v>
                </c:pt>
                <c:pt idx="2">
                  <c:v>39.99</c:v>
                </c:pt>
                <c:pt idx="3">
                  <c:v>49.99</c:v>
                </c:pt>
                <c:pt idx="4">
                  <c:v>69.99</c:v>
                </c:pt>
                <c:pt idx="5">
                  <c:v>79.99</c:v>
                </c:pt>
                <c:pt idx="6">
                  <c:v>89.99</c:v>
                </c:pt>
                <c:pt idx="7">
                  <c:v>99.99</c:v>
                </c:pt>
                <c:pt idx="8">
                  <c:v>129.99</c:v>
                </c:pt>
                <c:pt idx="9">
                  <c:v>149.99</c:v>
                </c:pt>
                <c:pt idx="10">
                  <c:v>199.99</c:v>
                </c:pt>
              </c:strCache>
            </c:strRef>
          </c:cat>
          <c:val>
            <c:numRef>
              <c:f>'Pivot table'!$B$4:$B$15</c:f>
              <c:numCache>
                <c:formatCode>General</c:formatCode>
                <c:ptCount val="11"/>
                <c:pt idx="0">
                  <c:v>32</c:v>
                </c:pt>
                <c:pt idx="1">
                  <c:v>36</c:v>
                </c:pt>
                <c:pt idx="2">
                  <c:v>21</c:v>
                </c:pt>
                <c:pt idx="3">
                  <c:v>23</c:v>
                </c:pt>
                <c:pt idx="4">
                  <c:v>14</c:v>
                </c:pt>
                <c:pt idx="5">
                  <c:v>16</c:v>
                </c:pt>
                <c:pt idx="6">
                  <c:v>1</c:v>
                </c:pt>
                <c:pt idx="7">
                  <c:v>3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4-47A4-801C-7E82FADCD7C6}"/>
            </c:ext>
          </c:extLst>
        </c:ser>
        <c:ser>
          <c:idx val="1"/>
          <c:order val="1"/>
          <c:tx>
            <c:strRef>
              <c:f>'Pivot table'!$C$3</c:f>
              <c:strCache>
                <c:ptCount val="1"/>
                <c:pt idx="0">
                  <c:v>Sum of Tax (USD)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table'!$A$4:$A$15</c:f>
              <c:strCache>
                <c:ptCount val="11"/>
                <c:pt idx="0">
                  <c:v>19.99</c:v>
                </c:pt>
                <c:pt idx="1">
                  <c:v>29.99</c:v>
                </c:pt>
                <c:pt idx="2">
                  <c:v>39.99</c:v>
                </c:pt>
                <c:pt idx="3">
                  <c:v>49.99</c:v>
                </c:pt>
                <c:pt idx="4">
                  <c:v>69.99</c:v>
                </c:pt>
                <c:pt idx="5">
                  <c:v>79.99</c:v>
                </c:pt>
                <c:pt idx="6">
                  <c:v>89.99</c:v>
                </c:pt>
                <c:pt idx="7">
                  <c:v>99.99</c:v>
                </c:pt>
                <c:pt idx="8">
                  <c:v>129.99</c:v>
                </c:pt>
                <c:pt idx="9">
                  <c:v>149.99</c:v>
                </c:pt>
                <c:pt idx="10">
                  <c:v>199.99</c:v>
                </c:pt>
              </c:strCache>
            </c:strRef>
          </c:cat>
          <c:val>
            <c:numRef>
              <c:f>'Pivot table'!$C$4:$C$15</c:f>
              <c:numCache>
                <c:formatCode>General</c:formatCode>
                <c:ptCount val="11"/>
                <c:pt idx="0">
                  <c:v>63.968000000000004</c:v>
                </c:pt>
                <c:pt idx="1">
                  <c:v>107.964</c:v>
                </c:pt>
                <c:pt idx="2">
                  <c:v>83.978999999999999</c:v>
                </c:pt>
                <c:pt idx="3">
                  <c:v>114.977</c:v>
                </c:pt>
                <c:pt idx="4">
                  <c:v>97.986000000000004</c:v>
                </c:pt>
                <c:pt idx="5">
                  <c:v>127.98400000000001</c:v>
                </c:pt>
                <c:pt idx="6">
                  <c:v>8.9990000000000006</c:v>
                </c:pt>
                <c:pt idx="7">
                  <c:v>29.997</c:v>
                </c:pt>
                <c:pt idx="8">
                  <c:v>90.992999999999995</c:v>
                </c:pt>
                <c:pt idx="9">
                  <c:v>119.99199999999999</c:v>
                </c:pt>
                <c:pt idx="10">
                  <c:v>139.99299999999999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84-47A4-801C-7E82FADCD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5492232"/>
        <c:axId val="205494792"/>
      </c:barChart>
      <c:catAx>
        <c:axId val="205492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94792"/>
        <c:crosses val="autoZero"/>
        <c:auto val="1"/>
        <c:lblAlgn val="ctr"/>
        <c:lblOffset val="100"/>
        <c:noMultiLvlLbl val="0"/>
      </c:catAx>
      <c:valAx>
        <c:axId val="205494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9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[Supermarket-Sales-Sample-Data_performed.xlsx]Pivot table!PivotTable1</c:name>
    <c:fmtId val="24"/>
  </c:pivotSource>
  <c:chart>
    <c:autoTitleDeleted val="1"/>
    <c:pivotFmts>
      <c:pivotFmt>
        <c:idx val="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Sum of Order Quantity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'Pivot table'!$A$4:$A$15</c:f>
              <c:strCache>
                <c:ptCount val="11"/>
                <c:pt idx="0">
                  <c:v>19.99</c:v>
                </c:pt>
                <c:pt idx="1">
                  <c:v>29.99</c:v>
                </c:pt>
                <c:pt idx="2">
                  <c:v>39.99</c:v>
                </c:pt>
                <c:pt idx="3">
                  <c:v>49.99</c:v>
                </c:pt>
                <c:pt idx="4">
                  <c:v>69.99</c:v>
                </c:pt>
                <c:pt idx="5">
                  <c:v>79.99</c:v>
                </c:pt>
                <c:pt idx="6">
                  <c:v>89.99</c:v>
                </c:pt>
                <c:pt idx="7">
                  <c:v>99.99</c:v>
                </c:pt>
                <c:pt idx="8">
                  <c:v>129.99</c:v>
                </c:pt>
                <c:pt idx="9">
                  <c:v>149.99</c:v>
                </c:pt>
                <c:pt idx="10">
                  <c:v>199.99</c:v>
                </c:pt>
              </c:strCache>
            </c:strRef>
          </c:cat>
          <c:val>
            <c:numRef>
              <c:f>'Pivot table'!$B$4:$B$15</c:f>
              <c:numCache>
                <c:formatCode>General</c:formatCode>
                <c:ptCount val="11"/>
                <c:pt idx="0">
                  <c:v>32</c:v>
                </c:pt>
                <c:pt idx="1">
                  <c:v>36</c:v>
                </c:pt>
                <c:pt idx="2">
                  <c:v>21</c:v>
                </c:pt>
                <c:pt idx="3">
                  <c:v>23</c:v>
                </c:pt>
                <c:pt idx="4">
                  <c:v>14</c:v>
                </c:pt>
                <c:pt idx="5">
                  <c:v>16</c:v>
                </c:pt>
                <c:pt idx="6">
                  <c:v>1</c:v>
                </c:pt>
                <c:pt idx="7">
                  <c:v>3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D-4FC2-88AA-40C09F84F213}"/>
            </c:ext>
          </c:extLst>
        </c:ser>
        <c:ser>
          <c:idx val="1"/>
          <c:order val="1"/>
          <c:tx>
            <c:strRef>
              <c:f>'Pivot table'!$C$3</c:f>
              <c:strCache>
                <c:ptCount val="1"/>
                <c:pt idx="0">
                  <c:v>Sum of Tax (USD)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'Pivot table'!$A$4:$A$15</c:f>
              <c:strCache>
                <c:ptCount val="11"/>
                <c:pt idx="0">
                  <c:v>19.99</c:v>
                </c:pt>
                <c:pt idx="1">
                  <c:v>29.99</c:v>
                </c:pt>
                <c:pt idx="2">
                  <c:v>39.99</c:v>
                </c:pt>
                <c:pt idx="3">
                  <c:v>49.99</c:v>
                </c:pt>
                <c:pt idx="4">
                  <c:v>69.99</c:v>
                </c:pt>
                <c:pt idx="5">
                  <c:v>79.99</c:v>
                </c:pt>
                <c:pt idx="6">
                  <c:v>89.99</c:v>
                </c:pt>
                <c:pt idx="7">
                  <c:v>99.99</c:v>
                </c:pt>
                <c:pt idx="8">
                  <c:v>129.99</c:v>
                </c:pt>
                <c:pt idx="9">
                  <c:v>149.99</c:v>
                </c:pt>
                <c:pt idx="10">
                  <c:v>199.99</c:v>
                </c:pt>
              </c:strCache>
            </c:strRef>
          </c:cat>
          <c:val>
            <c:numRef>
              <c:f>'Pivot table'!$C$4:$C$15</c:f>
              <c:numCache>
                <c:formatCode>General</c:formatCode>
                <c:ptCount val="11"/>
                <c:pt idx="0">
                  <c:v>63.968000000000004</c:v>
                </c:pt>
                <c:pt idx="1">
                  <c:v>107.964</c:v>
                </c:pt>
                <c:pt idx="2">
                  <c:v>83.978999999999999</c:v>
                </c:pt>
                <c:pt idx="3">
                  <c:v>114.977</c:v>
                </c:pt>
                <c:pt idx="4">
                  <c:v>97.986000000000004</c:v>
                </c:pt>
                <c:pt idx="5">
                  <c:v>127.98400000000001</c:v>
                </c:pt>
                <c:pt idx="6">
                  <c:v>8.9990000000000006</c:v>
                </c:pt>
                <c:pt idx="7">
                  <c:v>29.997</c:v>
                </c:pt>
                <c:pt idx="8">
                  <c:v>90.992999999999995</c:v>
                </c:pt>
                <c:pt idx="9">
                  <c:v>119.99199999999999</c:v>
                </c:pt>
                <c:pt idx="10">
                  <c:v>139.99299999999999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AD-4FC2-88AA-40C09F84F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170056"/>
        <c:axId val="1568882696"/>
      </c:lineChart>
      <c:catAx>
        <c:axId val="2127170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BFBFBF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82696"/>
        <c:crosses val="autoZero"/>
        <c:auto val="1"/>
        <c:lblAlgn val="ctr"/>
        <c:lblOffset val="100"/>
        <c:noMultiLvlLbl val="0"/>
      </c:catAx>
      <c:valAx>
        <c:axId val="156888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0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[Supermarket-Sales-Sample-Data_performed.xlsx]Pivot table!PivotTable1</c:name>
    <c:fmtId val="29"/>
  </c:pivotSource>
  <c:chart>
    <c:autoTitleDeleted val="1"/>
    <c:pivotFmts>
      <c:pivotFmt>
        <c:idx val="0"/>
        <c:spPr>
          <a:solidFill>
            <a:srgbClr val="637CEF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1A983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1A983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1A983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1A983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44B3E1"/>
          </a:solidFill>
          <a:ln w="25400">
            <a:solidFill>
              <a:srgbClr val="FFFFF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D86DCD"/>
          </a:solidFill>
          <a:ln w="25400">
            <a:solidFill>
              <a:srgbClr val="E97132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Sum of Order Quantity</c:v>
                </c:pt>
              </c:strCache>
            </c:strRef>
          </c:tx>
          <c:spPr>
            <a:solidFill>
              <a:srgbClr val="44B3E1"/>
            </a:solidFill>
            <a:ln w="25400">
              <a:solidFill>
                <a:srgbClr val="FFFFFF"/>
              </a:solidFill>
              <a:prstDash val="solid"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table'!$A$4:$A$15</c:f>
              <c:strCache>
                <c:ptCount val="11"/>
                <c:pt idx="0">
                  <c:v>19.99</c:v>
                </c:pt>
                <c:pt idx="1">
                  <c:v>29.99</c:v>
                </c:pt>
                <c:pt idx="2">
                  <c:v>39.99</c:v>
                </c:pt>
                <c:pt idx="3">
                  <c:v>49.99</c:v>
                </c:pt>
                <c:pt idx="4">
                  <c:v>69.99</c:v>
                </c:pt>
                <c:pt idx="5">
                  <c:v>79.99</c:v>
                </c:pt>
                <c:pt idx="6">
                  <c:v>89.99</c:v>
                </c:pt>
                <c:pt idx="7">
                  <c:v>99.99</c:v>
                </c:pt>
                <c:pt idx="8">
                  <c:v>129.99</c:v>
                </c:pt>
                <c:pt idx="9">
                  <c:v>149.99</c:v>
                </c:pt>
                <c:pt idx="10">
                  <c:v>199.99</c:v>
                </c:pt>
              </c:strCache>
            </c:strRef>
          </c:cat>
          <c:val>
            <c:numRef>
              <c:f>'Pivot table'!$B$4:$B$15</c:f>
              <c:numCache>
                <c:formatCode>General</c:formatCode>
                <c:ptCount val="11"/>
                <c:pt idx="0">
                  <c:v>32</c:v>
                </c:pt>
                <c:pt idx="1">
                  <c:v>36</c:v>
                </c:pt>
                <c:pt idx="2">
                  <c:v>21</c:v>
                </c:pt>
                <c:pt idx="3">
                  <c:v>23</c:v>
                </c:pt>
                <c:pt idx="4">
                  <c:v>14</c:v>
                </c:pt>
                <c:pt idx="5">
                  <c:v>16</c:v>
                </c:pt>
                <c:pt idx="6">
                  <c:v>1</c:v>
                </c:pt>
                <c:pt idx="7">
                  <c:v>3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8-4BF0-AB16-5B81C23AA99E}"/>
            </c:ext>
          </c:extLst>
        </c:ser>
        <c:ser>
          <c:idx val="1"/>
          <c:order val="1"/>
          <c:tx>
            <c:strRef>
              <c:f>'Pivot table'!$C$3</c:f>
              <c:strCache>
                <c:ptCount val="1"/>
                <c:pt idx="0">
                  <c:v>Sum of Tax (USD)</c:v>
                </c:pt>
              </c:strCache>
            </c:strRef>
          </c:tx>
          <c:spPr>
            <a:solidFill>
              <a:srgbClr val="D86DCD"/>
            </a:solidFill>
            <a:ln w="25400">
              <a:solidFill>
                <a:srgbClr val="E97132"/>
              </a:solidFill>
              <a:prstDash val="solid"/>
            </a:ln>
            <a:effectLst/>
          </c:spPr>
          <c:cat>
            <c:strRef>
              <c:f>'Pivot table'!$A$4:$A$15</c:f>
              <c:strCache>
                <c:ptCount val="11"/>
                <c:pt idx="0">
                  <c:v>19.99</c:v>
                </c:pt>
                <c:pt idx="1">
                  <c:v>29.99</c:v>
                </c:pt>
                <c:pt idx="2">
                  <c:v>39.99</c:v>
                </c:pt>
                <c:pt idx="3">
                  <c:v>49.99</c:v>
                </c:pt>
                <c:pt idx="4">
                  <c:v>69.99</c:v>
                </c:pt>
                <c:pt idx="5">
                  <c:v>79.99</c:v>
                </c:pt>
                <c:pt idx="6">
                  <c:v>89.99</c:v>
                </c:pt>
                <c:pt idx="7">
                  <c:v>99.99</c:v>
                </c:pt>
                <c:pt idx="8">
                  <c:v>129.99</c:v>
                </c:pt>
                <c:pt idx="9">
                  <c:v>149.99</c:v>
                </c:pt>
                <c:pt idx="10">
                  <c:v>199.99</c:v>
                </c:pt>
              </c:strCache>
            </c:strRef>
          </c:cat>
          <c:val>
            <c:numRef>
              <c:f>'Pivot table'!$C$4:$C$15</c:f>
              <c:numCache>
                <c:formatCode>General</c:formatCode>
                <c:ptCount val="11"/>
                <c:pt idx="0">
                  <c:v>63.968000000000004</c:v>
                </c:pt>
                <c:pt idx="1">
                  <c:v>107.964</c:v>
                </c:pt>
                <c:pt idx="2">
                  <c:v>83.978999999999999</c:v>
                </c:pt>
                <c:pt idx="3">
                  <c:v>114.977</c:v>
                </c:pt>
                <c:pt idx="4">
                  <c:v>97.986000000000004</c:v>
                </c:pt>
                <c:pt idx="5">
                  <c:v>127.98400000000001</c:v>
                </c:pt>
                <c:pt idx="6">
                  <c:v>8.9990000000000006</c:v>
                </c:pt>
                <c:pt idx="7">
                  <c:v>29.997</c:v>
                </c:pt>
                <c:pt idx="8">
                  <c:v>90.992999999999995</c:v>
                </c:pt>
                <c:pt idx="9">
                  <c:v>119.99199999999999</c:v>
                </c:pt>
                <c:pt idx="10">
                  <c:v>139.99299999999999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8-4BF0-AB16-5B81C23AA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861447"/>
        <c:axId val="356863495"/>
      </c:areaChart>
      <c:catAx>
        <c:axId val="356861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63495"/>
        <c:crosses val="autoZero"/>
        <c:auto val="1"/>
        <c:lblAlgn val="ctr"/>
        <c:lblOffset val="100"/>
        <c:noMultiLvlLbl val="0"/>
      </c:catAx>
      <c:valAx>
        <c:axId val="356863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861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269342712509142"/>
          <c:y val="0.89618013590548196"/>
          <c:w val="0.5371130796150481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</xdr:row>
      <xdr:rowOff>142875</xdr:rowOff>
    </xdr:from>
    <xdr:to>
      <xdr:col>3</xdr:col>
      <xdr:colOff>133350</xdr:colOff>
      <xdr:row>25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Order Date 1">
              <a:extLst>
                <a:ext uri="{FF2B5EF4-FFF2-40B4-BE49-F238E27FC236}">
                  <a16:creationId xmlns:a16="http://schemas.microsoft.com/office/drawing/2014/main" id="{B252E639-1E76-F861-4EBB-F0836AF40B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" y="714375"/>
              <a:ext cx="1828800" cy="4200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17</xdr:col>
      <xdr:colOff>428625</xdr:colOff>
      <xdr:row>14</xdr:row>
      <xdr:rowOff>38100</xdr:rowOff>
    </xdr:from>
    <xdr:to>
      <xdr:col>20</xdr:col>
      <xdr:colOff>428625</xdr:colOff>
      <xdr:row>28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Retail Price (USD) 1">
              <a:extLst>
                <a:ext uri="{FF2B5EF4-FFF2-40B4-BE49-F238E27FC236}">
                  <a16:creationId xmlns:a16="http://schemas.microsoft.com/office/drawing/2014/main" id="{FC3CB5FD-E402-5891-AD6B-DE8E0543E351}"/>
                </a:ext>
                <a:ext uri="{147F2762-F138-4A5C-976F-8EAC2B608ADB}">
                  <a16:predDERef xmlns:a16="http://schemas.microsoft.com/office/drawing/2014/main" pred="{B252E639-1E76-F861-4EBB-F0836AF40B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tail Price (USD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1825" y="27051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17</xdr:col>
      <xdr:colOff>400050</xdr:colOff>
      <xdr:row>3</xdr:row>
      <xdr:rowOff>19050</xdr:rowOff>
    </xdr:from>
    <xdr:to>
      <xdr:col>20</xdr:col>
      <xdr:colOff>400050</xdr:colOff>
      <xdr:row>13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Order Quantity">
              <a:extLst>
                <a:ext uri="{FF2B5EF4-FFF2-40B4-BE49-F238E27FC236}">
                  <a16:creationId xmlns:a16="http://schemas.microsoft.com/office/drawing/2014/main" id="{F9CC36D8-D641-080A-C1FA-3BCB6BEB45A7}"/>
                </a:ext>
                <a:ext uri="{147F2762-F138-4A5C-976F-8EAC2B608ADB}">
                  <a16:predDERef xmlns:a16="http://schemas.microsoft.com/office/drawing/2014/main" pred="{FC3CB5FD-E402-5891-AD6B-DE8E0543E3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Quanti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63250" y="590550"/>
              <a:ext cx="1828800" cy="2057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3</xdr:col>
      <xdr:colOff>466725</xdr:colOff>
      <xdr:row>3</xdr:row>
      <xdr:rowOff>114300</xdr:rowOff>
    </xdr:from>
    <xdr:to>
      <xdr:col>7</xdr:col>
      <xdr:colOff>200025</xdr:colOff>
      <xdr:row>8</xdr:row>
      <xdr:rowOff>114300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BD50DA41-51ED-F823-DF9A-EF798B731512}"/>
            </a:ext>
            <a:ext uri="{147F2762-F138-4A5C-976F-8EAC2B608ADB}">
              <a16:predDERef xmlns:a16="http://schemas.microsoft.com/office/drawing/2014/main" pred="{F9CC36D8-D641-080A-C1FA-3BCB6BEB45A7}"/>
            </a:ext>
          </a:extLst>
        </xdr:cNvPr>
        <xdr:cNvSpPr/>
      </xdr:nvSpPr>
      <xdr:spPr>
        <a:xfrm>
          <a:off x="2295525" y="685800"/>
          <a:ext cx="2171700" cy="952500"/>
        </a:xfrm>
        <a:prstGeom prst="roundRect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>
              <a:solidFill>
                <a:schemeClr val="lt1"/>
              </a:solidFill>
              <a:latin typeface="+mn-lt"/>
              <a:ea typeface="+mn-lt"/>
              <a:cs typeface="+mn-lt"/>
            </a:rPr>
            <a:t>Sum</a:t>
          </a:r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 of Retail Price</a:t>
          </a:r>
        </a:p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5909.3(USD)</a:t>
          </a:r>
        </a:p>
      </xdr:txBody>
    </xdr:sp>
    <xdr:clientData/>
  </xdr:twoCellAnchor>
  <xdr:twoCellAnchor>
    <xdr:from>
      <xdr:col>8</xdr:col>
      <xdr:colOff>304800</xdr:colOff>
      <xdr:row>3</xdr:row>
      <xdr:rowOff>104775</xdr:rowOff>
    </xdr:from>
    <xdr:to>
      <xdr:col>12</xdr:col>
      <xdr:colOff>38100</xdr:colOff>
      <xdr:row>8</xdr:row>
      <xdr:rowOff>104775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DE46A0DB-8A2C-327C-BDA2-B3F50F79CE20}"/>
            </a:ext>
            <a:ext uri="{147F2762-F138-4A5C-976F-8EAC2B608ADB}">
              <a16:predDERef xmlns:a16="http://schemas.microsoft.com/office/drawing/2014/main" pred="{BD50DA41-51ED-F823-DF9A-EF798B731512}"/>
            </a:ext>
          </a:extLst>
        </xdr:cNvPr>
        <xdr:cNvSpPr/>
      </xdr:nvSpPr>
      <xdr:spPr>
        <a:xfrm>
          <a:off x="5181600" y="676275"/>
          <a:ext cx="2171700" cy="9525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>
              <a:solidFill>
                <a:schemeClr val="lt1"/>
              </a:solidFill>
              <a:latin typeface="+mn-lt"/>
              <a:ea typeface="+mn-lt"/>
              <a:cs typeface="+mn-lt"/>
            </a:rPr>
            <a:t>Average</a:t>
          </a:r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 84.41857143</a:t>
          </a:r>
        </a:p>
      </xdr:txBody>
    </xdr:sp>
    <xdr:clientData/>
  </xdr:twoCellAnchor>
  <xdr:twoCellAnchor>
    <xdr:from>
      <xdr:col>12</xdr:col>
      <xdr:colOff>571500</xdr:colOff>
      <xdr:row>3</xdr:row>
      <xdr:rowOff>76200</xdr:rowOff>
    </xdr:from>
    <xdr:to>
      <xdr:col>16</xdr:col>
      <xdr:colOff>323850</xdr:colOff>
      <xdr:row>8</xdr:row>
      <xdr:rowOff>76200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7DB1DDCE-D5B0-95A1-2F0E-969ACA60BDFE}"/>
            </a:ext>
            <a:ext uri="{147F2762-F138-4A5C-976F-8EAC2B608ADB}">
              <a16:predDERef xmlns:a16="http://schemas.microsoft.com/office/drawing/2014/main" pred="{DE46A0DB-8A2C-327C-BDA2-B3F50F79CE20}"/>
            </a:ext>
          </a:extLst>
        </xdr:cNvPr>
        <xdr:cNvSpPr/>
      </xdr:nvSpPr>
      <xdr:spPr>
        <a:xfrm>
          <a:off x="7886700" y="647700"/>
          <a:ext cx="2190750" cy="9525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Sum Of Total (USD)</a:t>
          </a:r>
          <a:endParaRPr lang="en-US" sz="1800" b="1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800" b="1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10855.152</a:t>
          </a:r>
        </a:p>
      </xdr:txBody>
    </xdr:sp>
    <xdr:clientData/>
  </xdr:twoCellAnchor>
  <xdr:twoCellAnchor>
    <xdr:from>
      <xdr:col>3</xdr:col>
      <xdr:colOff>123825</xdr:colOff>
      <xdr:row>9</xdr:row>
      <xdr:rowOff>0</xdr:rowOff>
    </xdr:from>
    <xdr:to>
      <xdr:col>9</xdr:col>
      <xdr:colOff>561975</xdr:colOff>
      <xdr:row>21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7A1D332-73BB-4B13-BFD3-75C1175FDAD3}"/>
            </a:ext>
            <a:ext uri="{147F2762-F138-4A5C-976F-8EAC2B608ADB}">
              <a16:predDERef xmlns:a16="http://schemas.microsoft.com/office/drawing/2014/main" pred="{7DB1DDCE-D5B0-95A1-2F0E-969ACA60B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8</xdr:row>
      <xdr:rowOff>114300</xdr:rowOff>
    </xdr:from>
    <xdr:to>
      <xdr:col>17</xdr:col>
      <xdr:colOff>133350</xdr:colOff>
      <xdr:row>21</xdr:row>
      <xdr:rowOff>161925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9A888B1-FABA-4460-8561-5AB7DEFC0272}"/>
            </a:ext>
            <a:ext uri="{147F2762-F138-4A5C-976F-8EAC2B608ADB}">
              <a16:predDERef xmlns:a16="http://schemas.microsoft.com/office/drawing/2014/main" pred="{97A1D332-73BB-4B13-BFD3-75C1175FD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114300</xdr:colOff>
      <xdr:row>22</xdr:row>
      <xdr:rowOff>0</xdr:rowOff>
    </xdr:from>
    <xdr:to>
      <xdr:col>9</xdr:col>
      <xdr:colOff>590550</xdr:colOff>
      <xdr:row>34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E3C981-D8C3-4D60-BB41-B06524A6B9DB}"/>
            </a:ext>
            <a:ext uri="{147F2762-F138-4A5C-976F-8EAC2B608ADB}">
              <a16:predDERef xmlns:a16="http://schemas.microsoft.com/office/drawing/2014/main" pred="{69A888B1-FABA-4460-8561-5AB7DEFC02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17</xdr:col>
      <xdr:colOff>123825</xdr:colOff>
      <xdr:row>34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67BE204-69D5-4815-A40A-068E621D8184}"/>
            </a:ext>
            <a:ext uri="{147F2762-F138-4A5C-976F-8EAC2B608ADB}">
              <a16:predDERef xmlns:a16="http://schemas.microsoft.com/office/drawing/2014/main" pred="{4DE3C981-D8C3-4D60-BB41-B06524A6B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2.413275694445" createdVersion="8" refreshedVersion="8" minRefreshableVersion="3" recordCount="70" xr:uid="{7C36A84D-D6B6-487F-A2EA-AFC04F1B0352}">
  <cacheSource type="worksheet">
    <worksheetSource ref="B8:I78" sheet="SuperMarket Sales"/>
  </cacheSource>
  <cacheFields count="8">
    <cacheField name="Order No" numFmtId="0">
      <sharedItems/>
    </cacheField>
    <cacheField name="Order Date" numFmtId="14">
      <sharedItems containsSemiMixedTypes="0" containsNonDate="0" containsDate="1" containsString="0" minDate="2024-01-01T00:00:00" maxDate="2024-02-05T00:00:00" count="35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</sharedItems>
    </cacheField>
    <cacheField name="Customer Name" numFmtId="0">
      <sharedItems/>
    </cacheField>
    <cacheField name="Ship Date" numFmtId="14">
      <sharedItems containsSemiMixedTypes="0" containsNonDate="0" containsDate="1" containsString="0" minDate="2024-01-03T00:00:00" maxDate="2024-02-09T00:00:00" count="34">
        <d v="2024-01-03T00:00:00"/>
        <d v="2024-01-04T00:00:00"/>
        <d v="2024-01-07T00:00:00"/>
        <d v="2024-01-08T00:00:00"/>
        <d v="2024-01-06T00:00:00"/>
        <d v="2024-01-09T00:00:00"/>
        <d v="2024-01-12T00:00:00"/>
        <d v="2024-01-13T00:00:00"/>
        <d v="2024-01-14T00:00:00"/>
        <d v="2024-01-11T00:00:00"/>
        <d v="2024-01-15T00:00:00"/>
        <d v="2024-01-17T00:00:00"/>
        <d v="2024-01-18T00:00:00"/>
        <d v="2024-01-19T00:00:00"/>
        <d v="2024-01-23T00:00:00"/>
        <d v="2024-01-20T00:00:00"/>
        <d v="2024-01-22T00:00:00"/>
        <d v="2024-01-24T00:00:00"/>
        <d v="2024-01-21T00:00:00"/>
        <d v="2024-01-26T00:00:00"/>
        <d v="2024-01-25T00:00:00"/>
        <d v="2024-01-27T00:00:00"/>
        <d v="2024-01-30T00:00:00"/>
        <d v="2024-01-29T00:00:00"/>
        <d v="2024-01-28T00:00:00"/>
        <d v="2024-01-31T00:00:00"/>
        <d v="2024-02-01T00:00:00"/>
        <d v="2024-02-02T00:00:00"/>
        <d v="2024-02-04T00:00:00"/>
        <d v="2024-02-05T00:00:00"/>
        <d v="2024-02-03T00:00:00"/>
        <d v="2024-02-06T00:00:00"/>
        <d v="2024-02-08T00:00:00"/>
        <d v="2024-02-07T00:00:00"/>
      </sharedItems>
    </cacheField>
    <cacheField name="Retail Price (USD)" numFmtId="0">
      <sharedItems containsSemiMixedTypes="0" containsString="0" containsNumber="1" minValue="19.989999999999998" maxValue="199.99" count="11">
        <n v="49.99"/>
        <n v="29.99"/>
        <n v="99.99"/>
        <n v="19.989999999999998"/>
        <n v="149.99"/>
        <n v="79.989999999999995"/>
        <n v="39.99"/>
        <n v="69.989999999999995"/>
        <n v="89.99"/>
        <n v="199.99"/>
        <n v="129.99"/>
      </sharedItems>
    </cacheField>
    <cacheField name="Order Quantity" numFmtId="0">
      <sharedItems containsSemiMixedTypes="0" containsString="0" containsNumber="1" containsInteger="1" minValue="1" maxValue="5" count="5">
        <n v="2"/>
        <n v="1"/>
        <n v="3"/>
        <n v="4"/>
        <n v="5"/>
      </sharedItems>
    </cacheField>
    <cacheField name="Tax (USD)" numFmtId="0">
      <sharedItems containsSemiMixedTypes="0" containsString="0" containsNumber="1" minValue="2.9990000000000001" maxValue="29.997" count="13">
        <n v="9.9980000000000011"/>
        <n v="2.9990000000000001"/>
        <n v="29.997"/>
        <n v="7.9959999999999996"/>
        <n v="14.999000000000002"/>
        <n v="15.997999999999999"/>
        <n v="11.997"/>
        <n v="13.997999999999999"/>
        <n v="8.9990000000000006"/>
        <n v="19.999000000000002"/>
        <n v="14.994999999999999"/>
        <n v="14.997"/>
        <n v="12.999000000000002"/>
      </sharedItems>
    </cacheField>
    <cacheField name="Total (USD)" numFmtId="0">
      <sharedItems containsSemiMixedTypes="0" containsString="0" containsNumber="1" minValue="32.988999999999997" maxValue="329.96699999999998" count="13">
        <n v="109.97800000000001"/>
        <n v="32.988999999999997"/>
        <n v="329.96699999999998"/>
        <n v="87.955999999999989"/>
        <n v="164.989"/>
        <n v="175.97799999999998"/>
        <n v="131.96699999999998"/>
        <n v="153.97799999999998"/>
        <n v="98.98899999999999"/>
        <n v="219.989"/>
        <n v="164.94499999999999"/>
        <n v="164.96699999999998"/>
        <n v="142.989"/>
      </sharedItems>
    </cacheField>
  </cacheFields>
  <extLst>
    <ext xmlns:x14="http://schemas.microsoft.com/office/spreadsheetml/2009/9/main" uri="{725AE2AE-9491-48be-B2B4-4EB974FC3084}">
      <x14:pivotCacheDefinition pivotCacheId="28399725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s v="1001"/>
    <x v="0"/>
    <s v="John Smith"/>
    <x v="0"/>
    <x v="0"/>
    <x v="0"/>
    <x v="0"/>
    <x v="0"/>
  </r>
  <r>
    <s v="1002"/>
    <x v="0"/>
    <s v="Jane Doe"/>
    <x v="1"/>
    <x v="1"/>
    <x v="1"/>
    <x v="1"/>
    <x v="1"/>
  </r>
  <r>
    <s v="1003"/>
    <x v="1"/>
    <s v="Michael Johnson"/>
    <x v="2"/>
    <x v="2"/>
    <x v="2"/>
    <x v="2"/>
    <x v="2"/>
  </r>
  <r>
    <s v="1004"/>
    <x v="1"/>
    <s v="Emily Brown"/>
    <x v="0"/>
    <x v="3"/>
    <x v="3"/>
    <x v="3"/>
    <x v="3"/>
  </r>
  <r>
    <s v="1005"/>
    <x v="2"/>
    <s v="David Wilson"/>
    <x v="3"/>
    <x v="4"/>
    <x v="1"/>
    <x v="4"/>
    <x v="4"/>
  </r>
  <r>
    <s v="1006"/>
    <x v="2"/>
    <s v="Lisa Taylor"/>
    <x v="4"/>
    <x v="5"/>
    <x v="0"/>
    <x v="5"/>
    <x v="5"/>
  </r>
  <r>
    <s v="1007"/>
    <x v="3"/>
    <s v="Daniel Martinez"/>
    <x v="4"/>
    <x v="6"/>
    <x v="2"/>
    <x v="6"/>
    <x v="6"/>
  </r>
  <r>
    <s v="1008"/>
    <x v="3"/>
    <s v="Sarah Anderson"/>
    <x v="5"/>
    <x v="7"/>
    <x v="0"/>
    <x v="7"/>
    <x v="7"/>
  </r>
  <r>
    <s v="1009"/>
    <x v="4"/>
    <s v="Christopher Thomas"/>
    <x v="4"/>
    <x v="8"/>
    <x v="1"/>
    <x v="8"/>
    <x v="8"/>
  </r>
  <r>
    <s v="1010"/>
    <x v="4"/>
    <s v="Kimberly Garcia"/>
    <x v="3"/>
    <x v="9"/>
    <x v="1"/>
    <x v="9"/>
    <x v="9"/>
  </r>
  <r>
    <s v="1011"/>
    <x v="5"/>
    <s v="William Hernandez"/>
    <x v="2"/>
    <x v="1"/>
    <x v="4"/>
    <x v="10"/>
    <x v="10"/>
  </r>
  <r>
    <s v="1012"/>
    <x v="5"/>
    <s v="Melissa Lopez"/>
    <x v="3"/>
    <x v="5"/>
    <x v="0"/>
    <x v="5"/>
    <x v="5"/>
  </r>
  <r>
    <s v="1013"/>
    <x v="6"/>
    <s v="Richard Perez"/>
    <x v="5"/>
    <x v="0"/>
    <x v="2"/>
    <x v="11"/>
    <x v="11"/>
  </r>
  <r>
    <s v="1014"/>
    <x v="6"/>
    <s v="Jessica Gonzalez"/>
    <x v="6"/>
    <x v="10"/>
    <x v="1"/>
    <x v="12"/>
    <x v="12"/>
  </r>
  <r>
    <s v="1015"/>
    <x v="7"/>
    <s v="Matthew Wilson"/>
    <x v="7"/>
    <x v="3"/>
    <x v="3"/>
    <x v="3"/>
    <x v="3"/>
  </r>
  <r>
    <s v="1016"/>
    <x v="7"/>
    <s v="Amanda Martinez"/>
    <x v="6"/>
    <x v="4"/>
    <x v="1"/>
    <x v="4"/>
    <x v="4"/>
  </r>
  <r>
    <s v="1017"/>
    <x v="8"/>
    <s v="James Johnson"/>
    <x v="8"/>
    <x v="7"/>
    <x v="0"/>
    <x v="7"/>
    <x v="7"/>
  </r>
  <r>
    <s v="1018"/>
    <x v="8"/>
    <s v="Laura Brown"/>
    <x v="6"/>
    <x v="6"/>
    <x v="2"/>
    <x v="6"/>
    <x v="6"/>
  </r>
  <r>
    <s v="1019"/>
    <x v="9"/>
    <s v="Daniel Smith"/>
    <x v="9"/>
    <x v="9"/>
    <x v="1"/>
    <x v="9"/>
    <x v="9"/>
  </r>
  <r>
    <s v="1020"/>
    <x v="9"/>
    <s v="Jennifer Davis"/>
    <x v="8"/>
    <x v="1"/>
    <x v="4"/>
    <x v="10"/>
    <x v="10"/>
  </r>
  <r>
    <s v="1021"/>
    <x v="10"/>
    <s v="Michael Garcia"/>
    <x v="8"/>
    <x v="5"/>
    <x v="0"/>
    <x v="5"/>
    <x v="5"/>
  </r>
  <r>
    <s v="1022"/>
    <x v="10"/>
    <s v="Amy Hernandez"/>
    <x v="10"/>
    <x v="0"/>
    <x v="2"/>
    <x v="11"/>
    <x v="11"/>
  </r>
  <r>
    <s v="1023"/>
    <x v="11"/>
    <s v="Christopher Rodriguez"/>
    <x v="11"/>
    <x v="10"/>
    <x v="1"/>
    <x v="12"/>
    <x v="12"/>
  </r>
  <r>
    <s v="1024"/>
    <x v="11"/>
    <s v="Jessica Martinez"/>
    <x v="11"/>
    <x v="3"/>
    <x v="3"/>
    <x v="3"/>
    <x v="3"/>
  </r>
  <r>
    <s v="1025"/>
    <x v="12"/>
    <s v="David Wilson"/>
    <x v="11"/>
    <x v="4"/>
    <x v="1"/>
    <x v="4"/>
    <x v="4"/>
  </r>
  <r>
    <s v="1026"/>
    <x v="12"/>
    <s v="Sarah Smith"/>
    <x v="8"/>
    <x v="7"/>
    <x v="0"/>
    <x v="7"/>
    <x v="7"/>
  </r>
  <r>
    <s v="1027"/>
    <x v="13"/>
    <s v="Matthew Johnson"/>
    <x v="12"/>
    <x v="6"/>
    <x v="2"/>
    <x v="6"/>
    <x v="6"/>
  </r>
  <r>
    <s v="1028"/>
    <x v="13"/>
    <s v="Emily Davis"/>
    <x v="13"/>
    <x v="9"/>
    <x v="1"/>
    <x v="9"/>
    <x v="9"/>
  </r>
  <r>
    <s v="1029"/>
    <x v="14"/>
    <s v="Daniel Wilson"/>
    <x v="13"/>
    <x v="1"/>
    <x v="4"/>
    <x v="10"/>
    <x v="10"/>
  </r>
  <r>
    <s v="1030"/>
    <x v="14"/>
    <s v="Jennifer Martinez"/>
    <x v="13"/>
    <x v="5"/>
    <x v="0"/>
    <x v="5"/>
    <x v="5"/>
  </r>
  <r>
    <s v="1031"/>
    <x v="15"/>
    <s v="Michael Smith"/>
    <x v="13"/>
    <x v="0"/>
    <x v="2"/>
    <x v="11"/>
    <x v="11"/>
  </r>
  <r>
    <s v="1032"/>
    <x v="15"/>
    <s v="Jessica Johnson"/>
    <x v="11"/>
    <x v="10"/>
    <x v="1"/>
    <x v="12"/>
    <x v="12"/>
  </r>
  <r>
    <s v="1033"/>
    <x v="16"/>
    <s v="David Brown"/>
    <x v="13"/>
    <x v="3"/>
    <x v="3"/>
    <x v="3"/>
    <x v="3"/>
  </r>
  <r>
    <s v="1034"/>
    <x v="16"/>
    <s v="Sarah Garcia"/>
    <x v="13"/>
    <x v="4"/>
    <x v="1"/>
    <x v="4"/>
    <x v="4"/>
  </r>
  <r>
    <s v="1035"/>
    <x v="17"/>
    <s v="Matthew Hernandez"/>
    <x v="14"/>
    <x v="7"/>
    <x v="0"/>
    <x v="7"/>
    <x v="7"/>
  </r>
  <r>
    <s v="1036"/>
    <x v="17"/>
    <s v="Emily Rodriguez"/>
    <x v="13"/>
    <x v="6"/>
    <x v="2"/>
    <x v="6"/>
    <x v="6"/>
  </r>
  <r>
    <s v="1037"/>
    <x v="18"/>
    <s v="Daniel Davis"/>
    <x v="15"/>
    <x v="9"/>
    <x v="1"/>
    <x v="9"/>
    <x v="9"/>
  </r>
  <r>
    <s v="1038"/>
    <x v="18"/>
    <s v="Jennifer Smith"/>
    <x v="16"/>
    <x v="1"/>
    <x v="4"/>
    <x v="10"/>
    <x v="10"/>
  </r>
  <r>
    <s v="1039"/>
    <x v="19"/>
    <s v="Michael Johnson"/>
    <x v="17"/>
    <x v="5"/>
    <x v="0"/>
    <x v="5"/>
    <x v="5"/>
  </r>
  <r>
    <s v="1040"/>
    <x v="19"/>
    <s v="Jessica Martinez"/>
    <x v="18"/>
    <x v="0"/>
    <x v="2"/>
    <x v="11"/>
    <x v="11"/>
  </r>
  <r>
    <s v="1041"/>
    <x v="20"/>
    <s v="David Wilson"/>
    <x v="19"/>
    <x v="10"/>
    <x v="1"/>
    <x v="12"/>
    <x v="12"/>
  </r>
  <r>
    <s v="1042"/>
    <x v="20"/>
    <s v="Sarah Johnson"/>
    <x v="14"/>
    <x v="3"/>
    <x v="3"/>
    <x v="3"/>
    <x v="3"/>
  </r>
  <r>
    <s v="1043"/>
    <x v="21"/>
    <s v="Matthew Garcia"/>
    <x v="20"/>
    <x v="4"/>
    <x v="1"/>
    <x v="4"/>
    <x v="4"/>
  </r>
  <r>
    <s v="1044"/>
    <x v="21"/>
    <s v="Emily Brown"/>
    <x v="20"/>
    <x v="7"/>
    <x v="0"/>
    <x v="7"/>
    <x v="7"/>
  </r>
  <r>
    <s v="1045"/>
    <x v="22"/>
    <s v="Daniel Hernandez"/>
    <x v="21"/>
    <x v="6"/>
    <x v="2"/>
    <x v="6"/>
    <x v="6"/>
  </r>
  <r>
    <s v="1046"/>
    <x v="22"/>
    <s v="Jennifer Davis"/>
    <x v="19"/>
    <x v="9"/>
    <x v="1"/>
    <x v="9"/>
    <x v="9"/>
  </r>
  <r>
    <s v="1047"/>
    <x v="23"/>
    <s v="Michael Martinez"/>
    <x v="20"/>
    <x v="1"/>
    <x v="4"/>
    <x v="10"/>
    <x v="10"/>
  </r>
  <r>
    <s v="1048"/>
    <x v="23"/>
    <s v="Jessica Wilson"/>
    <x v="19"/>
    <x v="5"/>
    <x v="0"/>
    <x v="5"/>
    <x v="5"/>
  </r>
  <r>
    <s v="1049"/>
    <x v="24"/>
    <s v="David Rodriguez"/>
    <x v="22"/>
    <x v="0"/>
    <x v="2"/>
    <x v="11"/>
    <x v="11"/>
  </r>
  <r>
    <s v="1050"/>
    <x v="24"/>
    <s v="Sarah Gonzalez"/>
    <x v="21"/>
    <x v="10"/>
    <x v="1"/>
    <x v="12"/>
    <x v="12"/>
  </r>
  <r>
    <s v="1051"/>
    <x v="25"/>
    <s v="Matthew Smith"/>
    <x v="23"/>
    <x v="3"/>
    <x v="3"/>
    <x v="3"/>
    <x v="3"/>
  </r>
  <r>
    <s v="1052"/>
    <x v="25"/>
    <s v="Emily Johnson"/>
    <x v="24"/>
    <x v="4"/>
    <x v="1"/>
    <x v="4"/>
    <x v="4"/>
  </r>
  <r>
    <s v="1053"/>
    <x v="26"/>
    <s v="Daniel Brown"/>
    <x v="25"/>
    <x v="7"/>
    <x v="0"/>
    <x v="7"/>
    <x v="7"/>
  </r>
  <r>
    <s v="1054"/>
    <x v="26"/>
    <s v="Jennifer Hernandez"/>
    <x v="25"/>
    <x v="6"/>
    <x v="2"/>
    <x v="6"/>
    <x v="6"/>
  </r>
  <r>
    <s v="1055"/>
    <x v="27"/>
    <s v="Michael Davis"/>
    <x v="23"/>
    <x v="9"/>
    <x v="1"/>
    <x v="9"/>
    <x v="9"/>
  </r>
  <r>
    <s v="1056"/>
    <x v="27"/>
    <s v="Jessica Smith"/>
    <x v="23"/>
    <x v="1"/>
    <x v="4"/>
    <x v="10"/>
    <x v="10"/>
  </r>
  <r>
    <s v="1057"/>
    <x v="28"/>
    <s v="David Martinez"/>
    <x v="22"/>
    <x v="5"/>
    <x v="0"/>
    <x v="5"/>
    <x v="5"/>
  </r>
  <r>
    <s v="1058"/>
    <x v="28"/>
    <s v="Sarah Johnson"/>
    <x v="25"/>
    <x v="0"/>
    <x v="2"/>
    <x v="11"/>
    <x v="11"/>
  </r>
  <r>
    <s v="1059"/>
    <x v="29"/>
    <s v="Matthew Garcia"/>
    <x v="25"/>
    <x v="10"/>
    <x v="1"/>
    <x v="12"/>
    <x v="12"/>
  </r>
  <r>
    <s v="1060"/>
    <x v="29"/>
    <s v="Emily Brown"/>
    <x v="26"/>
    <x v="3"/>
    <x v="3"/>
    <x v="3"/>
    <x v="3"/>
  </r>
  <r>
    <s v="1061"/>
    <x v="30"/>
    <s v="Daniel Hernandez"/>
    <x v="27"/>
    <x v="4"/>
    <x v="1"/>
    <x v="4"/>
    <x v="4"/>
  </r>
  <r>
    <s v="1062"/>
    <x v="30"/>
    <s v="Jennifer Davis"/>
    <x v="28"/>
    <x v="7"/>
    <x v="0"/>
    <x v="7"/>
    <x v="7"/>
  </r>
  <r>
    <s v="1063"/>
    <x v="31"/>
    <s v="Michael Martinez"/>
    <x v="27"/>
    <x v="6"/>
    <x v="2"/>
    <x v="6"/>
    <x v="6"/>
  </r>
  <r>
    <s v="1064"/>
    <x v="31"/>
    <s v="Jessica Wilson"/>
    <x v="29"/>
    <x v="9"/>
    <x v="1"/>
    <x v="9"/>
    <x v="9"/>
  </r>
  <r>
    <s v="1065"/>
    <x v="31"/>
    <s v="David Rodriguez"/>
    <x v="30"/>
    <x v="1"/>
    <x v="4"/>
    <x v="10"/>
    <x v="10"/>
  </r>
  <r>
    <s v="1066"/>
    <x v="32"/>
    <s v="Sarah Gonzalez"/>
    <x v="31"/>
    <x v="5"/>
    <x v="0"/>
    <x v="5"/>
    <x v="5"/>
  </r>
  <r>
    <s v="1067"/>
    <x v="33"/>
    <s v="Matthew Smith"/>
    <x v="31"/>
    <x v="0"/>
    <x v="2"/>
    <x v="11"/>
    <x v="11"/>
  </r>
  <r>
    <s v="1068"/>
    <x v="34"/>
    <s v="Emily Johnson"/>
    <x v="29"/>
    <x v="10"/>
    <x v="1"/>
    <x v="12"/>
    <x v="12"/>
  </r>
  <r>
    <s v="1069"/>
    <x v="34"/>
    <s v="Daniel Brown"/>
    <x v="32"/>
    <x v="3"/>
    <x v="3"/>
    <x v="3"/>
    <x v="3"/>
  </r>
  <r>
    <s v="1070"/>
    <x v="34"/>
    <s v="Jennifer Hernandez"/>
    <x v="33"/>
    <x v="4"/>
    <x v="1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F993F2-31B0-4ED7-A289-71E3620C9E16}" name="PivotTable1" cacheId="70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0">
  <location ref="A3:C15" firstHeaderRow="0" firstDataRow="1" firstDataCol="1"/>
  <pivotFields count="8">
    <pivotField compact="0" outline="0" showAll="0"/>
    <pivotField compact="0" numFmtId="14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compact="0" outline="0" showAll="0"/>
    <pivotField compact="0" numFmtId="14" outline="0" showAll="0">
      <items count="35">
        <item x="0"/>
        <item x="1"/>
        <item x="4"/>
        <item x="2"/>
        <item x="3"/>
        <item x="5"/>
        <item x="9"/>
        <item x="6"/>
        <item x="7"/>
        <item x="8"/>
        <item x="10"/>
        <item x="11"/>
        <item x="12"/>
        <item x="13"/>
        <item x="15"/>
        <item x="18"/>
        <item x="16"/>
        <item x="14"/>
        <item x="17"/>
        <item x="20"/>
        <item x="19"/>
        <item x="21"/>
        <item x="24"/>
        <item x="23"/>
        <item x="22"/>
        <item x="25"/>
        <item x="26"/>
        <item x="27"/>
        <item x="30"/>
        <item x="28"/>
        <item x="29"/>
        <item x="31"/>
        <item x="33"/>
        <item x="32"/>
        <item t="default"/>
      </items>
    </pivotField>
    <pivotField axis="axisRow" compact="0" outline="0" showAll="0">
      <items count="12">
        <item x="3"/>
        <item x="1"/>
        <item x="6"/>
        <item x="0"/>
        <item x="7"/>
        <item x="5"/>
        <item x="8"/>
        <item x="2"/>
        <item x="10"/>
        <item x="4"/>
        <item x="9"/>
        <item t="default"/>
      </items>
    </pivotField>
    <pivotField dataField="1" compact="0" outline="0" showAll="0">
      <items count="6">
        <item x="1"/>
        <item x="0"/>
        <item x="2"/>
        <item x="3"/>
        <item x="4"/>
        <item t="default"/>
      </items>
    </pivotField>
    <pivotField dataField="1" compact="0" outline="0" showAll="0">
      <items count="14">
        <item x="1"/>
        <item x="3"/>
        <item x="8"/>
        <item x="0"/>
        <item x="6"/>
        <item x="12"/>
        <item x="7"/>
        <item x="10"/>
        <item x="11"/>
        <item x="4"/>
        <item x="5"/>
        <item x="9"/>
        <item x="2"/>
        <item t="default"/>
      </items>
    </pivotField>
    <pivotField compact="0" outline="0" showAll="0">
      <items count="14">
        <item x="1"/>
        <item x="3"/>
        <item x="8"/>
        <item x="0"/>
        <item x="6"/>
        <item x="12"/>
        <item x="7"/>
        <item x="10"/>
        <item x="11"/>
        <item x="4"/>
        <item x="5"/>
        <item x="9"/>
        <item x="2"/>
        <item t="default"/>
      </items>
    </pivotField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 Quantity" fld="5" baseField="0" baseItem="0"/>
    <dataField name="Sum of Tax (USD)" fld="6" baseField="0" baseItem="0"/>
  </dataFields>
  <chartFormats count="120">
    <chartFormat chart="1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2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2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2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2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2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2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2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2" format="18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2" format="19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2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2" format="2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2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12" format="23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12" format="24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12" format="25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12" format="26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12" format="27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12" format="28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12" format="29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12" format="30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  <chartFormat chart="12" format="31">
      <pivotArea type="data" outline="0" fieldPosition="0">
        <references count="2">
          <reference field="4294967294" count="1" selected="0">
            <x v="1"/>
          </reference>
          <reference field="4" count="1" selected="0">
            <x v="9"/>
          </reference>
        </references>
      </pivotArea>
    </chartFormat>
    <chartFormat chart="12" format="32">
      <pivotArea type="data" outline="0" fieldPosition="0">
        <references count="2">
          <reference field="4294967294" count="1" selected="0">
            <x v="1"/>
          </reference>
          <reference field="4" count="1" selected="0">
            <x v="10"/>
          </reference>
        </references>
      </pivotArea>
    </chartFormat>
    <chartFormat chart="13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3" format="3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3" format="3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3" format="37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3" format="38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3" format="39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3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3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3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3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3" format="44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3" format="4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6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13" format="47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13" format="48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13" format="49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13" format="50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13" format="51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13" format="52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13" format="53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13" format="54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  <chartFormat chart="13" format="55">
      <pivotArea type="data" outline="0" fieldPosition="0">
        <references count="2">
          <reference field="4294967294" count="1" selected="0">
            <x v="1"/>
          </reference>
          <reference field="4" count="1" selected="0">
            <x v="9"/>
          </reference>
        </references>
      </pivotArea>
    </chartFormat>
    <chartFormat chart="13" format="56">
      <pivotArea type="data" outline="0" fieldPosition="0">
        <references count="2">
          <reference field="4294967294" count="1" selected="0">
            <x v="1"/>
          </reference>
          <reference field="4" count="1" selected="0">
            <x v="10"/>
          </reference>
        </references>
      </pivotArea>
    </chartFormat>
    <chartFormat chart="14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8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4" format="59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4" format="60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4" format="6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4" format="62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4" format="63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4" format="64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4" format="65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4" format="66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4" format="67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4" format="68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4" format="6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70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14" format="7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14" format="72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14" format="73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14" format="74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14" format="75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14" format="76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14" format="77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14" format="78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  <chartFormat chart="14" format="79">
      <pivotArea type="data" outline="0" fieldPosition="0">
        <references count="2">
          <reference field="4294967294" count="1" selected="0">
            <x v="1"/>
          </reference>
          <reference field="4" count="1" selected="0">
            <x v="9"/>
          </reference>
        </references>
      </pivotArea>
    </chartFormat>
    <chartFormat chart="14" format="80">
      <pivotArea type="data" outline="0" fieldPosition="0">
        <references count="2">
          <reference field="4294967294" count="1" selected="0">
            <x v="1"/>
          </reference>
          <reference field="4" count="1" selected="0">
            <x v="10"/>
          </reference>
        </references>
      </pivotArea>
    </chartFormat>
    <chartFormat chart="15" format="8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8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5" format="8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5" format="8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5" format="8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5" format="8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5" format="87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5" format="88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5" format="89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5" format="90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5" format="9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5" format="92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5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94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15" format="95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15" format="96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15" format="97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15" format="98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15" format="99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15" format="100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15" format="101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15" format="102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  <chartFormat chart="15" format="103">
      <pivotArea type="data" outline="0" fieldPosition="0">
        <references count="2">
          <reference field="4294967294" count="1" selected="0">
            <x v="1"/>
          </reference>
          <reference field="4" count="1" selected="0">
            <x v="9"/>
          </reference>
        </references>
      </pivotArea>
    </chartFormat>
    <chartFormat chart="15" format="104">
      <pivotArea type="data" outline="0" fieldPosition="0">
        <references count="2">
          <reference field="4294967294" count="1" selected="0">
            <x v="1"/>
          </reference>
          <reference field="4" count="1" selected="0">
            <x v="10"/>
          </reference>
        </references>
      </pivotArea>
    </chartFormat>
    <chartFormat chart="1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M1" evalOrder="-1" id="7">
      <autoFilter ref="A1">
        <filterColumn colId="0">
          <dynamicFilter type="M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3CF0D2-F070-4150-99C0-E88E67DC0CC2}" name="PivotTable2" cacheId="70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9:E26" firstHeaderRow="1" firstDataRow="1" firstDataCol="0"/>
  <pivotFields count="8">
    <pivotField compact="0" outline="0" showAll="0"/>
    <pivotField compact="0" numFmtId="14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compact="0" outline="0" showAll="0"/>
    <pivotField compact="0" numFmtId="14" outline="0" showAll="0">
      <items count="35">
        <item x="0"/>
        <item x="1"/>
        <item x="4"/>
        <item x="2"/>
        <item x="3"/>
        <item x="5"/>
        <item x="9"/>
        <item x="6"/>
        <item x="7"/>
        <item x="8"/>
        <item x="10"/>
        <item x="11"/>
        <item x="12"/>
        <item x="13"/>
        <item x="15"/>
        <item x="18"/>
        <item x="16"/>
        <item x="14"/>
        <item x="17"/>
        <item x="20"/>
        <item x="19"/>
        <item x="21"/>
        <item x="24"/>
        <item x="23"/>
        <item x="22"/>
        <item x="25"/>
        <item x="26"/>
        <item x="27"/>
        <item x="30"/>
        <item x="28"/>
        <item x="29"/>
        <item x="31"/>
        <item x="33"/>
        <item x="32"/>
        <item t="default"/>
      </items>
    </pivotField>
    <pivotField compact="0" outline="0" showAll="0">
      <items count="12">
        <item x="3"/>
        <item x="1"/>
        <item x="6"/>
        <item x="0"/>
        <item x="7"/>
        <item x="5"/>
        <item x="8"/>
        <item x="2"/>
        <item x="10"/>
        <item x="4"/>
        <item x="9"/>
        <item t="default"/>
      </items>
    </pivotField>
    <pivotField compact="0" outline="0" showAll="0">
      <items count="6">
        <item x="1"/>
        <item x="0"/>
        <item x="2"/>
        <item x="3"/>
        <item x="4"/>
        <item t="default"/>
      </items>
    </pivotField>
    <pivotField compact="0" outline="0" showAll="0"/>
    <pivotField compact="0" outline="0" showAll="0">
      <items count="14">
        <item x="1"/>
        <item x="3"/>
        <item x="8"/>
        <item x="0"/>
        <item x="6"/>
        <item x="12"/>
        <item x="7"/>
        <item x="10"/>
        <item x="11"/>
        <item x="4"/>
        <item x="5"/>
        <item x="9"/>
        <item x="2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Order_Date1" xr10:uid="{7A78B6B6-13A6-443D-895A-C00CE33FEAA1}" sourceName="Order Date">
  <pivotTables>
    <pivotTable tabId="6" name="PivotTable2"/>
  </pivotTables>
  <data>
    <tabular pivotCacheId="283997250">
      <items count="35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tail_Price__USD_1" xr10:uid="{4E8029BA-7743-4D4B-8660-5A46FBC0171F}" sourceName="Retail Price (USD)">
  <pivotTables>
    <pivotTable tabId="6" name="PivotTable2"/>
  </pivotTables>
  <data>
    <tabular pivotCacheId="283997250">
      <items count="11">
        <i x="3" s="1"/>
        <i x="1" s="1"/>
        <i x="6" s="1"/>
        <i x="0" s="1"/>
        <i x="7" s="1"/>
        <i x="5" s="1"/>
        <i x="8" s="1"/>
        <i x="2" s="1"/>
        <i x="10" s="1"/>
        <i x="4" s="1"/>
        <i x="9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Order_Quantity" xr10:uid="{E7A3E05E-4D09-488D-B2DA-BCE4C9668399}" sourceName="Order Quantity">
  <pivotTables>
    <pivotTable tabId="6" name="PivotTable2"/>
  </pivotTables>
  <data>
    <tabular pivotCacheId="283997250">
      <items count="5">
        <i x="1" s="1"/>
        <i x="0" s="1"/>
        <i x="2" s="1"/>
        <i x="3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der Date 1" xr10:uid="{0EED65EE-E071-427F-9BE0-EC493F0DC6A4}" cache="Slicer_Order_Date1" caption="Order Date" rowHeight="228600"/>
  <slicer name="Retail Price (USD) 1" xr10:uid="{D2D48087-2FA3-4C8F-A02C-9BF8DEDFEA73}" cache="Slicer_Retail_Price__USD_1" caption="Retail Price (USD)" rowHeight="228600"/>
  <slicer name="Order Quantity" xr10:uid="{4C595DC8-67C6-4CF6-9EDD-8563437CCD26}" cache="Slicer_Order_Quantity" caption="Order Quantit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B641-85A2-41D5-8251-12E6997024AE}">
  <dimension ref="B2:I80"/>
  <sheetViews>
    <sheetView showGridLines="0" workbookViewId="0">
      <selection activeCell="I8" sqref="I8"/>
    </sheetView>
  </sheetViews>
  <sheetFormatPr defaultColWidth="8.85546875" defaultRowHeight="14.45"/>
  <cols>
    <col min="1" max="1" width="4.42578125" style="2" customWidth="1"/>
    <col min="2" max="2" width="10.140625" style="2" bestFit="1" customWidth="1"/>
    <col min="3" max="3" width="13.7109375" style="2" customWidth="1"/>
    <col min="4" max="4" width="19.42578125" style="2" customWidth="1"/>
    <col min="5" max="5" width="13.5703125" style="2" customWidth="1"/>
    <col min="6" max="6" width="19.5703125" style="2" customWidth="1"/>
    <col min="7" max="7" width="17.28515625" style="2" customWidth="1"/>
    <col min="8" max="8" width="11" style="2" customWidth="1"/>
    <col min="9" max="9" width="13.28515625" style="2" customWidth="1"/>
    <col min="10" max="16384" width="8.85546875" style="2"/>
  </cols>
  <sheetData>
    <row r="2" spans="2:9" ht="18.600000000000001" thickBot="1">
      <c r="B2" s="1" t="s">
        <v>0</v>
      </c>
      <c r="C2" s="1"/>
      <c r="D2" s="1"/>
      <c r="E2" s="1"/>
      <c r="F2" s="1"/>
      <c r="G2" s="1"/>
      <c r="H2" s="1"/>
      <c r="I2" s="1"/>
    </row>
    <row r="4" spans="2:9" ht="18.600000000000001" thickBot="1">
      <c r="B4" s="3" t="s">
        <v>1</v>
      </c>
      <c r="C4" s="1"/>
      <c r="D4" s="1"/>
      <c r="E4" s="1"/>
      <c r="F4" s="1"/>
      <c r="G4" s="1"/>
      <c r="H4" s="1"/>
      <c r="I4" s="1"/>
    </row>
    <row r="6" spans="2:9" ht="15.6">
      <c r="H6" s="4" t="s">
        <v>2</v>
      </c>
      <c r="I6" s="5">
        <v>0.1</v>
      </c>
    </row>
    <row r="8" spans="2:9" ht="15.6"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6" t="s">
        <v>10</v>
      </c>
    </row>
    <row r="9" spans="2:9">
      <c r="B9" s="7" t="s">
        <v>11</v>
      </c>
      <c r="C9" s="8">
        <v>45292</v>
      </c>
      <c r="D9" s="7" t="s">
        <v>12</v>
      </c>
      <c r="E9" s="8">
        <v>45294</v>
      </c>
      <c r="F9" s="7">
        <v>49.99</v>
      </c>
      <c r="G9" s="7">
        <v>2</v>
      </c>
      <c r="H9" s="7">
        <f>F9*G9*$I$6</f>
        <v>9.9980000000000011</v>
      </c>
      <c r="I9" s="7">
        <f>F9*G9+H9</f>
        <v>109.97800000000001</v>
      </c>
    </row>
    <row r="10" spans="2:9">
      <c r="B10" s="7" t="s">
        <v>13</v>
      </c>
      <c r="C10" s="8">
        <v>45292</v>
      </c>
      <c r="D10" s="7" t="s">
        <v>14</v>
      </c>
      <c r="E10" s="8">
        <v>45295</v>
      </c>
      <c r="F10" s="7">
        <v>29.99</v>
      </c>
      <c r="G10" s="7">
        <v>1</v>
      </c>
      <c r="H10" s="7">
        <f t="shared" ref="H10:H73" si="0">F10*G10*$I$6</f>
        <v>2.9990000000000001</v>
      </c>
      <c r="I10" s="7">
        <f t="shared" ref="I10:I73" si="1">F10*G10+H10</f>
        <v>32.988999999999997</v>
      </c>
    </row>
    <row r="11" spans="2:9">
      <c r="B11" s="7" t="s">
        <v>15</v>
      </c>
      <c r="C11" s="8">
        <v>45293</v>
      </c>
      <c r="D11" s="7" t="s">
        <v>16</v>
      </c>
      <c r="E11" s="8">
        <v>45298</v>
      </c>
      <c r="F11" s="7">
        <v>99.99</v>
      </c>
      <c r="G11" s="7">
        <v>3</v>
      </c>
      <c r="H11" s="7">
        <f t="shared" si="0"/>
        <v>29.997</v>
      </c>
      <c r="I11" s="7">
        <f t="shared" si="1"/>
        <v>329.96699999999998</v>
      </c>
    </row>
    <row r="12" spans="2:9">
      <c r="B12" s="7" t="s">
        <v>17</v>
      </c>
      <c r="C12" s="8">
        <v>45293</v>
      </c>
      <c r="D12" s="7" t="s">
        <v>18</v>
      </c>
      <c r="E12" s="8">
        <v>45294</v>
      </c>
      <c r="F12" s="7">
        <v>19.989999999999998</v>
      </c>
      <c r="G12" s="7">
        <v>4</v>
      </c>
      <c r="H12" s="7">
        <f t="shared" si="0"/>
        <v>7.9959999999999996</v>
      </c>
      <c r="I12" s="7">
        <f t="shared" si="1"/>
        <v>87.955999999999989</v>
      </c>
    </row>
    <row r="13" spans="2:9">
      <c r="B13" s="7" t="s">
        <v>19</v>
      </c>
      <c r="C13" s="8">
        <v>45294</v>
      </c>
      <c r="D13" s="7" t="s">
        <v>20</v>
      </c>
      <c r="E13" s="8">
        <v>45299</v>
      </c>
      <c r="F13" s="7">
        <v>149.99</v>
      </c>
      <c r="G13" s="7">
        <v>1</v>
      </c>
      <c r="H13" s="7">
        <f t="shared" si="0"/>
        <v>14.999000000000002</v>
      </c>
      <c r="I13" s="7">
        <f t="shared" si="1"/>
        <v>164.989</v>
      </c>
    </row>
    <row r="14" spans="2:9">
      <c r="B14" s="7" t="s">
        <v>21</v>
      </c>
      <c r="C14" s="8">
        <v>45294</v>
      </c>
      <c r="D14" s="7" t="s">
        <v>22</v>
      </c>
      <c r="E14" s="8">
        <v>45297</v>
      </c>
      <c r="F14" s="7">
        <v>79.989999999999995</v>
      </c>
      <c r="G14" s="7">
        <v>2</v>
      </c>
      <c r="H14" s="7">
        <f t="shared" si="0"/>
        <v>15.997999999999999</v>
      </c>
      <c r="I14" s="7">
        <f t="shared" si="1"/>
        <v>175.97799999999998</v>
      </c>
    </row>
    <row r="15" spans="2:9">
      <c r="B15" s="7" t="s">
        <v>23</v>
      </c>
      <c r="C15" s="8">
        <v>45295</v>
      </c>
      <c r="D15" s="7" t="s">
        <v>24</v>
      </c>
      <c r="E15" s="8">
        <v>45297</v>
      </c>
      <c r="F15" s="7">
        <v>39.99</v>
      </c>
      <c r="G15" s="7">
        <v>3</v>
      </c>
      <c r="H15" s="7">
        <f t="shared" si="0"/>
        <v>11.997</v>
      </c>
      <c r="I15" s="7">
        <f t="shared" si="1"/>
        <v>131.96699999999998</v>
      </c>
    </row>
    <row r="16" spans="2:9">
      <c r="B16" s="7" t="s">
        <v>25</v>
      </c>
      <c r="C16" s="8">
        <v>45295</v>
      </c>
      <c r="D16" s="7" t="s">
        <v>26</v>
      </c>
      <c r="E16" s="8">
        <v>45300</v>
      </c>
      <c r="F16" s="7">
        <v>69.989999999999995</v>
      </c>
      <c r="G16" s="7">
        <v>2</v>
      </c>
      <c r="H16" s="7">
        <f t="shared" si="0"/>
        <v>13.997999999999999</v>
      </c>
      <c r="I16" s="7">
        <f t="shared" si="1"/>
        <v>153.97799999999998</v>
      </c>
    </row>
    <row r="17" spans="2:9">
      <c r="B17" s="7" t="s">
        <v>27</v>
      </c>
      <c r="C17" s="8">
        <v>45296</v>
      </c>
      <c r="D17" s="7" t="s">
        <v>28</v>
      </c>
      <c r="E17" s="8">
        <v>45297</v>
      </c>
      <c r="F17" s="7">
        <v>89.99</v>
      </c>
      <c r="G17" s="7">
        <v>1</v>
      </c>
      <c r="H17" s="7">
        <f t="shared" si="0"/>
        <v>8.9990000000000006</v>
      </c>
      <c r="I17" s="7">
        <f t="shared" si="1"/>
        <v>98.98899999999999</v>
      </c>
    </row>
    <row r="18" spans="2:9">
      <c r="B18" s="7" t="s">
        <v>29</v>
      </c>
      <c r="C18" s="8">
        <v>45296</v>
      </c>
      <c r="D18" s="7" t="s">
        <v>30</v>
      </c>
      <c r="E18" s="8">
        <v>45299</v>
      </c>
      <c r="F18" s="7">
        <v>199.99</v>
      </c>
      <c r="G18" s="7">
        <v>1</v>
      </c>
      <c r="H18" s="7">
        <f t="shared" si="0"/>
        <v>19.999000000000002</v>
      </c>
      <c r="I18" s="7">
        <f t="shared" si="1"/>
        <v>219.989</v>
      </c>
    </row>
    <row r="19" spans="2:9">
      <c r="B19" s="7" t="s">
        <v>31</v>
      </c>
      <c r="C19" s="8">
        <v>45297</v>
      </c>
      <c r="D19" s="7" t="s">
        <v>32</v>
      </c>
      <c r="E19" s="8">
        <v>45298</v>
      </c>
      <c r="F19" s="7">
        <v>29.99</v>
      </c>
      <c r="G19" s="7">
        <v>5</v>
      </c>
      <c r="H19" s="7">
        <f t="shared" si="0"/>
        <v>14.994999999999999</v>
      </c>
      <c r="I19" s="7">
        <f t="shared" si="1"/>
        <v>164.94499999999999</v>
      </c>
    </row>
    <row r="20" spans="2:9">
      <c r="B20" s="7" t="s">
        <v>33</v>
      </c>
      <c r="C20" s="8">
        <v>45297</v>
      </c>
      <c r="D20" s="7" t="s">
        <v>34</v>
      </c>
      <c r="E20" s="8">
        <v>45299</v>
      </c>
      <c r="F20" s="7">
        <v>79.989999999999995</v>
      </c>
      <c r="G20" s="7">
        <v>2</v>
      </c>
      <c r="H20" s="7">
        <f t="shared" si="0"/>
        <v>15.997999999999999</v>
      </c>
      <c r="I20" s="7">
        <f t="shared" si="1"/>
        <v>175.97799999999998</v>
      </c>
    </row>
    <row r="21" spans="2:9">
      <c r="B21" s="7" t="s">
        <v>35</v>
      </c>
      <c r="C21" s="8">
        <v>45298</v>
      </c>
      <c r="D21" s="7" t="s">
        <v>36</v>
      </c>
      <c r="E21" s="8">
        <v>45300</v>
      </c>
      <c r="F21" s="7">
        <v>49.99</v>
      </c>
      <c r="G21" s="7">
        <v>3</v>
      </c>
      <c r="H21" s="7">
        <f t="shared" si="0"/>
        <v>14.997</v>
      </c>
      <c r="I21" s="7">
        <f t="shared" si="1"/>
        <v>164.96699999999998</v>
      </c>
    </row>
    <row r="22" spans="2:9">
      <c r="B22" s="7" t="s">
        <v>37</v>
      </c>
      <c r="C22" s="8">
        <v>45298</v>
      </c>
      <c r="D22" s="7" t="s">
        <v>38</v>
      </c>
      <c r="E22" s="8">
        <v>45303</v>
      </c>
      <c r="F22" s="7">
        <v>129.99</v>
      </c>
      <c r="G22" s="7">
        <v>1</v>
      </c>
      <c r="H22" s="7">
        <f t="shared" si="0"/>
        <v>12.999000000000002</v>
      </c>
      <c r="I22" s="7">
        <f t="shared" si="1"/>
        <v>142.989</v>
      </c>
    </row>
    <row r="23" spans="2:9">
      <c r="B23" s="7" t="s">
        <v>39</v>
      </c>
      <c r="C23" s="8">
        <v>45299</v>
      </c>
      <c r="D23" s="7" t="s">
        <v>40</v>
      </c>
      <c r="E23" s="8">
        <v>45304</v>
      </c>
      <c r="F23" s="7">
        <v>19.989999999999998</v>
      </c>
      <c r="G23" s="7">
        <v>4</v>
      </c>
      <c r="H23" s="7">
        <f t="shared" si="0"/>
        <v>7.9959999999999996</v>
      </c>
      <c r="I23" s="7">
        <f t="shared" si="1"/>
        <v>87.955999999999989</v>
      </c>
    </row>
    <row r="24" spans="2:9">
      <c r="B24" s="7" t="s">
        <v>41</v>
      </c>
      <c r="C24" s="8">
        <v>45299</v>
      </c>
      <c r="D24" s="7" t="s">
        <v>42</v>
      </c>
      <c r="E24" s="8">
        <v>45303</v>
      </c>
      <c r="F24" s="7">
        <v>149.99</v>
      </c>
      <c r="G24" s="7">
        <v>1</v>
      </c>
      <c r="H24" s="7">
        <f t="shared" si="0"/>
        <v>14.999000000000002</v>
      </c>
      <c r="I24" s="7">
        <f t="shared" si="1"/>
        <v>164.989</v>
      </c>
    </row>
    <row r="25" spans="2:9">
      <c r="B25" s="7" t="s">
        <v>43</v>
      </c>
      <c r="C25" s="8">
        <v>45300</v>
      </c>
      <c r="D25" s="7" t="s">
        <v>44</v>
      </c>
      <c r="E25" s="8">
        <v>45305</v>
      </c>
      <c r="F25" s="7">
        <v>69.989999999999995</v>
      </c>
      <c r="G25" s="7">
        <v>2</v>
      </c>
      <c r="H25" s="7">
        <f t="shared" si="0"/>
        <v>13.997999999999999</v>
      </c>
      <c r="I25" s="7">
        <f t="shared" si="1"/>
        <v>153.97799999999998</v>
      </c>
    </row>
    <row r="26" spans="2:9">
      <c r="B26" s="7" t="s">
        <v>45</v>
      </c>
      <c r="C26" s="8">
        <v>45300</v>
      </c>
      <c r="D26" s="7" t="s">
        <v>46</v>
      </c>
      <c r="E26" s="8">
        <v>45303</v>
      </c>
      <c r="F26" s="7">
        <v>39.99</v>
      </c>
      <c r="G26" s="7">
        <v>3</v>
      </c>
      <c r="H26" s="7">
        <f t="shared" si="0"/>
        <v>11.997</v>
      </c>
      <c r="I26" s="7">
        <f t="shared" si="1"/>
        <v>131.96699999999998</v>
      </c>
    </row>
    <row r="27" spans="2:9">
      <c r="B27" s="7" t="s">
        <v>47</v>
      </c>
      <c r="C27" s="8">
        <v>45301</v>
      </c>
      <c r="D27" s="7" t="s">
        <v>48</v>
      </c>
      <c r="E27" s="8">
        <v>45302</v>
      </c>
      <c r="F27" s="7">
        <v>199.99</v>
      </c>
      <c r="G27" s="7">
        <v>1</v>
      </c>
      <c r="H27" s="7">
        <f t="shared" si="0"/>
        <v>19.999000000000002</v>
      </c>
      <c r="I27" s="7">
        <f t="shared" si="1"/>
        <v>219.989</v>
      </c>
    </row>
    <row r="28" spans="2:9">
      <c r="B28" s="7" t="s">
        <v>49</v>
      </c>
      <c r="C28" s="8">
        <v>45301</v>
      </c>
      <c r="D28" s="7" t="s">
        <v>50</v>
      </c>
      <c r="E28" s="8">
        <v>45305</v>
      </c>
      <c r="F28" s="7">
        <v>29.99</v>
      </c>
      <c r="G28" s="7">
        <v>5</v>
      </c>
      <c r="H28" s="7">
        <f t="shared" si="0"/>
        <v>14.994999999999999</v>
      </c>
      <c r="I28" s="7">
        <f t="shared" si="1"/>
        <v>164.94499999999999</v>
      </c>
    </row>
    <row r="29" spans="2:9">
      <c r="B29" s="7" t="s">
        <v>51</v>
      </c>
      <c r="C29" s="8">
        <v>45302</v>
      </c>
      <c r="D29" s="7" t="s">
        <v>52</v>
      </c>
      <c r="E29" s="8">
        <v>45305</v>
      </c>
      <c r="F29" s="7">
        <v>79.989999999999995</v>
      </c>
      <c r="G29" s="7">
        <v>2</v>
      </c>
      <c r="H29" s="7">
        <f t="shared" si="0"/>
        <v>15.997999999999999</v>
      </c>
      <c r="I29" s="7">
        <f t="shared" si="1"/>
        <v>175.97799999999998</v>
      </c>
    </row>
    <row r="30" spans="2:9">
      <c r="B30" s="7" t="s">
        <v>53</v>
      </c>
      <c r="C30" s="8">
        <v>45302</v>
      </c>
      <c r="D30" s="7" t="s">
        <v>54</v>
      </c>
      <c r="E30" s="8">
        <v>45306</v>
      </c>
      <c r="F30" s="7">
        <v>49.99</v>
      </c>
      <c r="G30" s="7">
        <v>3</v>
      </c>
      <c r="H30" s="7">
        <f t="shared" si="0"/>
        <v>14.997</v>
      </c>
      <c r="I30" s="7">
        <f t="shared" si="1"/>
        <v>164.96699999999998</v>
      </c>
    </row>
    <row r="31" spans="2:9">
      <c r="B31" s="7" t="s">
        <v>55</v>
      </c>
      <c r="C31" s="8">
        <v>45303</v>
      </c>
      <c r="D31" s="7" t="s">
        <v>56</v>
      </c>
      <c r="E31" s="8">
        <v>45308</v>
      </c>
      <c r="F31" s="7">
        <v>129.99</v>
      </c>
      <c r="G31" s="7">
        <v>1</v>
      </c>
      <c r="H31" s="7">
        <f t="shared" si="0"/>
        <v>12.999000000000002</v>
      </c>
      <c r="I31" s="7">
        <f t="shared" si="1"/>
        <v>142.989</v>
      </c>
    </row>
    <row r="32" spans="2:9">
      <c r="B32" s="7" t="s">
        <v>57</v>
      </c>
      <c r="C32" s="8">
        <v>45303</v>
      </c>
      <c r="D32" s="7" t="s">
        <v>58</v>
      </c>
      <c r="E32" s="8">
        <v>45308</v>
      </c>
      <c r="F32" s="7">
        <v>19.989999999999998</v>
      </c>
      <c r="G32" s="7">
        <v>4</v>
      </c>
      <c r="H32" s="7">
        <f t="shared" si="0"/>
        <v>7.9959999999999996</v>
      </c>
      <c r="I32" s="7">
        <f t="shared" si="1"/>
        <v>87.955999999999989</v>
      </c>
    </row>
    <row r="33" spans="2:9">
      <c r="B33" s="7" t="s">
        <v>59</v>
      </c>
      <c r="C33" s="8">
        <v>45304</v>
      </c>
      <c r="D33" s="7" t="s">
        <v>20</v>
      </c>
      <c r="E33" s="8">
        <v>45308</v>
      </c>
      <c r="F33" s="7">
        <v>149.99</v>
      </c>
      <c r="G33" s="7">
        <v>1</v>
      </c>
      <c r="H33" s="7">
        <f t="shared" si="0"/>
        <v>14.999000000000002</v>
      </c>
      <c r="I33" s="7">
        <f t="shared" si="1"/>
        <v>164.989</v>
      </c>
    </row>
    <row r="34" spans="2:9">
      <c r="B34" s="7" t="s">
        <v>60</v>
      </c>
      <c r="C34" s="8">
        <v>45304</v>
      </c>
      <c r="D34" s="7" t="s">
        <v>61</v>
      </c>
      <c r="E34" s="8">
        <v>45305</v>
      </c>
      <c r="F34" s="7">
        <v>69.989999999999995</v>
      </c>
      <c r="G34" s="7">
        <v>2</v>
      </c>
      <c r="H34" s="7">
        <f t="shared" si="0"/>
        <v>13.997999999999999</v>
      </c>
      <c r="I34" s="7">
        <f t="shared" si="1"/>
        <v>153.97799999999998</v>
      </c>
    </row>
    <row r="35" spans="2:9">
      <c r="B35" s="7" t="s">
        <v>62</v>
      </c>
      <c r="C35" s="8">
        <v>45305</v>
      </c>
      <c r="D35" s="7" t="s">
        <v>63</v>
      </c>
      <c r="E35" s="8">
        <v>45309</v>
      </c>
      <c r="F35" s="7">
        <v>39.99</v>
      </c>
      <c r="G35" s="7">
        <v>3</v>
      </c>
      <c r="H35" s="7">
        <f t="shared" si="0"/>
        <v>11.997</v>
      </c>
      <c r="I35" s="7">
        <f t="shared" si="1"/>
        <v>131.96699999999998</v>
      </c>
    </row>
    <row r="36" spans="2:9">
      <c r="B36" s="7" t="s">
        <v>64</v>
      </c>
      <c r="C36" s="8">
        <v>45305</v>
      </c>
      <c r="D36" s="7" t="s">
        <v>65</v>
      </c>
      <c r="E36" s="8">
        <v>45310</v>
      </c>
      <c r="F36" s="7">
        <v>199.99</v>
      </c>
      <c r="G36" s="7">
        <v>1</v>
      </c>
      <c r="H36" s="7">
        <f t="shared" si="0"/>
        <v>19.999000000000002</v>
      </c>
      <c r="I36" s="7">
        <f t="shared" si="1"/>
        <v>219.989</v>
      </c>
    </row>
    <row r="37" spans="2:9">
      <c r="B37" s="7" t="s">
        <v>66</v>
      </c>
      <c r="C37" s="8">
        <v>45306</v>
      </c>
      <c r="D37" s="7" t="s">
        <v>67</v>
      </c>
      <c r="E37" s="8">
        <v>45310</v>
      </c>
      <c r="F37" s="7">
        <v>29.99</v>
      </c>
      <c r="G37" s="7">
        <v>5</v>
      </c>
      <c r="H37" s="7">
        <f t="shared" si="0"/>
        <v>14.994999999999999</v>
      </c>
      <c r="I37" s="7">
        <f t="shared" si="1"/>
        <v>164.94499999999999</v>
      </c>
    </row>
    <row r="38" spans="2:9">
      <c r="B38" s="7" t="s">
        <v>68</v>
      </c>
      <c r="C38" s="8">
        <v>45306</v>
      </c>
      <c r="D38" s="7" t="s">
        <v>69</v>
      </c>
      <c r="E38" s="8">
        <v>45310</v>
      </c>
      <c r="F38" s="7">
        <v>79.989999999999995</v>
      </c>
      <c r="G38" s="7">
        <v>2</v>
      </c>
      <c r="H38" s="7">
        <f t="shared" si="0"/>
        <v>15.997999999999999</v>
      </c>
      <c r="I38" s="7">
        <f t="shared" si="1"/>
        <v>175.97799999999998</v>
      </c>
    </row>
    <row r="39" spans="2:9">
      <c r="B39" s="7" t="s">
        <v>70</v>
      </c>
      <c r="C39" s="8">
        <v>45307</v>
      </c>
      <c r="D39" s="7" t="s">
        <v>71</v>
      </c>
      <c r="E39" s="8">
        <v>45310</v>
      </c>
      <c r="F39" s="7">
        <v>49.99</v>
      </c>
      <c r="G39" s="7">
        <v>3</v>
      </c>
      <c r="H39" s="7">
        <f t="shared" si="0"/>
        <v>14.997</v>
      </c>
      <c r="I39" s="7">
        <f t="shared" si="1"/>
        <v>164.96699999999998</v>
      </c>
    </row>
    <row r="40" spans="2:9">
      <c r="B40" s="7" t="s">
        <v>72</v>
      </c>
      <c r="C40" s="8">
        <v>45307</v>
      </c>
      <c r="D40" s="7" t="s">
        <v>73</v>
      </c>
      <c r="E40" s="8">
        <v>45308</v>
      </c>
      <c r="F40" s="7">
        <v>129.99</v>
      </c>
      <c r="G40" s="7">
        <v>1</v>
      </c>
      <c r="H40" s="7">
        <f t="shared" si="0"/>
        <v>12.999000000000002</v>
      </c>
      <c r="I40" s="7">
        <f t="shared" si="1"/>
        <v>142.989</v>
      </c>
    </row>
    <row r="41" spans="2:9">
      <c r="B41" s="7" t="s">
        <v>74</v>
      </c>
      <c r="C41" s="8">
        <v>45308</v>
      </c>
      <c r="D41" s="7" t="s">
        <v>75</v>
      </c>
      <c r="E41" s="8">
        <v>45310</v>
      </c>
      <c r="F41" s="7">
        <v>19.989999999999998</v>
      </c>
      <c r="G41" s="7">
        <v>4</v>
      </c>
      <c r="H41" s="7">
        <f t="shared" si="0"/>
        <v>7.9959999999999996</v>
      </c>
      <c r="I41" s="7">
        <f t="shared" si="1"/>
        <v>87.955999999999989</v>
      </c>
    </row>
    <row r="42" spans="2:9">
      <c r="B42" s="7" t="s">
        <v>76</v>
      </c>
      <c r="C42" s="8">
        <v>45308</v>
      </c>
      <c r="D42" s="7" t="s">
        <v>77</v>
      </c>
      <c r="E42" s="8">
        <v>45310</v>
      </c>
      <c r="F42" s="7">
        <v>149.99</v>
      </c>
      <c r="G42" s="7">
        <v>1</v>
      </c>
      <c r="H42" s="7">
        <f t="shared" si="0"/>
        <v>14.999000000000002</v>
      </c>
      <c r="I42" s="7">
        <f t="shared" si="1"/>
        <v>164.989</v>
      </c>
    </row>
    <row r="43" spans="2:9">
      <c r="B43" s="7" t="s">
        <v>78</v>
      </c>
      <c r="C43" s="8">
        <v>45309</v>
      </c>
      <c r="D43" s="7" t="s">
        <v>79</v>
      </c>
      <c r="E43" s="8">
        <v>45314</v>
      </c>
      <c r="F43" s="7">
        <v>69.989999999999995</v>
      </c>
      <c r="G43" s="7">
        <v>2</v>
      </c>
      <c r="H43" s="7">
        <f t="shared" si="0"/>
        <v>13.997999999999999</v>
      </c>
      <c r="I43" s="7">
        <f t="shared" si="1"/>
        <v>153.97799999999998</v>
      </c>
    </row>
    <row r="44" spans="2:9">
      <c r="B44" s="7" t="s">
        <v>80</v>
      </c>
      <c r="C44" s="8">
        <v>45309</v>
      </c>
      <c r="D44" s="7" t="s">
        <v>81</v>
      </c>
      <c r="E44" s="8">
        <v>45310</v>
      </c>
      <c r="F44" s="7">
        <v>39.99</v>
      </c>
      <c r="G44" s="7">
        <v>3</v>
      </c>
      <c r="H44" s="7">
        <f t="shared" si="0"/>
        <v>11.997</v>
      </c>
      <c r="I44" s="7">
        <f t="shared" si="1"/>
        <v>131.96699999999998</v>
      </c>
    </row>
    <row r="45" spans="2:9">
      <c r="B45" s="7" t="s">
        <v>82</v>
      </c>
      <c r="C45" s="8">
        <v>45310</v>
      </c>
      <c r="D45" s="7" t="s">
        <v>83</v>
      </c>
      <c r="E45" s="8">
        <v>45311</v>
      </c>
      <c r="F45" s="7">
        <v>199.99</v>
      </c>
      <c r="G45" s="7">
        <v>1</v>
      </c>
      <c r="H45" s="7">
        <f t="shared" si="0"/>
        <v>19.999000000000002</v>
      </c>
      <c r="I45" s="7">
        <f t="shared" si="1"/>
        <v>219.989</v>
      </c>
    </row>
    <row r="46" spans="2:9">
      <c r="B46" s="7" t="s">
        <v>84</v>
      </c>
      <c r="C46" s="8">
        <v>45310</v>
      </c>
      <c r="D46" s="7" t="s">
        <v>85</v>
      </c>
      <c r="E46" s="8">
        <v>45313</v>
      </c>
      <c r="F46" s="7">
        <v>29.99</v>
      </c>
      <c r="G46" s="7">
        <v>5</v>
      </c>
      <c r="H46" s="7">
        <f t="shared" si="0"/>
        <v>14.994999999999999</v>
      </c>
      <c r="I46" s="7">
        <f t="shared" si="1"/>
        <v>164.94499999999999</v>
      </c>
    </row>
    <row r="47" spans="2:9">
      <c r="B47" s="7" t="s">
        <v>86</v>
      </c>
      <c r="C47" s="8">
        <v>45311</v>
      </c>
      <c r="D47" s="7" t="s">
        <v>16</v>
      </c>
      <c r="E47" s="8">
        <v>45315</v>
      </c>
      <c r="F47" s="7">
        <v>79.989999999999995</v>
      </c>
      <c r="G47" s="7">
        <v>2</v>
      </c>
      <c r="H47" s="7">
        <f t="shared" si="0"/>
        <v>15.997999999999999</v>
      </c>
      <c r="I47" s="7">
        <f t="shared" si="1"/>
        <v>175.97799999999998</v>
      </c>
    </row>
    <row r="48" spans="2:9">
      <c r="B48" s="7" t="s">
        <v>87</v>
      </c>
      <c r="C48" s="8">
        <v>45311</v>
      </c>
      <c r="D48" s="7" t="s">
        <v>58</v>
      </c>
      <c r="E48" s="8">
        <v>45312</v>
      </c>
      <c r="F48" s="7">
        <v>49.99</v>
      </c>
      <c r="G48" s="7">
        <v>3</v>
      </c>
      <c r="H48" s="7">
        <f t="shared" si="0"/>
        <v>14.997</v>
      </c>
      <c r="I48" s="7">
        <f t="shared" si="1"/>
        <v>164.96699999999998</v>
      </c>
    </row>
    <row r="49" spans="2:9">
      <c r="B49" s="7" t="s">
        <v>88</v>
      </c>
      <c r="C49" s="8">
        <v>45312</v>
      </c>
      <c r="D49" s="7" t="s">
        <v>20</v>
      </c>
      <c r="E49" s="8">
        <v>45317</v>
      </c>
      <c r="F49" s="7">
        <v>129.99</v>
      </c>
      <c r="G49" s="7">
        <v>1</v>
      </c>
      <c r="H49" s="7">
        <f t="shared" si="0"/>
        <v>12.999000000000002</v>
      </c>
      <c r="I49" s="7">
        <f t="shared" si="1"/>
        <v>142.989</v>
      </c>
    </row>
    <row r="50" spans="2:9">
      <c r="B50" s="7" t="s">
        <v>89</v>
      </c>
      <c r="C50" s="8">
        <v>45312</v>
      </c>
      <c r="D50" s="7" t="s">
        <v>90</v>
      </c>
      <c r="E50" s="8">
        <v>45314</v>
      </c>
      <c r="F50" s="7">
        <v>19.989999999999998</v>
      </c>
      <c r="G50" s="7">
        <v>4</v>
      </c>
      <c r="H50" s="7">
        <f t="shared" si="0"/>
        <v>7.9959999999999996</v>
      </c>
      <c r="I50" s="7">
        <f t="shared" si="1"/>
        <v>87.955999999999989</v>
      </c>
    </row>
    <row r="51" spans="2:9">
      <c r="B51" s="7" t="s">
        <v>91</v>
      </c>
      <c r="C51" s="8">
        <v>45313</v>
      </c>
      <c r="D51" s="7" t="s">
        <v>92</v>
      </c>
      <c r="E51" s="8">
        <v>45316</v>
      </c>
      <c r="F51" s="7">
        <v>149.99</v>
      </c>
      <c r="G51" s="7">
        <v>1</v>
      </c>
      <c r="H51" s="7">
        <f t="shared" si="0"/>
        <v>14.999000000000002</v>
      </c>
      <c r="I51" s="7">
        <f t="shared" si="1"/>
        <v>164.989</v>
      </c>
    </row>
    <row r="52" spans="2:9">
      <c r="B52" s="7" t="s">
        <v>93</v>
      </c>
      <c r="C52" s="8">
        <v>45313</v>
      </c>
      <c r="D52" s="7" t="s">
        <v>18</v>
      </c>
      <c r="E52" s="8">
        <v>45316</v>
      </c>
      <c r="F52" s="7">
        <v>69.989999999999995</v>
      </c>
      <c r="G52" s="7">
        <v>2</v>
      </c>
      <c r="H52" s="7">
        <f t="shared" si="0"/>
        <v>13.997999999999999</v>
      </c>
      <c r="I52" s="7">
        <f t="shared" si="1"/>
        <v>153.97799999999998</v>
      </c>
    </row>
    <row r="53" spans="2:9">
      <c r="B53" s="7" t="s">
        <v>94</v>
      </c>
      <c r="C53" s="8">
        <v>45314</v>
      </c>
      <c r="D53" s="7" t="s">
        <v>95</v>
      </c>
      <c r="E53" s="8">
        <v>45318</v>
      </c>
      <c r="F53" s="7">
        <v>39.99</v>
      </c>
      <c r="G53" s="7">
        <v>3</v>
      </c>
      <c r="H53" s="7">
        <f t="shared" si="0"/>
        <v>11.997</v>
      </c>
      <c r="I53" s="7">
        <f t="shared" si="1"/>
        <v>131.96699999999998</v>
      </c>
    </row>
    <row r="54" spans="2:9">
      <c r="B54" s="7" t="s">
        <v>96</v>
      </c>
      <c r="C54" s="8">
        <v>45314</v>
      </c>
      <c r="D54" s="7" t="s">
        <v>50</v>
      </c>
      <c r="E54" s="8">
        <v>45317</v>
      </c>
      <c r="F54" s="7">
        <v>199.99</v>
      </c>
      <c r="G54" s="7">
        <v>1</v>
      </c>
      <c r="H54" s="7">
        <f t="shared" si="0"/>
        <v>19.999000000000002</v>
      </c>
      <c r="I54" s="7">
        <f t="shared" si="1"/>
        <v>219.989</v>
      </c>
    </row>
    <row r="55" spans="2:9">
      <c r="B55" s="7" t="s">
        <v>97</v>
      </c>
      <c r="C55" s="8">
        <v>45315</v>
      </c>
      <c r="D55" s="7" t="s">
        <v>98</v>
      </c>
      <c r="E55" s="8">
        <v>45316</v>
      </c>
      <c r="F55" s="7">
        <v>29.99</v>
      </c>
      <c r="G55" s="7">
        <v>5</v>
      </c>
      <c r="H55" s="7">
        <f t="shared" si="0"/>
        <v>14.994999999999999</v>
      </c>
      <c r="I55" s="7">
        <f t="shared" si="1"/>
        <v>164.94499999999999</v>
      </c>
    </row>
    <row r="56" spans="2:9">
      <c r="B56" s="7" t="s">
        <v>99</v>
      </c>
      <c r="C56" s="8">
        <v>45315</v>
      </c>
      <c r="D56" s="7" t="s">
        <v>100</v>
      </c>
      <c r="E56" s="8">
        <v>45317</v>
      </c>
      <c r="F56" s="7">
        <v>79.989999999999995</v>
      </c>
      <c r="G56" s="7">
        <v>2</v>
      </c>
      <c r="H56" s="7">
        <f t="shared" si="0"/>
        <v>15.997999999999999</v>
      </c>
      <c r="I56" s="7">
        <f t="shared" si="1"/>
        <v>175.97799999999998</v>
      </c>
    </row>
    <row r="57" spans="2:9">
      <c r="B57" s="7" t="s">
        <v>101</v>
      </c>
      <c r="C57" s="8">
        <v>45316</v>
      </c>
      <c r="D57" s="7" t="s">
        <v>102</v>
      </c>
      <c r="E57" s="8">
        <v>45321</v>
      </c>
      <c r="F57" s="7">
        <v>49.99</v>
      </c>
      <c r="G57" s="7">
        <v>3</v>
      </c>
      <c r="H57" s="7">
        <f t="shared" si="0"/>
        <v>14.997</v>
      </c>
      <c r="I57" s="7">
        <f t="shared" si="1"/>
        <v>164.96699999999998</v>
      </c>
    </row>
    <row r="58" spans="2:9">
      <c r="B58" s="7" t="s">
        <v>103</v>
      </c>
      <c r="C58" s="8">
        <v>45316</v>
      </c>
      <c r="D58" s="7" t="s">
        <v>104</v>
      </c>
      <c r="E58" s="8">
        <v>45318</v>
      </c>
      <c r="F58" s="7">
        <v>129.99</v>
      </c>
      <c r="G58" s="7">
        <v>1</v>
      </c>
      <c r="H58" s="7">
        <f t="shared" si="0"/>
        <v>12.999000000000002</v>
      </c>
      <c r="I58" s="7">
        <f t="shared" si="1"/>
        <v>142.989</v>
      </c>
    </row>
    <row r="59" spans="2:9">
      <c r="B59" s="7" t="s">
        <v>105</v>
      </c>
      <c r="C59" s="8">
        <v>45317</v>
      </c>
      <c r="D59" s="7" t="s">
        <v>106</v>
      </c>
      <c r="E59" s="8">
        <v>45320</v>
      </c>
      <c r="F59" s="7">
        <v>19.989999999999998</v>
      </c>
      <c r="G59" s="7">
        <v>4</v>
      </c>
      <c r="H59" s="7">
        <f t="shared" si="0"/>
        <v>7.9959999999999996</v>
      </c>
      <c r="I59" s="7">
        <f t="shared" si="1"/>
        <v>87.955999999999989</v>
      </c>
    </row>
    <row r="60" spans="2:9">
      <c r="B60" s="7" t="s">
        <v>107</v>
      </c>
      <c r="C60" s="8">
        <v>45317</v>
      </c>
      <c r="D60" s="7" t="s">
        <v>108</v>
      </c>
      <c r="E60" s="8">
        <v>45319</v>
      </c>
      <c r="F60" s="7">
        <v>149.99</v>
      </c>
      <c r="G60" s="7">
        <v>1</v>
      </c>
      <c r="H60" s="7">
        <f t="shared" si="0"/>
        <v>14.999000000000002</v>
      </c>
      <c r="I60" s="7">
        <f t="shared" si="1"/>
        <v>164.989</v>
      </c>
    </row>
    <row r="61" spans="2:9">
      <c r="B61" s="7" t="s">
        <v>109</v>
      </c>
      <c r="C61" s="8">
        <v>45318</v>
      </c>
      <c r="D61" s="7" t="s">
        <v>110</v>
      </c>
      <c r="E61" s="8">
        <v>45322</v>
      </c>
      <c r="F61" s="7">
        <v>69.989999999999995</v>
      </c>
      <c r="G61" s="7">
        <v>2</v>
      </c>
      <c r="H61" s="7">
        <f t="shared" si="0"/>
        <v>13.997999999999999</v>
      </c>
      <c r="I61" s="7">
        <f t="shared" si="1"/>
        <v>153.97799999999998</v>
      </c>
    </row>
    <row r="62" spans="2:9">
      <c r="B62" s="7" t="s">
        <v>111</v>
      </c>
      <c r="C62" s="8">
        <v>45318</v>
      </c>
      <c r="D62" s="7" t="s">
        <v>112</v>
      </c>
      <c r="E62" s="8">
        <v>45322</v>
      </c>
      <c r="F62" s="7">
        <v>39.99</v>
      </c>
      <c r="G62" s="7">
        <v>3</v>
      </c>
      <c r="H62" s="7">
        <f t="shared" si="0"/>
        <v>11.997</v>
      </c>
      <c r="I62" s="7">
        <f t="shared" si="1"/>
        <v>131.96699999999998</v>
      </c>
    </row>
    <row r="63" spans="2:9">
      <c r="B63" s="7" t="s">
        <v>113</v>
      </c>
      <c r="C63" s="8">
        <v>45319</v>
      </c>
      <c r="D63" s="7" t="s">
        <v>114</v>
      </c>
      <c r="E63" s="8">
        <v>45320</v>
      </c>
      <c r="F63" s="7">
        <v>199.99</v>
      </c>
      <c r="G63" s="7">
        <v>1</v>
      </c>
      <c r="H63" s="7">
        <f t="shared" si="0"/>
        <v>19.999000000000002</v>
      </c>
      <c r="I63" s="7">
        <f t="shared" si="1"/>
        <v>219.989</v>
      </c>
    </row>
    <row r="64" spans="2:9">
      <c r="B64" s="7" t="s">
        <v>115</v>
      </c>
      <c r="C64" s="8">
        <v>45319</v>
      </c>
      <c r="D64" s="7" t="s">
        <v>116</v>
      </c>
      <c r="E64" s="8">
        <v>45320</v>
      </c>
      <c r="F64" s="7">
        <v>29.99</v>
      </c>
      <c r="G64" s="7">
        <v>5</v>
      </c>
      <c r="H64" s="7">
        <f t="shared" si="0"/>
        <v>14.994999999999999</v>
      </c>
      <c r="I64" s="7">
        <f t="shared" si="1"/>
        <v>164.94499999999999</v>
      </c>
    </row>
    <row r="65" spans="2:9">
      <c r="B65" s="7" t="s">
        <v>117</v>
      </c>
      <c r="C65" s="8">
        <v>45320</v>
      </c>
      <c r="D65" s="7" t="s">
        <v>118</v>
      </c>
      <c r="E65" s="8">
        <v>45321</v>
      </c>
      <c r="F65" s="7">
        <v>79.989999999999995</v>
      </c>
      <c r="G65" s="7">
        <v>2</v>
      </c>
      <c r="H65" s="7">
        <f t="shared" si="0"/>
        <v>15.997999999999999</v>
      </c>
      <c r="I65" s="7">
        <f t="shared" si="1"/>
        <v>175.97799999999998</v>
      </c>
    </row>
    <row r="66" spans="2:9">
      <c r="B66" s="7" t="s">
        <v>119</v>
      </c>
      <c r="C66" s="8">
        <v>45320</v>
      </c>
      <c r="D66" s="7" t="s">
        <v>90</v>
      </c>
      <c r="E66" s="8">
        <v>45322</v>
      </c>
      <c r="F66" s="7">
        <v>49.99</v>
      </c>
      <c r="G66" s="7">
        <v>3</v>
      </c>
      <c r="H66" s="7">
        <f t="shared" si="0"/>
        <v>14.997</v>
      </c>
      <c r="I66" s="7">
        <f t="shared" si="1"/>
        <v>164.96699999999998</v>
      </c>
    </row>
    <row r="67" spans="2:9">
      <c r="B67" s="7" t="s">
        <v>120</v>
      </c>
      <c r="C67" s="8">
        <v>45321</v>
      </c>
      <c r="D67" s="7" t="s">
        <v>92</v>
      </c>
      <c r="E67" s="8">
        <v>45322</v>
      </c>
      <c r="F67" s="7">
        <v>129.99</v>
      </c>
      <c r="G67" s="7">
        <v>1</v>
      </c>
      <c r="H67" s="7">
        <f t="shared" si="0"/>
        <v>12.999000000000002</v>
      </c>
      <c r="I67" s="7">
        <f t="shared" si="1"/>
        <v>142.989</v>
      </c>
    </row>
    <row r="68" spans="2:9">
      <c r="B68" s="7" t="s">
        <v>121</v>
      </c>
      <c r="C68" s="8">
        <v>45321</v>
      </c>
      <c r="D68" s="7" t="s">
        <v>18</v>
      </c>
      <c r="E68" s="8">
        <v>45323</v>
      </c>
      <c r="F68" s="7">
        <v>19.989999999999998</v>
      </c>
      <c r="G68" s="7">
        <v>4</v>
      </c>
      <c r="H68" s="7">
        <f t="shared" si="0"/>
        <v>7.9959999999999996</v>
      </c>
      <c r="I68" s="7">
        <f t="shared" si="1"/>
        <v>87.955999999999989</v>
      </c>
    </row>
    <row r="69" spans="2:9">
      <c r="B69" s="7" t="s">
        <v>122</v>
      </c>
      <c r="C69" s="8">
        <v>45322</v>
      </c>
      <c r="D69" s="7" t="s">
        <v>95</v>
      </c>
      <c r="E69" s="8">
        <v>45324</v>
      </c>
      <c r="F69" s="7">
        <v>149.99</v>
      </c>
      <c r="G69" s="7">
        <v>1</v>
      </c>
      <c r="H69" s="7">
        <f t="shared" si="0"/>
        <v>14.999000000000002</v>
      </c>
      <c r="I69" s="7">
        <f t="shared" si="1"/>
        <v>164.989</v>
      </c>
    </row>
    <row r="70" spans="2:9">
      <c r="B70" s="7" t="s">
        <v>123</v>
      </c>
      <c r="C70" s="8">
        <v>45322</v>
      </c>
      <c r="D70" s="7" t="s">
        <v>50</v>
      </c>
      <c r="E70" s="8">
        <v>45326</v>
      </c>
      <c r="F70" s="7">
        <v>69.989999999999995</v>
      </c>
      <c r="G70" s="7">
        <v>2</v>
      </c>
      <c r="H70" s="7">
        <f t="shared" si="0"/>
        <v>13.997999999999999</v>
      </c>
      <c r="I70" s="7">
        <f t="shared" si="1"/>
        <v>153.97799999999998</v>
      </c>
    </row>
    <row r="71" spans="2:9">
      <c r="B71" s="7" t="s">
        <v>124</v>
      </c>
      <c r="C71" s="8">
        <v>45323</v>
      </c>
      <c r="D71" s="7" t="s">
        <v>98</v>
      </c>
      <c r="E71" s="8">
        <v>45324</v>
      </c>
      <c r="F71" s="7">
        <v>39.99</v>
      </c>
      <c r="G71" s="7">
        <v>3</v>
      </c>
      <c r="H71" s="7">
        <f t="shared" si="0"/>
        <v>11.997</v>
      </c>
      <c r="I71" s="7">
        <f t="shared" si="1"/>
        <v>131.96699999999998</v>
      </c>
    </row>
    <row r="72" spans="2:9">
      <c r="B72" s="7" t="s">
        <v>125</v>
      </c>
      <c r="C72" s="8">
        <v>45323</v>
      </c>
      <c r="D72" s="7" t="s">
        <v>100</v>
      </c>
      <c r="E72" s="8">
        <v>45327</v>
      </c>
      <c r="F72" s="7">
        <v>199.99</v>
      </c>
      <c r="G72" s="7">
        <v>1</v>
      </c>
      <c r="H72" s="7">
        <f t="shared" si="0"/>
        <v>19.999000000000002</v>
      </c>
      <c r="I72" s="7">
        <f t="shared" si="1"/>
        <v>219.989</v>
      </c>
    </row>
    <row r="73" spans="2:9">
      <c r="B73" s="7" t="s">
        <v>126</v>
      </c>
      <c r="C73" s="8">
        <v>45323</v>
      </c>
      <c r="D73" s="7" t="s">
        <v>102</v>
      </c>
      <c r="E73" s="8">
        <v>45325</v>
      </c>
      <c r="F73" s="7">
        <v>29.99</v>
      </c>
      <c r="G73" s="7">
        <v>5</v>
      </c>
      <c r="H73" s="7">
        <f t="shared" si="0"/>
        <v>14.994999999999999</v>
      </c>
      <c r="I73" s="7">
        <f t="shared" si="1"/>
        <v>164.94499999999999</v>
      </c>
    </row>
    <row r="74" spans="2:9">
      <c r="B74" s="7" t="s">
        <v>127</v>
      </c>
      <c r="C74" s="8">
        <v>45324</v>
      </c>
      <c r="D74" s="7" t="s">
        <v>104</v>
      </c>
      <c r="E74" s="8">
        <v>45328</v>
      </c>
      <c r="F74" s="7">
        <v>79.989999999999995</v>
      </c>
      <c r="G74" s="7">
        <v>2</v>
      </c>
      <c r="H74" s="7">
        <f t="shared" ref="H74:H78" si="2">F74*G74*$I$6</f>
        <v>15.997999999999999</v>
      </c>
      <c r="I74" s="7">
        <f t="shared" ref="I74:I78" si="3">F74*G74+H74</f>
        <v>175.97799999999998</v>
      </c>
    </row>
    <row r="75" spans="2:9">
      <c r="B75" s="7" t="s">
        <v>128</v>
      </c>
      <c r="C75" s="8">
        <v>45325</v>
      </c>
      <c r="D75" s="7" t="s">
        <v>106</v>
      </c>
      <c r="E75" s="8">
        <v>45328</v>
      </c>
      <c r="F75" s="7">
        <v>49.99</v>
      </c>
      <c r="G75" s="7">
        <v>3</v>
      </c>
      <c r="H75" s="7">
        <f t="shared" si="2"/>
        <v>14.997</v>
      </c>
      <c r="I75" s="7">
        <f t="shared" si="3"/>
        <v>164.96699999999998</v>
      </c>
    </row>
    <row r="76" spans="2:9">
      <c r="B76" s="7" t="s">
        <v>129</v>
      </c>
      <c r="C76" s="8">
        <v>45326</v>
      </c>
      <c r="D76" s="7" t="s">
        <v>108</v>
      </c>
      <c r="E76" s="8">
        <v>45327</v>
      </c>
      <c r="F76" s="7">
        <v>129.99</v>
      </c>
      <c r="G76" s="7">
        <v>1</v>
      </c>
      <c r="H76" s="7">
        <f t="shared" si="2"/>
        <v>12.999000000000002</v>
      </c>
      <c r="I76" s="7">
        <f t="shared" si="3"/>
        <v>142.989</v>
      </c>
    </row>
    <row r="77" spans="2:9">
      <c r="B77" s="7" t="s">
        <v>130</v>
      </c>
      <c r="C77" s="8">
        <v>45326</v>
      </c>
      <c r="D77" s="7" t="s">
        <v>110</v>
      </c>
      <c r="E77" s="8">
        <v>45330</v>
      </c>
      <c r="F77" s="7">
        <v>19.989999999999998</v>
      </c>
      <c r="G77" s="7">
        <v>4</v>
      </c>
      <c r="H77" s="7">
        <f t="shared" si="2"/>
        <v>7.9959999999999996</v>
      </c>
      <c r="I77" s="7">
        <f t="shared" si="3"/>
        <v>87.955999999999989</v>
      </c>
    </row>
    <row r="78" spans="2:9">
      <c r="B78" s="7" t="s">
        <v>131</v>
      </c>
      <c r="C78" s="8">
        <v>45326</v>
      </c>
      <c r="D78" s="7" t="s">
        <v>112</v>
      </c>
      <c r="E78" s="8">
        <v>45329</v>
      </c>
      <c r="F78" s="7">
        <v>149.99</v>
      </c>
      <c r="G78" s="7">
        <v>1</v>
      </c>
      <c r="H78" s="7">
        <f t="shared" si="2"/>
        <v>14.999000000000002</v>
      </c>
      <c r="I78" s="7">
        <f t="shared" si="3"/>
        <v>164.989</v>
      </c>
    </row>
    <row r="79" spans="2:9">
      <c r="C79" s="9"/>
    </row>
    <row r="80" spans="2:9">
      <c r="C8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D71F-A1C7-4D3E-925E-4E992E10B0FC}">
  <dimension ref="A2:M78"/>
  <sheetViews>
    <sheetView tabSelected="1" topLeftCell="B1" workbookViewId="0">
      <selection activeCell="K13" sqref="K13"/>
    </sheetView>
  </sheetViews>
  <sheetFormatPr defaultRowHeight="15"/>
  <cols>
    <col min="2" max="2" width="12.42578125" customWidth="1"/>
    <col min="3" max="3" width="20.42578125" customWidth="1"/>
    <col min="4" max="4" width="12.85546875" customWidth="1"/>
    <col min="5" max="5" width="16.85546875" customWidth="1"/>
    <col min="6" max="6" width="15.42578125" customWidth="1"/>
    <col min="7" max="7" width="18.5703125" customWidth="1"/>
    <col min="8" max="8" width="20.140625" customWidth="1"/>
    <col min="10" max="10" width="10.140625" customWidth="1"/>
    <col min="11" max="11" width="14.42578125" customWidth="1"/>
    <col min="12" max="12" width="21.5703125" customWidth="1"/>
  </cols>
  <sheetData>
    <row r="2" spans="1:13" ht="18.75">
      <c r="A2" s="1" t="s">
        <v>0</v>
      </c>
      <c r="B2" s="1"/>
      <c r="C2" s="1"/>
      <c r="D2" s="1"/>
      <c r="E2" s="1"/>
      <c r="F2" s="1"/>
      <c r="G2" s="1"/>
      <c r="H2" s="1"/>
      <c r="I2" s="22" t="s">
        <v>132</v>
      </c>
      <c r="J2" s="23"/>
      <c r="K2" s="23"/>
      <c r="L2" s="23"/>
    </row>
    <row r="3" spans="1:13">
      <c r="A3" s="2"/>
      <c r="B3" s="2"/>
      <c r="C3" s="2"/>
      <c r="D3" s="2"/>
      <c r="E3" s="2"/>
      <c r="F3" s="2"/>
      <c r="G3" s="2"/>
      <c r="H3" s="2"/>
      <c r="I3" s="23"/>
      <c r="J3" s="23"/>
      <c r="K3" s="23"/>
      <c r="L3" s="23"/>
    </row>
    <row r="4" spans="1:13" ht="18.75">
      <c r="A4" s="3" t="s">
        <v>1</v>
      </c>
      <c r="B4" s="1"/>
      <c r="C4" s="1"/>
      <c r="D4" s="1"/>
      <c r="E4" s="1"/>
      <c r="F4" s="1"/>
      <c r="G4" s="1"/>
      <c r="H4" s="1"/>
      <c r="I4" s="23"/>
      <c r="J4" s="23"/>
      <c r="K4" s="23"/>
      <c r="L4" s="23"/>
    </row>
    <row r="5" spans="1:13">
      <c r="A5" s="2"/>
      <c r="B5" s="2"/>
      <c r="C5" s="2"/>
      <c r="D5" s="2"/>
      <c r="E5" s="2"/>
      <c r="F5" s="2"/>
      <c r="G5" s="2"/>
      <c r="H5" s="2"/>
    </row>
    <row r="6" spans="1:13" ht="15.75">
      <c r="A6" s="2"/>
      <c r="B6" s="2"/>
      <c r="C6" s="2"/>
      <c r="D6" s="2"/>
      <c r="E6" s="2"/>
      <c r="F6" s="2"/>
      <c r="G6" s="4" t="s">
        <v>2</v>
      </c>
      <c r="H6" s="5">
        <v>0.1</v>
      </c>
    </row>
    <row r="7" spans="1:13">
      <c r="A7" s="2"/>
      <c r="B7" s="2"/>
      <c r="C7" s="2"/>
      <c r="D7" s="2"/>
      <c r="E7" s="2"/>
      <c r="F7" s="2"/>
      <c r="G7" s="2"/>
      <c r="H7" s="2"/>
    </row>
    <row r="8" spans="1:13" ht="15.75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6" t="s">
        <v>10</v>
      </c>
    </row>
    <row r="9" spans="1:13">
      <c r="A9" s="7" t="s">
        <v>11</v>
      </c>
      <c r="B9" s="8">
        <v>45292</v>
      </c>
      <c r="C9" s="7" t="s">
        <v>12</v>
      </c>
      <c r="D9" s="8">
        <v>45294</v>
      </c>
      <c r="E9" s="7">
        <v>49.99</v>
      </c>
      <c r="F9" s="7">
        <v>2</v>
      </c>
      <c r="G9" s="7">
        <f>E9*F9*$H$6</f>
        <v>9.9980000000000011</v>
      </c>
      <c r="H9" s="7">
        <f>E9*F9+G9</f>
        <v>109.97800000000001</v>
      </c>
      <c r="K9" s="29" t="s">
        <v>133</v>
      </c>
      <c r="L9">
        <f>SUM(E9:E78)</f>
        <v>5909.2999999999902</v>
      </c>
      <c r="M9">
        <f>SUM(H9:H78)</f>
        <v>10855.151999999991</v>
      </c>
    </row>
    <row r="10" spans="1:13" ht="17.25" customHeight="1">
      <c r="A10" s="7" t="s">
        <v>13</v>
      </c>
      <c r="B10" s="8">
        <v>45292</v>
      </c>
      <c r="C10" s="7" t="s">
        <v>14</v>
      </c>
      <c r="D10" s="8">
        <v>45295</v>
      </c>
      <c r="E10" s="7">
        <v>29.99</v>
      </c>
      <c r="F10" s="7">
        <v>1</v>
      </c>
      <c r="G10" s="7">
        <f t="shared" ref="G10:G73" si="0">E10*F10*$H$6</f>
        <v>2.9990000000000001</v>
      </c>
      <c r="H10" s="7">
        <f t="shared" ref="H10:H73" si="1">E10*F10+G10</f>
        <v>32.988999999999997</v>
      </c>
      <c r="K10" s="29" t="s">
        <v>134</v>
      </c>
      <c r="L10" s="10">
        <f>AVERAGE(E9:E78)</f>
        <v>84.418571428571283</v>
      </c>
    </row>
    <row r="11" spans="1:13">
      <c r="A11" s="7" t="s">
        <v>15</v>
      </c>
      <c r="B11" s="8">
        <v>45293</v>
      </c>
      <c r="C11" s="7" t="s">
        <v>16</v>
      </c>
      <c r="D11" s="8">
        <v>45298</v>
      </c>
      <c r="E11" s="7">
        <v>99.99</v>
      </c>
      <c r="F11" s="7">
        <v>3</v>
      </c>
      <c r="G11" s="7">
        <f t="shared" si="0"/>
        <v>29.997</v>
      </c>
      <c r="H11" s="7">
        <f t="shared" si="1"/>
        <v>329.96699999999998</v>
      </c>
      <c r="K11" s="29" t="s">
        <v>135</v>
      </c>
      <c r="L11">
        <f>COUNT(E9:E78)</f>
        <v>70</v>
      </c>
    </row>
    <row r="12" spans="1:13">
      <c r="A12" s="7" t="s">
        <v>17</v>
      </c>
      <c r="B12" s="8">
        <v>45293</v>
      </c>
      <c r="C12" s="7" t="s">
        <v>18</v>
      </c>
      <c r="D12" s="8">
        <v>45294</v>
      </c>
      <c r="E12" s="7">
        <v>19.989999999999998</v>
      </c>
      <c r="F12" s="7">
        <v>4</v>
      </c>
      <c r="G12" s="7">
        <f t="shared" si="0"/>
        <v>7.9959999999999996</v>
      </c>
      <c r="H12" s="7">
        <f t="shared" si="1"/>
        <v>87.955999999999989</v>
      </c>
      <c r="K12" s="29" t="s">
        <v>136</v>
      </c>
      <c r="L12">
        <f>MEDIAN(E9:E78)</f>
        <v>69.989999999999995</v>
      </c>
    </row>
    <row r="13" spans="1:13">
      <c r="A13" s="7" t="s">
        <v>19</v>
      </c>
      <c r="B13" s="8">
        <v>45294</v>
      </c>
      <c r="C13" s="7" t="s">
        <v>20</v>
      </c>
      <c r="D13" s="8">
        <v>45299</v>
      </c>
      <c r="E13" s="7">
        <v>149.99</v>
      </c>
      <c r="F13" s="7">
        <v>1</v>
      </c>
      <c r="G13" s="7">
        <f t="shared" si="0"/>
        <v>14.999000000000002</v>
      </c>
      <c r="H13" s="7">
        <f t="shared" si="1"/>
        <v>164.989</v>
      </c>
      <c r="K13" s="29" t="s">
        <v>137</v>
      </c>
      <c r="L13" s="10" t="str">
        <f>IF(E12&gt;H12,"true","False")</f>
        <v>False</v>
      </c>
    </row>
    <row r="14" spans="1:13">
      <c r="A14" s="7" t="s">
        <v>21</v>
      </c>
      <c r="B14" s="8">
        <v>45294</v>
      </c>
      <c r="C14" s="7" t="s">
        <v>22</v>
      </c>
      <c r="D14" s="8">
        <v>45297</v>
      </c>
      <c r="E14" s="7">
        <v>79.989999999999995</v>
      </c>
      <c r="F14" s="7">
        <v>2</v>
      </c>
      <c r="G14" s="7">
        <f t="shared" si="0"/>
        <v>15.997999999999999</v>
      </c>
      <c r="H14" s="7">
        <f t="shared" si="1"/>
        <v>175.97799999999998</v>
      </c>
    </row>
    <row r="15" spans="1:13">
      <c r="A15" s="7" t="s">
        <v>23</v>
      </c>
      <c r="B15" s="8">
        <v>45295</v>
      </c>
      <c r="C15" s="7" t="s">
        <v>24</v>
      </c>
      <c r="D15" s="8">
        <v>45297</v>
      </c>
      <c r="E15" s="7">
        <v>39.99</v>
      </c>
      <c r="F15" s="7">
        <v>3</v>
      </c>
      <c r="G15" s="7">
        <f t="shared" si="0"/>
        <v>11.997</v>
      </c>
      <c r="H15" s="7">
        <f t="shared" si="1"/>
        <v>131.96699999999998</v>
      </c>
    </row>
    <row r="16" spans="1:13">
      <c r="A16" s="7" t="s">
        <v>25</v>
      </c>
      <c r="B16" s="8">
        <v>45295</v>
      </c>
      <c r="C16" s="7" t="s">
        <v>26</v>
      </c>
      <c r="D16" s="8">
        <v>45300</v>
      </c>
      <c r="E16" s="7">
        <v>69.989999999999995</v>
      </c>
      <c r="F16" s="7">
        <v>2</v>
      </c>
      <c r="G16" s="7">
        <f t="shared" si="0"/>
        <v>13.997999999999999</v>
      </c>
      <c r="H16" s="7">
        <f t="shared" si="1"/>
        <v>153.97799999999998</v>
      </c>
    </row>
    <row r="17" spans="1:8">
      <c r="A17" s="7" t="s">
        <v>27</v>
      </c>
      <c r="B17" s="8">
        <v>45296</v>
      </c>
      <c r="C17" s="7" t="s">
        <v>28</v>
      </c>
      <c r="D17" s="8">
        <v>45297</v>
      </c>
      <c r="E17" s="7">
        <v>89.99</v>
      </c>
      <c r="F17" s="7">
        <v>1</v>
      </c>
      <c r="G17" s="7">
        <f t="shared" si="0"/>
        <v>8.9990000000000006</v>
      </c>
      <c r="H17" s="7">
        <f t="shared" si="1"/>
        <v>98.98899999999999</v>
      </c>
    </row>
    <row r="18" spans="1:8">
      <c r="A18" s="7" t="s">
        <v>29</v>
      </c>
      <c r="B18" s="8">
        <v>45296</v>
      </c>
      <c r="C18" s="7" t="s">
        <v>30</v>
      </c>
      <c r="D18" s="8">
        <v>45299</v>
      </c>
      <c r="E18" s="7">
        <v>199.99</v>
      </c>
      <c r="F18" s="7">
        <v>1</v>
      </c>
      <c r="G18" s="7">
        <f t="shared" si="0"/>
        <v>19.999000000000002</v>
      </c>
      <c r="H18" s="7">
        <f t="shared" si="1"/>
        <v>219.989</v>
      </c>
    </row>
    <row r="19" spans="1:8">
      <c r="A19" s="7" t="s">
        <v>31</v>
      </c>
      <c r="B19" s="8">
        <v>45297</v>
      </c>
      <c r="C19" s="7" t="s">
        <v>32</v>
      </c>
      <c r="D19" s="8">
        <v>45298</v>
      </c>
      <c r="E19" s="7">
        <v>29.99</v>
      </c>
      <c r="F19" s="7">
        <v>5</v>
      </c>
      <c r="G19" s="7">
        <f t="shared" si="0"/>
        <v>14.994999999999999</v>
      </c>
      <c r="H19" s="7">
        <f t="shared" si="1"/>
        <v>164.94499999999999</v>
      </c>
    </row>
    <row r="20" spans="1:8">
      <c r="A20" s="7" t="s">
        <v>33</v>
      </c>
      <c r="B20" s="8">
        <v>45297</v>
      </c>
      <c r="C20" s="7" t="s">
        <v>34</v>
      </c>
      <c r="D20" s="8">
        <v>45299</v>
      </c>
      <c r="E20" s="7">
        <v>79.989999999999995</v>
      </c>
      <c r="F20" s="7">
        <v>2</v>
      </c>
      <c r="G20" s="7">
        <f t="shared" si="0"/>
        <v>15.997999999999999</v>
      </c>
      <c r="H20" s="7">
        <f t="shared" si="1"/>
        <v>175.97799999999998</v>
      </c>
    </row>
    <row r="21" spans="1:8">
      <c r="A21" s="7" t="s">
        <v>35</v>
      </c>
      <c r="B21" s="8">
        <v>45298</v>
      </c>
      <c r="C21" s="7" t="s">
        <v>36</v>
      </c>
      <c r="D21" s="8">
        <v>45300</v>
      </c>
      <c r="E21" s="7">
        <v>49.99</v>
      </c>
      <c r="F21" s="7">
        <v>3</v>
      </c>
      <c r="G21" s="7">
        <f t="shared" si="0"/>
        <v>14.997</v>
      </c>
      <c r="H21" s="7">
        <f t="shared" si="1"/>
        <v>164.96699999999998</v>
      </c>
    </row>
    <row r="22" spans="1:8">
      <c r="A22" s="7" t="s">
        <v>37</v>
      </c>
      <c r="B22" s="8">
        <v>45298</v>
      </c>
      <c r="C22" s="7" t="s">
        <v>38</v>
      </c>
      <c r="D22" s="8">
        <v>45303</v>
      </c>
      <c r="E22" s="7">
        <v>129.99</v>
      </c>
      <c r="F22" s="7">
        <v>1</v>
      </c>
      <c r="G22" s="7">
        <f t="shared" si="0"/>
        <v>12.999000000000002</v>
      </c>
      <c r="H22" s="7">
        <f t="shared" si="1"/>
        <v>142.989</v>
      </c>
    </row>
    <row r="23" spans="1:8">
      <c r="A23" s="7" t="s">
        <v>39</v>
      </c>
      <c r="B23" s="8">
        <v>45299</v>
      </c>
      <c r="C23" s="7" t="s">
        <v>40</v>
      </c>
      <c r="D23" s="8">
        <v>45304</v>
      </c>
      <c r="E23" s="7">
        <v>19.989999999999998</v>
      </c>
      <c r="F23" s="7">
        <v>4</v>
      </c>
      <c r="G23" s="7">
        <f t="shared" si="0"/>
        <v>7.9959999999999996</v>
      </c>
      <c r="H23" s="7">
        <f t="shared" si="1"/>
        <v>87.955999999999989</v>
      </c>
    </row>
    <row r="24" spans="1:8">
      <c r="A24" s="7" t="s">
        <v>41</v>
      </c>
      <c r="B24" s="8">
        <v>45299</v>
      </c>
      <c r="C24" s="7" t="s">
        <v>42</v>
      </c>
      <c r="D24" s="8">
        <v>45303</v>
      </c>
      <c r="E24" s="7">
        <v>149.99</v>
      </c>
      <c r="F24" s="7">
        <v>1</v>
      </c>
      <c r="G24" s="7">
        <f t="shared" si="0"/>
        <v>14.999000000000002</v>
      </c>
      <c r="H24" s="7">
        <f t="shared" si="1"/>
        <v>164.989</v>
      </c>
    </row>
    <row r="25" spans="1:8">
      <c r="A25" s="7" t="s">
        <v>43</v>
      </c>
      <c r="B25" s="8">
        <v>45300</v>
      </c>
      <c r="C25" s="7" t="s">
        <v>44</v>
      </c>
      <c r="D25" s="8">
        <v>45305</v>
      </c>
      <c r="E25" s="7">
        <v>69.989999999999995</v>
      </c>
      <c r="F25" s="7">
        <v>2</v>
      </c>
      <c r="G25" s="7">
        <f t="shared" si="0"/>
        <v>13.997999999999999</v>
      </c>
      <c r="H25" s="7">
        <f t="shared" si="1"/>
        <v>153.97799999999998</v>
      </c>
    </row>
    <row r="26" spans="1:8">
      <c r="A26" s="7" t="s">
        <v>45</v>
      </c>
      <c r="B26" s="8">
        <v>45300</v>
      </c>
      <c r="C26" s="7" t="s">
        <v>46</v>
      </c>
      <c r="D26" s="8">
        <v>45303</v>
      </c>
      <c r="E26" s="7">
        <v>39.99</v>
      </c>
      <c r="F26" s="7">
        <v>3</v>
      </c>
      <c r="G26" s="7">
        <f t="shared" si="0"/>
        <v>11.997</v>
      </c>
      <c r="H26" s="7">
        <f t="shared" si="1"/>
        <v>131.96699999999998</v>
      </c>
    </row>
    <row r="27" spans="1:8">
      <c r="A27" s="7" t="s">
        <v>47</v>
      </c>
      <c r="B27" s="8">
        <v>45301</v>
      </c>
      <c r="C27" s="7" t="s">
        <v>48</v>
      </c>
      <c r="D27" s="8">
        <v>45302</v>
      </c>
      <c r="E27" s="7">
        <v>199.99</v>
      </c>
      <c r="F27" s="7">
        <v>1</v>
      </c>
      <c r="G27" s="7">
        <f t="shared" si="0"/>
        <v>19.999000000000002</v>
      </c>
      <c r="H27" s="7">
        <f t="shared" si="1"/>
        <v>219.989</v>
      </c>
    </row>
    <row r="28" spans="1:8">
      <c r="A28" s="7" t="s">
        <v>49</v>
      </c>
      <c r="B28" s="8">
        <v>45301</v>
      </c>
      <c r="C28" s="7" t="s">
        <v>50</v>
      </c>
      <c r="D28" s="8">
        <v>45305</v>
      </c>
      <c r="E28" s="7">
        <v>29.99</v>
      </c>
      <c r="F28" s="7">
        <v>5</v>
      </c>
      <c r="G28" s="7">
        <f t="shared" si="0"/>
        <v>14.994999999999999</v>
      </c>
      <c r="H28" s="7">
        <f t="shared" si="1"/>
        <v>164.94499999999999</v>
      </c>
    </row>
    <row r="29" spans="1:8">
      <c r="A29" s="7" t="s">
        <v>51</v>
      </c>
      <c r="B29" s="8">
        <v>45302</v>
      </c>
      <c r="C29" s="7" t="s">
        <v>52</v>
      </c>
      <c r="D29" s="8">
        <v>45305</v>
      </c>
      <c r="E29" s="7">
        <v>79.989999999999995</v>
      </c>
      <c r="F29" s="7">
        <v>2</v>
      </c>
      <c r="G29" s="7">
        <f t="shared" si="0"/>
        <v>15.997999999999999</v>
      </c>
      <c r="H29" s="7">
        <f t="shared" si="1"/>
        <v>175.97799999999998</v>
      </c>
    </row>
    <row r="30" spans="1:8">
      <c r="A30" s="7" t="s">
        <v>53</v>
      </c>
      <c r="B30" s="8">
        <v>45302</v>
      </c>
      <c r="C30" s="7" t="s">
        <v>54</v>
      </c>
      <c r="D30" s="8">
        <v>45306</v>
      </c>
      <c r="E30" s="7">
        <v>49.99</v>
      </c>
      <c r="F30" s="7">
        <v>3</v>
      </c>
      <c r="G30" s="7">
        <f t="shared" si="0"/>
        <v>14.997</v>
      </c>
      <c r="H30" s="7">
        <f t="shared" si="1"/>
        <v>164.96699999999998</v>
      </c>
    </row>
    <row r="31" spans="1:8">
      <c r="A31" s="7" t="s">
        <v>55</v>
      </c>
      <c r="B31" s="8">
        <v>45303</v>
      </c>
      <c r="C31" s="7" t="s">
        <v>56</v>
      </c>
      <c r="D31" s="8">
        <v>45308</v>
      </c>
      <c r="E31" s="7">
        <v>129.99</v>
      </c>
      <c r="F31" s="7">
        <v>1</v>
      </c>
      <c r="G31" s="7">
        <f t="shared" si="0"/>
        <v>12.999000000000002</v>
      </c>
      <c r="H31" s="7">
        <f t="shared" si="1"/>
        <v>142.989</v>
      </c>
    </row>
    <row r="32" spans="1:8">
      <c r="A32" s="7" t="s">
        <v>57</v>
      </c>
      <c r="B32" s="8">
        <v>45303</v>
      </c>
      <c r="C32" s="7" t="s">
        <v>58</v>
      </c>
      <c r="D32" s="8">
        <v>45308</v>
      </c>
      <c r="E32" s="7">
        <v>19.989999999999998</v>
      </c>
      <c r="F32" s="7">
        <v>4</v>
      </c>
      <c r="G32" s="7">
        <f t="shared" si="0"/>
        <v>7.9959999999999996</v>
      </c>
      <c r="H32" s="7">
        <f t="shared" si="1"/>
        <v>87.955999999999989</v>
      </c>
    </row>
    <row r="33" spans="1:8">
      <c r="A33" s="7" t="s">
        <v>59</v>
      </c>
      <c r="B33" s="8">
        <v>45304</v>
      </c>
      <c r="C33" s="7" t="s">
        <v>20</v>
      </c>
      <c r="D33" s="8">
        <v>45308</v>
      </c>
      <c r="E33" s="7">
        <v>149.99</v>
      </c>
      <c r="F33" s="7">
        <v>1</v>
      </c>
      <c r="G33" s="7">
        <f t="shared" si="0"/>
        <v>14.999000000000002</v>
      </c>
      <c r="H33" s="7">
        <f t="shared" si="1"/>
        <v>164.989</v>
      </c>
    </row>
    <row r="34" spans="1:8">
      <c r="A34" s="7" t="s">
        <v>60</v>
      </c>
      <c r="B34" s="8">
        <v>45304</v>
      </c>
      <c r="C34" s="7" t="s">
        <v>61</v>
      </c>
      <c r="D34" s="8">
        <v>45305</v>
      </c>
      <c r="E34" s="7">
        <v>69.989999999999995</v>
      </c>
      <c r="F34" s="7">
        <v>2</v>
      </c>
      <c r="G34" s="7">
        <f t="shared" si="0"/>
        <v>13.997999999999999</v>
      </c>
      <c r="H34" s="7">
        <f t="shared" si="1"/>
        <v>153.97799999999998</v>
      </c>
    </row>
    <row r="35" spans="1:8">
      <c r="A35" s="7" t="s">
        <v>62</v>
      </c>
      <c r="B35" s="8">
        <v>45305</v>
      </c>
      <c r="C35" s="7" t="s">
        <v>63</v>
      </c>
      <c r="D35" s="8">
        <v>45309</v>
      </c>
      <c r="E35" s="7">
        <v>39.99</v>
      </c>
      <c r="F35" s="7">
        <v>3</v>
      </c>
      <c r="G35" s="7">
        <f t="shared" si="0"/>
        <v>11.997</v>
      </c>
      <c r="H35" s="7">
        <f t="shared" si="1"/>
        <v>131.96699999999998</v>
      </c>
    </row>
    <row r="36" spans="1:8">
      <c r="A36" s="7" t="s">
        <v>64</v>
      </c>
      <c r="B36" s="8">
        <v>45305</v>
      </c>
      <c r="C36" s="7" t="s">
        <v>65</v>
      </c>
      <c r="D36" s="8">
        <v>45310</v>
      </c>
      <c r="E36" s="7">
        <v>199.99</v>
      </c>
      <c r="F36" s="7">
        <v>1</v>
      </c>
      <c r="G36" s="7">
        <f t="shared" si="0"/>
        <v>19.999000000000002</v>
      </c>
      <c r="H36" s="7">
        <f t="shared" si="1"/>
        <v>219.989</v>
      </c>
    </row>
    <row r="37" spans="1:8">
      <c r="A37" s="7" t="s">
        <v>66</v>
      </c>
      <c r="B37" s="8">
        <v>45306</v>
      </c>
      <c r="C37" s="7" t="s">
        <v>67</v>
      </c>
      <c r="D37" s="8">
        <v>45310</v>
      </c>
      <c r="E37" s="7">
        <v>29.99</v>
      </c>
      <c r="F37" s="7">
        <v>5</v>
      </c>
      <c r="G37" s="7">
        <f t="shared" si="0"/>
        <v>14.994999999999999</v>
      </c>
      <c r="H37" s="7">
        <f t="shared" si="1"/>
        <v>164.94499999999999</v>
      </c>
    </row>
    <row r="38" spans="1:8">
      <c r="A38" s="7" t="s">
        <v>68</v>
      </c>
      <c r="B38" s="8">
        <v>45306</v>
      </c>
      <c r="C38" s="7" t="s">
        <v>69</v>
      </c>
      <c r="D38" s="8">
        <v>45310</v>
      </c>
      <c r="E38" s="7">
        <v>79.989999999999995</v>
      </c>
      <c r="F38" s="7">
        <v>2</v>
      </c>
      <c r="G38" s="7">
        <f t="shared" si="0"/>
        <v>15.997999999999999</v>
      </c>
      <c r="H38" s="7">
        <f t="shared" si="1"/>
        <v>175.97799999999998</v>
      </c>
    </row>
    <row r="39" spans="1:8">
      <c r="A39" s="7" t="s">
        <v>70</v>
      </c>
      <c r="B39" s="8">
        <v>45307</v>
      </c>
      <c r="C39" s="7" t="s">
        <v>71</v>
      </c>
      <c r="D39" s="8">
        <v>45310</v>
      </c>
      <c r="E39" s="7">
        <v>49.99</v>
      </c>
      <c r="F39" s="7">
        <v>3</v>
      </c>
      <c r="G39" s="7">
        <f t="shared" si="0"/>
        <v>14.997</v>
      </c>
      <c r="H39" s="7">
        <f t="shared" si="1"/>
        <v>164.96699999999998</v>
      </c>
    </row>
    <row r="40" spans="1:8">
      <c r="A40" s="7" t="s">
        <v>72</v>
      </c>
      <c r="B40" s="8">
        <v>45307</v>
      </c>
      <c r="C40" s="7" t="s">
        <v>73</v>
      </c>
      <c r="D40" s="8">
        <v>45308</v>
      </c>
      <c r="E40" s="7">
        <v>129.99</v>
      </c>
      <c r="F40" s="7">
        <v>1</v>
      </c>
      <c r="G40" s="7">
        <f t="shared" si="0"/>
        <v>12.999000000000002</v>
      </c>
      <c r="H40" s="7">
        <f t="shared" si="1"/>
        <v>142.989</v>
      </c>
    </row>
    <row r="41" spans="1:8">
      <c r="A41" s="7" t="s">
        <v>74</v>
      </c>
      <c r="B41" s="8">
        <v>45308</v>
      </c>
      <c r="C41" s="7" t="s">
        <v>75</v>
      </c>
      <c r="D41" s="8">
        <v>45310</v>
      </c>
      <c r="E41" s="7">
        <v>19.989999999999998</v>
      </c>
      <c r="F41" s="7">
        <v>4</v>
      </c>
      <c r="G41" s="7">
        <f t="shared" si="0"/>
        <v>7.9959999999999996</v>
      </c>
      <c r="H41" s="7">
        <f t="shared" si="1"/>
        <v>87.955999999999989</v>
      </c>
    </row>
    <row r="42" spans="1:8">
      <c r="A42" s="7" t="s">
        <v>76</v>
      </c>
      <c r="B42" s="8">
        <v>45308</v>
      </c>
      <c r="C42" s="7" t="s">
        <v>77</v>
      </c>
      <c r="D42" s="8">
        <v>45310</v>
      </c>
      <c r="E42" s="7">
        <v>149.99</v>
      </c>
      <c r="F42" s="7">
        <v>1</v>
      </c>
      <c r="G42" s="7">
        <f t="shared" si="0"/>
        <v>14.999000000000002</v>
      </c>
      <c r="H42" s="7">
        <f t="shared" si="1"/>
        <v>164.989</v>
      </c>
    </row>
    <row r="43" spans="1:8">
      <c r="A43" s="7" t="s">
        <v>78</v>
      </c>
      <c r="B43" s="8">
        <v>45309</v>
      </c>
      <c r="C43" s="7" t="s">
        <v>79</v>
      </c>
      <c r="D43" s="8">
        <v>45314</v>
      </c>
      <c r="E43" s="7">
        <v>69.989999999999995</v>
      </c>
      <c r="F43" s="7">
        <v>2</v>
      </c>
      <c r="G43" s="7">
        <f t="shared" si="0"/>
        <v>13.997999999999999</v>
      </c>
      <c r="H43" s="7">
        <f t="shared" si="1"/>
        <v>153.97799999999998</v>
      </c>
    </row>
    <row r="44" spans="1:8">
      <c r="A44" s="7" t="s">
        <v>80</v>
      </c>
      <c r="B44" s="8">
        <v>45309</v>
      </c>
      <c r="C44" s="7" t="s">
        <v>81</v>
      </c>
      <c r="D44" s="8">
        <v>45310</v>
      </c>
      <c r="E44" s="7">
        <v>39.99</v>
      </c>
      <c r="F44" s="7">
        <v>3</v>
      </c>
      <c r="G44" s="7">
        <f t="shared" si="0"/>
        <v>11.997</v>
      </c>
      <c r="H44" s="7">
        <f t="shared" si="1"/>
        <v>131.96699999999998</v>
      </c>
    </row>
    <row r="45" spans="1:8">
      <c r="A45" s="7" t="s">
        <v>82</v>
      </c>
      <c r="B45" s="8">
        <v>45310</v>
      </c>
      <c r="C45" s="7" t="s">
        <v>83</v>
      </c>
      <c r="D45" s="8">
        <v>45311</v>
      </c>
      <c r="E45" s="7">
        <v>199.99</v>
      </c>
      <c r="F45" s="7">
        <v>1</v>
      </c>
      <c r="G45" s="7">
        <f t="shared" si="0"/>
        <v>19.999000000000002</v>
      </c>
      <c r="H45" s="7">
        <f t="shared" si="1"/>
        <v>219.989</v>
      </c>
    </row>
    <row r="46" spans="1:8">
      <c r="A46" s="7" t="s">
        <v>84</v>
      </c>
      <c r="B46" s="8">
        <v>45310</v>
      </c>
      <c r="C46" s="7" t="s">
        <v>85</v>
      </c>
      <c r="D46" s="8">
        <v>45313</v>
      </c>
      <c r="E46" s="7">
        <v>29.99</v>
      </c>
      <c r="F46" s="7">
        <v>5</v>
      </c>
      <c r="G46" s="7">
        <f t="shared" si="0"/>
        <v>14.994999999999999</v>
      </c>
      <c r="H46" s="7">
        <f t="shared" si="1"/>
        <v>164.94499999999999</v>
      </c>
    </row>
    <row r="47" spans="1:8">
      <c r="A47" s="7" t="s">
        <v>86</v>
      </c>
      <c r="B47" s="8">
        <v>45311</v>
      </c>
      <c r="C47" s="7" t="s">
        <v>16</v>
      </c>
      <c r="D47" s="8">
        <v>45315</v>
      </c>
      <c r="E47" s="7">
        <v>79.989999999999995</v>
      </c>
      <c r="F47" s="7">
        <v>2</v>
      </c>
      <c r="G47" s="7">
        <f t="shared" si="0"/>
        <v>15.997999999999999</v>
      </c>
      <c r="H47" s="7">
        <f t="shared" si="1"/>
        <v>175.97799999999998</v>
      </c>
    </row>
    <row r="48" spans="1:8">
      <c r="A48" s="7" t="s">
        <v>87</v>
      </c>
      <c r="B48" s="8">
        <v>45311</v>
      </c>
      <c r="C48" s="7" t="s">
        <v>58</v>
      </c>
      <c r="D48" s="8">
        <v>45312</v>
      </c>
      <c r="E48" s="7">
        <v>49.99</v>
      </c>
      <c r="F48" s="7">
        <v>3</v>
      </c>
      <c r="G48" s="7">
        <f t="shared" si="0"/>
        <v>14.997</v>
      </c>
      <c r="H48" s="7">
        <f t="shared" si="1"/>
        <v>164.96699999999998</v>
      </c>
    </row>
    <row r="49" spans="1:8">
      <c r="A49" s="7" t="s">
        <v>88</v>
      </c>
      <c r="B49" s="8">
        <v>45312</v>
      </c>
      <c r="C49" s="7" t="s">
        <v>20</v>
      </c>
      <c r="D49" s="8">
        <v>45317</v>
      </c>
      <c r="E49" s="7">
        <v>129.99</v>
      </c>
      <c r="F49" s="7">
        <v>1</v>
      </c>
      <c r="G49" s="7">
        <f t="shared" si="0"/>
        <v>12.999000000000002</v>
      </c>
      <c r="H49" s="7">
        <f t="shared" si="1"/>
        <v>142.989</v>
      </c>
    </row>
    <row r="50" spans="1:8">
      <c r="A50" s="7" t="s">
        <v>89</v>
      </c>
      <c r="B50" s="8">
        <v>45312</v>
      </c>
      <c r="C50" s="7" t="s">
        <v>90</v>
      </c>
      <c r="D50" s="8">
        <v>45314</v>
      </c>
      <c r="E50" s="7">
        <v>19.989999999999998</v>
      </c>
      <c r="F50" s="7">
        <v>4</v>
      </c>
      <c r="G50" s="7">
        <f t="shared" si="0"/>
        <v>7.9959999999999996</v>
      </c>
      <c r="H50" s="7">
        <f t="shared" si="1"/>
        <v>87.955999999999989</v>
      </c>
    </row>
    <row r="51" spans="1:8">
      <c r="A51" s="7" t="s">
        <v>91</v>
      </c>
      <c r="B51" s="8">
        <v>45313</v>
      </c>
      <c r="C51" s="7" t="s">
        <v>92</v>
      </c>
      <c r="D51" s="8">
        <v>45316</v>
      </c>
      <c r="E51" s="7">
        <v>149.99</v>
      </c>
      <c r="F51" s="7">
        <v>1</v>
      </c>
      <c r="G51" s="7">
        <f t="shared" si="0"/>
        <v>14.999000000000002</v>
      </c>
      <c r="H51" s="7">
        <f t="shared" si="1"/>
        <v>164.989</v>
      </c>
    </row>
    <row r="52" spans="1:8">
      <c r="A52" s="7" t="s">
        <v>93</v>
      </c>
      <c r="B52" s="8">
        <v>45313</v>
      </c>
      <c r="C52" s="7" t="s">
        <v>18</v>
      </c>
      <c r="D52" s="8">
        <v>45316</v>
      </c>
      <c r="E52" s="7">
        <v>69.989999999999995</v>
      </c>
      <c r="F52" s="7">
        <v>2</v>
      </c>
      <c r="G52" s="7">
        <f t="shared" si="0"/>
        <v>13.997999999999999</v>
      </c>
      <c r="H52" s="7">
        <f t="shared" si="1"/>
        <v>153.97799999999998</v>
      </c>
    </row>
    <row r="53" spans="1:8">
      <c r="A53" s="7" t="s">
        <v>94</v>
      </c>
      <c r="B53" s="8">
        <v>45314</v>
      </c>
      <c r="C53" s="7" t="s">
        <v>95</v>
      </c>
      <c r="D53" s="8">
        <v>45318</v>
      </c>
      <c r="E53" s="7">
        <v>39.99</v>
      </c>
      <c r="F53" s="7">
        <v>3</v>
      </c>
      <c r="G53" s="7">
        <f t="shared" si="0"/>
        <v>11.997</v>
      </c>
      <c r="H53" s="7">
        <f t="shared" si="1"/>
        <v>131.96699999999998</v>
      </c>
    </row>
    <row r="54" spans="1:8">
      <c r="A54" s="7" t="s">
        <v>96</v>
      </c>
      <c r="B54" s="8">
        <v>45314</v>
      </c>
      <c r="C54" s="7" t="s">
        <v>50</v>
      </c>
      <c r="D54" s="8">
        <v>45317</v>
      </c>
      <c r="E54" s="7">
        <v>199.99</v>
      </c>
      <c r="F54" s="7">
        <v>1</v>
      </c>
      <c r="G54" s="7">
        <f t="shared" si="0"/>
        <v>19.999000000000002</v>
      </c>
      <c r="H54" s="7">
        <f t="shared" si="1"/>
        <v>219.989</v>
      </c>
    </row>
    <row r="55" spans="1:8">
      <c r="A55" s="7" t="s">
        <v>97</v>
      </c>
      <c r="B55" s="8">
        <v>45315</v>
      </c>
      <c r="C55" s="7" t="s">
        <v>98</v>
      </c>
      <c r="D55" s="8">
        <v>45316</v>
      </c>
      <c r="E55" s="7">
        <v>29.99</v>
      </c>
      <c r="F55" s="7">
        <v>5</v>
      </c>
      <c r="G55" s="7">
        <f t="shared" si="0"/>
        <v>14.994999999999999</v>
      </c>
      <c r="H55" s="7">
        <f t="shared" si="1"/>
        <v>164.94499999999999</v>
      </c>
    </row>
    <row r="56" spans="1:8">
      <c r="A56" s="7" t="s">
        <v>99</v>
      </c>
      <c r="B56" s="8">
        <v>45315</v>
      </c>
      <c r="C56" s="7" t="s">
        <v>100</v>
      </c>
      <c r="D56" s="8">
        <v>45317</v>
      </c>
      <c r="E56" s="7">
        <v>79.989999999999995</v>
      </c>
      <c r="F56" s="7">
        <v>2</v>
      </c>
      <c r="G56" s="7">
        <f t="shared" si="0"/>
        <v>15.997999999999999</v>
      </c>
      <c r="H56" s="7">
        <f t="shared" si="1"/>
        <v>175.97799999999998</v>
      </c>
    </row>
    <row r="57" spans="1:8">
      <c r="A57" s="7" t="s">
        <v>101</v>
      </c>
      <c r="B57" s="8">
        <v>45316</v>
      </c>
      <c r="C57" s="7" t="s">
        <v>102</v>
      </c>
      <c r="D57" s="8">
        <v>45321</v>
      </c>
      <c r="E57" s="7">
        <v>49.99</v>
      </c>
      <c r="F57" s="7">
        <v>3</v>
      </c>
      <c r="G57" s="7">
        <f t="shared" si="0"/>
        <v>14.997</v>
      </c>
      <c r="H57" s="7">
        <f t="shared" si="1"/>
        <v>164.96699999999998</v>
      </c>
    </row>
    <row r="58" spans="1:8">
      <c r="A58" s="7" t="s">
        <v>103</v>
      </c>
      <c r="B58" s="8">
        <v>45316</v>
      </c>
      <c r="C58" s="7" t="s">
        <v>104</v>
      </c>
      <c r="D58" s="8">
        <v>45318</v>
      </c>
      <c r="E58" s="7">
        <v>129.99</v>
      </c>
      <c r="F58" s="7">
        <v>1</v>
      </c>
      <c r="G58" s="7">
        <f t="shared" si="0"/>
        <v>12.999000000000002</v>
      </c>
      <c r="H58" s="7">
        <f t="shared" si="1"/>
        <v>142.989</v>
      </c>
    </row>
    <row r="59" spans="1:8">
      <c r="A59" s="7" t="s">
        <v>105</v>
      </c>
      <c r="B59" s="8">
        <v>45317</v>
      </c>
      <c r="C59" s="7" t="s">
        <v>106</v>
      </c>
      <c r="D59" s="8">
        <v>45320</v>
      </c>
      <c r="E59" s="7">
        <v>19.989999999999998</v>
      </c>
      <c r="F59" s="7">
        <v>4</v>
      </c>
      <c r="G59" s="7">
        <f t="shared" si="0"/>
        <v>7.9959999999999996</v>
      </c>
      <c r="H59" s="7">
        <f t="shared" si="1"/>
        <v>87.955999999999989</v>
      </c>
    </row>
    <row r="60" spans="1:8">
      <c r="A60" s="7" t="s">
        <v>107</v>
      </c>
      <c r="B60" s="8">
        <v>45317</v>
      </c>
      <c r="C60" s="7" t="s">
        <v>108</v>
      </c>
      <c r="D60" s="8">
        <v>45319</v>
      </c>
      <c r="E60" s="7">
        <v>149.99</v>
      </c>
      <c r="F60" s="7">
        <v>1</v>
      </c>
      <c r="G60" s="7">
        <f t="shared" si="0"/>
        <v>14.999000000000002</v>
      </c>
      <c r="H60" s="7">
        <f t="shared" si="1"/>
        <v>164.989</v>
      </c>
    </row>
    <row r="61" spans="1:8">
      <c r="A61" s="7" t="s">
        <v>109</v>
      </c>
      <c r="B61" s="8">
        <v>45318</v>
      </c>
      <c r="C61" s="7" t="s">
        <v>110</v>
      </c>
      <c r="D61" s="8">
        <v>45322</v>
      </c>
      <c r="E61" s="7">
        <v>69.989999999999995</v>
      </c>
      <c r="F61" s="7">
        <v>2</v>
      </c>
      <c r="G61" s="7">
        <f t="shared" si="0"/>
        <v>13.997999999999999</v>
      </c>
      <c r="H61" s="7">
        <f t="shared" si="1"/>
        <v>153.97799999999998</v>
      </c>
    </row>
    <row r="62" spans="1:8">
      <c r="A62" s="7" t="s">
        <v>111</v>
      </c>
      <c r="B62" s="8">
        <v>45318</v>
      </c>
      <c r="C62" s="7" t="s">
        <v>112</v>
      </c>
      <c r="D62" s="8">
        <v>45322</v>
      </c>
      <c r="E62" s="7">
        <v>39.99</v>
      </c>
      <c r="F62" s="7">
        <v>3</v>
      </c>
      <c r="G62" s="7">
        <f t="shared" si="0"/>
        <v>11.997</v>
      </c>
      <c r="H62" s="7">
        <f t="shared" si="1"/>
        <v>131.96699999999998</v>
      </c>
    </row>
    <row r="63" spans="1:8">
      <c r="A63" s="7" t="s">
        <v>113</v>
      </c>
      <c r="B63" s="8">
        <v>45319</v>
      </c>
      <c r="C63" s="7" t="s">
        <v>114</v>
      </c>
      <c r="D63" s="8">
        <v>45320</v>
      </c>
      <c r="E63" s="7">
        <v>199.99</v>
      </c>
      <c r="F63" s="7">
        <v>1</v>
      </c>
      <c r="G63" s="7">
        <f t="shared" si="0"/>
        <v>19.999000000000002</v>
      </c>
      <c r="H63" s="7">
        <f t="shared" si="1"/>
        <v>219.989</v>
      </c>
    </row>
    <row r="64" spans="1:8">
      <c r="A64" s="7" t="s">
        <v>115</v>
      </c>
      <c r="B64" s="8">
        <v>45319</v>
      </c>
      <c r="C64" s="7" t="s">
        <v>116</v>
      </c>
      <c r="D64" s="8">
        <v>45320</v>
      </c>
      <c r="E64" s="7">
        <v>29.99</v>
      </c>
      <c r="F64" s="7">
        <v>5</v>
      </c>
      <c r="G64" s="7">
        <f t="shared" si="0"/>
        <v>14.994999999999999</v>
      </c>
      <c r="H64" s="7">
        <f t="shared" si="1"/>
        <v>164.94499999999999</v>
      </c>
    </row>
    <row r="65" spans="1:8">
      <c r="A65" s="7" t="s">
        <v>117</v>
      </c>
      <c r="B65" s="8">
        <v>45320</v>
      </c>
      <c r="C65" s="7" t="s">
        <v>118</v>
      </c>
      <c r="D65" s="8">
        <v>45321</v>
      </c>
      <c r="E65" s="7">
        <v>79.989999999999995</v>
      </c>
      <c r="F65" s="7">
        <v>2</v>
      </c>
      <c r="G65" s="7">
        <f t="shared" si="0"/>
        <v>15.997999999999999</v>
      </c>
      <c r="H65" s="7">
        <f t="shared" si="1"/>
        <v>175.97799999999998</v>
      </c>
    </row>
    <row r="66" spans="1:8">
      <c r="A66" s="7" t="s">
        <v>119</v>
      </c>
      <c r="B66" s="8">
        <v>45320</v>
      </c>
      <c r="C66" s="7" t="s">
        <v>90</v>
      </c>
      <c r="D66" s="8">
        <v>45322</v>
      </c>
      <c r="E66" s="7">
        <v>49.99</v>
      </c>
      <c r="F66" s="7">
        <v>3</v>
      </c>
      <c r="G66" s="7">
        <f t="shared" si="0"/>
        <v>14.997</v>
      </c>
      <c r="H66" s="7">
        <f t="shared" si="1"/>
        <v>164.96699999999998</v>
      </c>
    </row>
    <row r="67" spans="1:8">
      <c r="A67" s="7" t="s">
        <v>120</v>
      </c>
      <c r="B67" s="8">
        <v>45321</v>
      </c>
      <c r="C67" s="7" t="s">
        <v>92</v>
      </c>
      <c r="D67" s="8">
        <v>45322</v>
      </c>
      <c r="E67" s="7">
        <v>129.99</v>
      </c>
      <c r="F67" s="7">
        <v>1</v>
      </c>
      <c r="G67" s="7">
        <f t="shared" si="0"/>
        <v>12.999000000000002</v>
      </c>
      <c r="H67" s="7">
        <f t="shared" si="1"/>
        <v>142.989</v>
      </c>
    </row>
    <row r="68" spans="1:8">
      <c r="A68" s="7" t="s">
        <v>121</v>
      </c>
      <c r="B68" s="8">
        <v>45321</v>
      </c>
      <c r="C68" s="7" t="s">
        <v>18</v>
      </c>
      <c r="D68" s="8">
        <v>45323</v>
      </c>
      <c r="E68" s="7">
        <v>19.989999999999998</v>
      </c>
      <c r="F68" s="7">
        <v>4</v>
      </c>
      <c r="G68" s="7">
        <f t="shared" si="0"/>
        <v>7.9959999999999996</v>
      </c>
      <c r="H68" s="7">
        <f t="shared" si="1"/>
        <v>87.955999999999989</v>
      </c>
    </row>
    <row r="69" spans="1:8">
      <c r="A69" s="7" t="s">
        <v>122</v>
      </c>
      <c r="B69" s="8">
        <v>45322</v>
      </c>
      <c r="C69" s="7" t="s">
        <v>95</v>
      </c>
      <c r="D69" s="8">
        <v>45324</v>
      </c>
      <c r="E69" s="7">
        <v>149.99</v>
      </c>
      <c r="F69" s="7">
        <v>1</v>
      </c>
      <c r="G69" s="7">
        <f t="shared" si="0"/>
        <v>14.999000000000002</v>
      </c>
      <c r="H69" s="7">
        <f t="shared" si="1"/>
        <v>164.989</v>
      </c>
    </row>
    <row r="70" spans="1:8">
      <c r="A70" s="7" t="s">
        <v>123</v>
      </c>
      <c r="B70" s="8">
        <v>45322</v>
      </c>
      <c r="C70" s="7" t="s">
        <v>50</v>
      </c>
      <c r="D70" s="8">
        <v>45326</v>
      </c>
      <c r="E70" s="7">
        <v>69.989999999999995</v>
      </c>
      <c r="F70" s="7">
        <v>2</v>
      </c>
      <c r="G70" s="7">
        <f t="shared" si="0"/>
        <v>13.997999999999999</v>
      </c>
      <c r="H70" s="7">
        <f t="shared" si="1"/>
        <v>153.97799999999998</v>
      </c>
    </row>
    <row r="71" spans="1:8">
      <c r="A71" s="7" t="s">
        <v>124</v>
      </c>
      <c r="B71" s="8">
        <v>45323</v>
      </c>
      <c r="C71" s="7" t="s">
        <v>98</v>
      </c>
      <c r="D71" s="8">
        <v>45324</v>
      </c>
      <c r="E71" s="7">
        <v>39.99</v>
      </c>
      <c r="F71" s="7">
        <v>3</v>
      </c>
      <c r="G71" s="7">
        <f t="shared" si="0"/>
        <v>11.997</v>
      </c>
      <c r="H71" s="7">
        <f t="shared" si="1"/>
        <v>131.96699999999998</v>
      </c>
    </row>
    <row r="72" spans="1:8">
      <c r="A72" s="7" t="s">
        <v>125</v>
      </c>
      <c r="B72" s="8">
        <v>45323</v>
      </c>
      <c r="C72" s="7" t="s">
        <v>100</v>
      </c>
      <c r="D72" s="8">
        <v>45327</v>
      </c>
      <c r="E72" s="7">
        <v>199.99</v>
      </c>
      <c r="F72" s="7">
        <v>1</v>
      </c>
      <c r="G72" s="7">
        <f t="shared" si="0"/>
        <v>19.999000000000002</v>
      </c>
      <c r="H72" s="7">
        <f t="shared" si="1"/>
        <v>219.989</v>
      </c>
    </row>
    <row r="73" spans="1:8">
      <c r="A73" s="7" t="s">
        <v>126</v>
      </c>
      <c r="B73" s="8">
        <v>45323</v>
      </c>
      <c r="C73" s="7" t="s">
        <v>102</v>
      </c>
      <c r="D73" s="8">
        <v>45325</v>
      </c>
      <c r="E73" s="7">
        <v>29.99</v>
      </c>
      <c r="F73" s="7">
        <v>5</v>
      </c>
      <c r="G73" s="7">
        <f t="shared" si="0"/>
        <v>14.994999999999999</v>
      </c>
      <c r="H73" s="7">
        <f t="shared" si="1"/>
        <v>164.94499999999999</v>
      </c>
    </row>
    <row r="74" spans="1:8">
      <c r="A74" s="7" t="s">
        <v>127</v>
      </c>
      <c r="B74" s="8">
        <v>45324</v>
      </c>
      <c r="C74" s="7" t="s">
        <v>104</v>
      </c>
      <c r="D74" s="8">
        <v>45328</v>
      </c>
      <c r="E74" s="7">
        <v>79.989999999999995</v>
      </c>
      <c r="F74" s="7">
        <v>2</v>
      </c>
      <c r="G74" s="7">
        <f t="shared" ref="G74:G78" si="2">E74*F74*$H$6</f>
        <v>15.997999999999999</v>
      </c>
      <c r="H74" s="7">
        <f t="shared" ref="H74:H78" si="3">E74*F74+G74</f>
        <v>175.97799999999998</v>
      </c>
    </row>
    <row r="75" spans="1:8">
      <c r="A75" s="7" t="s">
        <v>128</v>
      </c>
      <c r="B75" s="8">
        <v>45325</v>
      </c>
      <c r="C75" s="7" t="s">
        <v>106</v>
      </c>
      <c r="D75" s="8">
        <v>45328</v>
      </c>
      <c r="E75" s="7">
        <v>49.99</v>
      </c>
      <c r="F75" s="7">
        <v>3</v>
      </c>
      <c r="G75" s="7">
        <f t="shared" si="2"/>
        <v>14.997</v>
      </c>
      <c r="H75" s="7">
        <f t="shared" si="3"/>
        <v>164.96699999999998</v>
      </c>
    </row>
    <row r="76" spans="1:8">
      <c r="A76" s="7" t="s">
        <v>129</v>
      </c>
      <c r="B76" s="8">
        <v>45326</v>
      </c>
      <c r="C76" s="7" t="s">
        <v>108</v>
      </c>
      <c r="D76" s="8">
        <v>45327</v>
      </c>
      <c r="E76" s="7">
        <v>129.99</v>
      </c>
      <c r="F76" s="7">
        <v>1</v>
      </c>
      <c r="G76" s="7">
        <f t="shared" si="2"/>
        <v>12.999000000000002</v>
      </c>
      <c r="H76" s="7">
        <f t="shared" si="3"/>
        <v>142.989</v>
      </c>
    </row>
    <row r="77" spans="1:8">
      <c r="A77" s="7" t="s">
        <v>130</v>
      </c>
      <c r="B77" s="8">
        <v>45326</v>
      </c>
      <c r="C77" s="7" t="s">
        <v>110</v>
      </c>
      <c r="D77" s="8">
        <v>45330</v>
      </c>
      <c r="E77" s="7">
        <v>19.989999999999998</v>
      </c>
      <c r="F77" s="7">
        <v>4</v>
      </c>
      <c r="G77" s="7">
        <f t="shared" si="2"/>
        <v>7.9959999999999996</v>
      </c>
      <c r="H77" s="7">
        <f t="shared" si="3"/>
        <v>87.955999999999989</v>
      </c>
    </row>
    <row r="78" spans="1:8">
      <c r="A78" s="7" t="s">
        <v>131</v>
      </c>
      <c r="B78" s="8">
        <v>45326</v>
      </c>
      <c r="C78" s="7" t="s">
        <v>112</v>
      </c>
      <c r="D78" s="8">
        <v>45329</v>
      </c>
      <c r="E78" s="7">
        <v>149.99</v>
      </c>
      <c r="F78" s="7">
        <v>1</v>
      </c>
      <c r="G78" s="7">
        <f t="shared" si="2"/>
        <v>14.999000000000002</v>
      </c>
      <c r="H78" s="7">
        <f t="shared" si="3"/>
        <v>164.989</v>
      </c>
    </row>
  </sheetData>
  <mergeCells count="1">
    <mergeCell ref="I2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7D3A-5E94-4278-8BAC-5A407DB12D83}">
  <dimension ref="A2:O78"/>
  <sheetViews>
    <sheetView workbookViewId="0">
      <selection activeCell="I2" sqref="I2:O4"/>
    </sheetView>
  </sheetViews>
  <sheetFormatPr defaultRowHeight="15"/>
  <cols>
    <col min="2" max="2" width="15.7109375" customWidth="1"/>
    <col min="3" max="3" width="19.140625" customWidth="1"/>
    <col min="4" max="4" width="16.28515625" customWidth="1"/>
    <col min="5" max="5" width="16.5703125" customWidth="1"/>
    <col min="6" max="6" width="18.28515625" customWidth="1"/>
    <col min="7" max="7" width="14.42578125" customWidth="1"/>
    <col min="8" max="8" width="19.7109375" customWidth="1"/>
  </cols>
  <sheetData>
    <row r="2" spans="1:15" ht="18.75">
      <c r="A2" s="1" t="s">
        <v>0</v>
      </c>
      <c r="B2" s="1"/>
      <c r="C2" s="1"/>
      <c r="D2" s="1"/>
      <c r="E2" s="1"/>
      <c r="F2" s="1"/>
      <c r="G2" s="1"/>
      <c r="H2" s="1"/>
      <c r="I2" s="22" t="s">
        <v>138</v>
      </c>
      <c r="J2" s="24"/>
      <c r="K2" s="24"/>
      <c r="L2" s="24"/>
      <c r="M2" s="24"/>
      <c r="N2" s="24"/>
      <c r="O2" s="24"/>
    </row>
    <row r="3" spans="1:15">
      <c r="A3" s="2"/>
      <c r="B3" s="2"/>
      <c r="C3" s="2"/>
      <c r="D3" s="2"/>
      <c r="E3" s="2"/>
      <c r="F3" s="2"/>
      <c r="G3" s="2"/>
      <c r="H3" s="2"/>
      <c r="I3" s="24"/>
      <c r="J3" s="24"/>
      <c r="K3" s="24"/>
      <c r="L3" s="24"/>
      <c r="M3" s="24"/>
      <c r="N3" s="24"/>
      <c r="O3" s="24"/>
    </row>
    <row r="4" spans="1:15" ht="18.75">
      <c r="A4" s="3" t="s">
        <v>1</v>
      </c>
      <c r="B4" s="1"/>
      <c r="C4" s="1"/>
      <c r="D4" s="1"/>
      <c r="E4" s="1"/>
      <c r="F4" s="1"/>
      <c r="G4" s="1"/>
      <c r="H4" s="1"/>
      <c r="I4" s="24"/>
      <c r="J4" s="24"/>
      <c r="K4" s="24"/>
      <c r="L4" s="24"/>
      <c r="M4" s="24"/>
      <c r="N4" s="24"/>
      <c r="O4" s="24"/>
    </row>
    <row r="5" spans="1:15">
      <c r="A5" s="2"/>
      <c r="B5" s="2"/>
      <c r="C5" s="2"/>
      <c r="D5" s="2"/>
      <c r="E5" s="2"/>
      <c r="F5" s="2"/>
      <c r="G5" s="2"/>
      <c r="H5" s="2"/>
    </row>
    <row r="6" spans="1:15" ht="15.75">
      <c r="A6" s="2"/>
      <c r="B6" s="2"/>
      <c r="C6" s="2"/>
      <c r="D6" s="2"/>
      <c r="E6" s="2"/>
      <c r="F6" s="2"/>
      <c r="G6" s="4" t="s">
        <v>2</v>
      </c>
      <c r="H6" s="5">
        <v>0.1</v>
      </c>
    </row>
    <row r="7" spans="1:15">
      <c r="A7" s="2"/>
      <c r="B7" s="2"/>
      <c r="C7" s="2"/>
      <c r="D7" s="2"/>
      <c r="E7" s="2"/>
      <c r="F7" s="2"/>
      <c r="G7" s="2"/>
      <c r="H7" s="2"/>
    </row>
    <row r="8" spans="1:15" ht="15.75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6" t="s">
        <v>10</v>
      </c>
    </row>
    <row r="9" spans="1:15">
      <c r="A9" s="7" t="s">
        <v>11</v>
      </c>
      <c r="B9" s="8">
        <v>45292</v>
      </c>
      <c r="C9" s="7" t="s">
        <v>12</v>
      </c>
      <c r="D9" s="8">
        <v>45294</v>
      </c>
      <c r="E9" s="7">
        <v>49.99</v>
      </c>
      <c r="F9" s="7">
        <v>2</v>
      </c>
      <c r="G9" s="7">
        <f>E9*F9*$H$6</f>
        <v>9.9980000000000011</v>
      </c>
      <c r="H9" s="7">
        <f>E9*F9+G9</f>
        <v>109.97800000000001</v>
      </c>
    </row>
    <row r="10" spans="1:15">
      <c r="A10" s="7" t="s">
        <v>13</v>
      </c>
      <c r="B10" s="8">
        <v>45292</v>
      </c>
      <c r="C10" s="7" t="s">
        <v>14</v>
      </c>
      <c r="D10" s="8">
        <v>45295</v>
      </c>
      <c r="E10" s="7">
        <v>29.99</v>
      </c>
      <c r="F10" s="7">
        <v>1</v>
      </c>
      <c r="G10" s="7">
        <f t="shared" ref="G10:G73" si="0">E10*F10*$H$6</f>
        <v>2.9990000000000001</v>
      </c>
      <c r="H10" s="7">
        <f t="shared" ref="H10:H73" si="1">E10*F10+G10</f>
        <v>32.988999999999997</v>
      </c>
    </row>
    <row r="11" spans="1:15">
      <c r="A11" s="7" t="s">
        <v>15</v>
      </c>
      <c r="B11" s="8">
        <v>45293</v>
      </c>
      <c r="C11" s="7" t="s">
        <v>16</v>
      </c>
      <c r="D11" s="8">
        <v>45298</v>
      </c>
      <c r="E11" s="7">
        <v>99.99</v>
      </c>
      <c r="F11" s="7">
        <v>3</v>
      </c>
      <c r="G11" s="7">
        <f t="shared" si="0"/>
        <v>29.997</v>
      </c>
      <c r="H11" s="7">
        <f t="shared" si="1"/>
        <v>329.96699999999998</v>
      </c>
    </row>
    <row r="12" spans="1:15">
      <c r="A12" s="7" t="s">
        <v>17</v>
      </c>
      <c r="B12" s="8">
        <v>45293</v>
      </c>
      <c r="C12" s="7" t="s">
        <v>18</v>
      </c>
      <c r="D12" s="8">
        <v>45294</v>
      </c>
      <c r="E12" s="7">
        <v>19.989999999999998</v>
      </c>
      <c r="F12" s="7">
        <v>4</v>
      </c>
      <c r="G12" s="7">
        <f t="shared" si="0"/>
        <v>7.9959999999999996</v>
      </c>
      <c r="H12" s="7">
        <f t="shared" si="1"/>
        <v>87.955999999999989</v>
      </c>
    </row>
    <row r="13" spans="1:15">
      <c r="A13" s="7" t="s">
        <v>19</v>
      </c>
      <c r="B13" s="8">
        <v>45294</v>
      </c>
      <c r="C13" s="7" t="s">
        <v>20</v>
      </c>
      <c r="D13" s="8">
        <v>45299</v>
      </c>
      <c r="E13" s="7">
        <v>149.99</v>
      </c>
      <c r="F13" s="7">
        <v>1</v>
      </c>
      <c r="G13" s="7">
        <f t="shared" si="0"/>
        <v>14.999000000000002</v>
      </c>
      <c r="H13" s="7">
        <f t="shared" si="1"/>
        <v>164.989</v>
      </c>
    </row>
    <row r="14" spans="1:15">
      <c r="A14" s="7" t="s">
        <v>21</v>
      </c>
      <c r="B14" s="8">
        <v>45294</v>
      </c>
      <c r="C14" s="7" t="s">
        <v>22</v>
      </c>
      <c r="D14" s="8">
        <v>45297</v>
      </c>
      <c r="E14" s="7">
        <v>79.989999999999995</v>
      </c>
      <c r="F14" s="7">
        <v>2</v>
      </c>
      <c r="G14" s="7">
        <f t="shared" si="0"/>
        <v>15.997999999999999</v>
      </c>
      <c r="H14" s="7">
        <f t="shared" si="1"/>
        <v>175.97799999999998</v>
      </c>
    </row>
    <row r="15" spans="1:15">
      <c r="A15" s="7" t="s">
        <v>23</v>
      </c>
      <c r="B15" s="8">
        <v>45295</v>
      </c>
      <c r="C15" s="7" t="s">
        <v>24</v>
      </c>
      <c r="D15" s="8">
        <v>45297</v>
      </c>
      <c r="E15" s="7">
        <v>39.99</v>
      </c>
      <c r="F15" s="7">
        <v>3</v>
      </c>
      <c r="G15" s="7">
        <f t="shared" si="0"/>
        <v>11.997</v>
      </c>
      <c r="H15" s="7">
        <f t="shared" si="1"/>
        <v>131.96699999999998</v>
      </c>
    </row>
    <row r="16" spans="1:15">
      <c r="A16" s="7" t="s">
        <v>25</v>
      </c>
      <c r="B16" s="8">
        <v>45295</v>
      </c>
      <c r="C16" s="7" t="s">
        <v>26</v>
      </c>
      <c r="D16" s="8">
        <v>45300</v>
      </c>
      <c r="E16" s="7">
        <v>69.989999999999995</v>
      </c>
      <c r="F16" s="7">
        <v>2</v>
      </c>
      <c r="G16" s="7">
        <f t="shared" si="0"/>
        <v>13.997999999999999</v>
      </c>
      <c r="H16" s="7">
        <f t="shared" si="1"/>
        <v>153.97799999999998</v>
      </c>
    </row>
    <row r="17" spans="1:8">
      <c r="A17" s="7" t="s">
        <v>27</v>
      </c>
      <c r="B17" s="8">
        <v>45296</v>
      </c>
      <c r="C17" s="7" t="s">
        <v>28</v>
      </c>
      <c r="D17" s="8">
        <v>45297</v>
      </c>
      <c r="E17" s="7">
        <v>89.99</v>
      </c>
      <c r="F17" s="7">
        <v>1</v>
      </c>
      <c r="G17" s="7">
        <f t="shared" si="0"/>
        <v>8.9990000000000006</v>
      </c>
      <c r="H17" s="7">
        <f t="shared" si="1"/>
        <v>98.98899999999999</v>
      </c>
    </row>
    <row r="18" spans="1:8">
      <c r="A18" s="7" t="s">
        <v>29</v>
      </c>
      <c r="B18" s="8">
        <v>45296</v>
      </c>
      <c r="C18" s="7" t="s">
        <v>30</v>
      </c>
      <c r="D18" s="8">
        <v>45299</v>
      </c>
      <c r="E18" s="7">
        <v>199.99</v>
      </c>
      <c r="F18" s="7">
        <v>1</v>
      </c>
      <c r="G18" s="7">
        <f t="shared" si="0"/>
        <v>19.999000000000002</v>
      </c>
      <c r="H18" s="7">
        <f t="shared" si="1"/>
        <v>219.989</v>
      </c>
    </row>
    <row r="19" spans="1:8">
      <c r="A19" s="7" t="s">
        <v>31</v>
      </c>
      <c r="B19" s="8">
        <v>45297</v>
      </c>
      <c r="C19" s="7" t="s">
        <v>32</v>
      </c>
      <c r="D19" s="8">
        <v>45298</v>
      </c>
      <c r="E19" s="7">
        <v>29.99</v>
      </c>
      <c r="F19" s="7">
        <v>5</v>
      </c>
      <c r="G19" s="7">
        <f t="shared" si="0"/>
        <v>14.994999999999999</v>
      </c>
      <c r="H19" s="7">
        <f t="shared" si="1"/>
        <v>164.94499999999999</v>
      </c>
    </row>
    <row r="20" spans="1:8">
      <c r="A20" s="7" t="s">
        <v>33</v>
      </c>
      <c r="B20" s="8">
        <v>45297</v>
      </c>
      <c r="C20" s="7" t="s">
        <v>34</v>
      </c>
      <c r="D20" s="8">
        <v>45299</v>
      </c>
      <c r="E20" s="7">
        <v>79.989999999999995</v>
      </c>
      <c r="F20" s="7">
        <v>2</v>
      </c>
      <c r="G20" s="7">
        <f t="shared" si="0"/>
        <v>15.997999999999999</v>
      </c>
      <c r="H20" s="7">
        <f t="shared" si="1"/>
        <v>175.97799999999998</v>
      </c>
    </row>
    <row r="21" spans="1:8">
      <c r="A21" s="7" t="s">
        <v>35</v>
      </c>
      <c r="B21" s="8">
        <v>45298</v>
      </c>
      <c r="C21" s="7" t="s">
        <v>36</v>
      </c>
      <c r="D21" s="8">
        <v>45300</v>
      </c>
      <c r="E21" s="7">
        <v>49.99</v>
      </c>
      <c r="F21" s="7">
        <v>3</v>
      </c>
      <c r="G21" s="7">
        <f t="shared" si="0"/>
        <v>14.997</v>
      </c>
      <c r="H21" s="7">
        <f t="shared" si="1"/>
        <v>164.96699999999998</v>
      </c>
    </row>
    <row r="22" spans="1:8">
      <c r="A22" s="7" t="s">
        <v>37</v>
      </c>
      <c r="B22" s="8">
        <v>45298</v>
      </c>
      <c r="C22" s="7" t="s">
        <v>38</v>
      </c>
      <c r="D22" s="8">
        <v>45303</v>
      </c>
      <c r="E22" s="7">
        <v>129.99</v>
      </c>
      <c r="F22" s="7">
        <v>1</v>
      </c>
      <c r="G22" s="7">
        <f t="shared" si="0"/>
        <v>12.999000000000002</v>
      </c>
      <c r="H22" s="7">
        <f t="shared" si="1"/>
        <v>142.989</v>
      </c>
    </row>
    <row r="23" spans="1:8">
      <c r="A23" s="7" t="s">
        <v>39</v>
      </c>
      <c r="B23" s="8">
        <v>45299</v>
      </c>
      <c r="C23" s="7" t="s">
        <v>40</v>
      </c>
      <c r="D23" s="8">
        <v>45304</v>
      </c>
      <c r="E23" s="7">
        <v>19.989999999999998</v>
      </c>
      <c r="F23" s="7">
        <v>4</v>
      </c>
      <c r="G23" s="7">
        <f t="shared" si="0"/>
        <v>7.9959999999999996</v>
      </c>
      <c r="H23" s="7">
        <f t="shared" si="1"/>
        <v>87.955999999999989</v>
      </c>
    </row>
    <row r="24" spans="1:8">
      <c r="A24" s="7" t="s">
        <v>41</v>
      </c>
      <c r="B24" s="8">
        <v>45299</v>
      </c>
      <c r="C24" s="7" t="s">
        <v>42</v>
      </c>
      <c r="D24" s="8">
        <v>45303</v>
      </c>
      <c r="E24" s="7">
        <v>149.99</v>
      </c>
      <c r="F24" s="7">
        <v>1</v>
      </c>
      <c r="G24" s="7">
        <f t="shared" si="0"/>
        <v>14.999000000000002</v>
      </c>
      <c r="H24" s="7">
        <f t="shared" si="1"/>
        <v>164.989</v>
      </c>
    </row>
    <row r="25" spans="1:8">
      <c r="A25" s="7" t="s">
        <v>43</v>
      </c>
      <c r="B25" s="8">
        <v>45300</v>
      </c>
      <c r="C25" s="7" t="s">
        <v>44</v>
      </c>
      <c r="D25" s="8">
        <v>45305</v>
      </c>
      <c r="E25" s="7">
        <v>69.989999999999995</v>
      </c>
      <c r="F25" s="7">
        <v>2</v>
      </c>
      <c r="G25" s="7">
        <f t="shared" si="0"/>
        <v>13.997999999999999</v>
      </c>
      <c r="H25" s="7">
        <f t="shared" si="1"/>
        <v>153.97799999999998</v>
      </c>
    </row>
    <row r="26" spans="1:8">
      <c r="A26" s="7" t="s">
        <v>45</v>
      </c>
      <c r="B26" s="8">
        <v>45300</v>
      </c>
      <c r="C26" s="7" t="s">
        <v>46</v>
      </c>
      <c r="D26" s="8">
        <v>45303</v>
      </c>
      <c r="E26" s="7">
        <v>39.99</v>
      </c>
      <c r="F26" s="7">
        <v>3</v>
      </c>
      <c r="G26" s="7">
        <f t="shared" si="0"/>
        <v>11.997</v>
      </c>
      <c r="H26" s="7">
        <f t="shared" si="1"/>
        <v>131.96699999999998</v>
      </c>
    </row>
    <row r="27" spans="1:8">
      <c r="A27" s="7" t="s">
        <v>47</v>
      </c>
      <c r="B27" s="8">
        <v>45301</v>
      </c>
      <c r="C27" s="7" t="s">
        <v>48</v>
      </c>
      <c r="D27" s="8">
        <v>45302</v>
      </c>
      <c r="E27" s="7">
        <v>199.99</v>
      </c>
      <c r="F27" s="7">
        <v>1</v>
      </c>
      <c r="G27" s="7">
        <f t="shared" si="0"/>
        <v>19.999000000000002</v>
      </c>
      <c r="H27" s="7">
        <f t="shared" si="1"/>
        <v>219.989</v>
      </c>
    </row>
    <row r="28" spans="1:8">
      <c r="A28" s="7" t="s">
        <v>49</v>
      </c>
      <c r="B28" s="8">
        <v>45301</v>
      </c>
      <c r="C28" s="7" t="s">
        <v>50</v>
      </c>
      <c r="D28" s="8">
        <v>45305</v>
      </c>
      <c r="E28" s="7">
        <v>29.99</v>
      </c>
      <c r="F28" s="7">
        <v>5</v>
      </c>
      <c r="G28" s="7">
        <f t="shared" si="0"/>
        <v>14.994999999999999</v>
      </c>
      <c r="H28" s="7">
        <f t="shared" si="1"/>
        <v>164.94499999999999</v>
      </c>
    </row>
    <row r="29" spans="1:8">
      <c r="A29" s="7" t="s">
        <v>51</v>
      </c>
      <c r="B29" s="8">
        <v>45302</v>
      </c>
      <c r="C29" s="7" t="s">
        <v>52</v>
      </c>
      <c r="D29" s="8">
        <v>45305</v>
      </c>
      <c r="E29" s="7">
        <v>79.989999999999995</v>
      </c>
      <c r="F29" s="7">
        <v>2</v>
      </c>
      <c r="G29" s="7">
        <f t="shared" si="0"/>
        <v>15.997999999999999</v>
      </c>
      <c r="H29" s="7">
        <f t="shared" si="1"/>
        <v>175.97799999999998</v>
      </c>
    </row>
    <row r="30" spans="1:8">
      <c r="A30" s="7" t="s">
        <v>53</v>
      </c>
      <c r="B30" s="8">
        <v>45302</v>
      </c>
      <c r="C30" s="7" t="s">
        <v>54</v>
      </c>
      <c r="D30" s="8">
        <v>45306</v>
      </c>
      <c r="E30" s="7">
        <v>49.99</v>
      </c>
      <c r="F30" s="7">
        <v>3</v>
      </c>
      <c r="G30" s="7">
        <f t="shared" si="0"/>
        <v>14.997</v>
      </c>
      <c r="H30" s="7">
        <f t="shared" si="1"/>
        <v>164.96699999999998</v>
      </c>
    </row>
    <row r="31" spans="1:8">
      <c r="A31" s="7" t="s">
        <v>55</v>
      </c>
      <c r="B31" s="8">
        <v>45303</v>
      </c>
      <c r="C31" s="7" t="s">
        <v>56</v>
      </c>
      <c r="D31" s="8">
        <v>45308</v>
      </c>
      <c r="E31" s="7">
        <v>129.99</v>
      </c>
      <c r="F31" s="7">
        <v>1</v>
      </c>
      <c r="G31" s="7">
        <f t="shared" si="0"/>
        <v>12.999000000000002</v>
      </c>
      <c r="H31" s="7">
        <f t="shared" si="1"/>
        <v>142.989</v>
      </c>
    </row>
    <row r="32" spans="1:8">
      <c r="A32" s="7" t="s">
        <v>57</v>
      </c>
      <c r="B32" s="8">
        <v>45303</v>
      </c>
      <c r="C32" s="7" t="s">
        <v>58</v>
      </c>
      <c r="D32" s="8">
        <v>45308</v>
      </c>
      <c r="E32" s="7">
        <v>19.989999999999998</v>
      </c>
      <c r="F32" s="7">
        <v>4</v>
      </c>
      <c r="G32" s="7">
        <f t="shared" si="0"/>
        <v>7.9959999999999996</v>
      </c>
      <c r="H32" s="7">
        <f t="shared" si="1"/>
        <v>87.955999999999989</v>
      </c>
    </row>
    <row r="33" spans="1:8">
      <c r="A33" s="7" t="s">
        <v>59</v>
      </c>
      <c r="B33" s="8">
        <v>45304</v>
      </c>
      <c r="C33" s="7" t="s">
        <v>20</v>
      </c>
      <c r="D33" s="8">
        <v>45308</v>
      </c>
      <c r="E33" s="7">
        <v>149.99</v>
      </c>
      <c r="F33" s="7">
        <v>1</v>
      </c>
      <c r="G33" s="7">
        <f t="shared" si="0"/>
        <v>14.999000000000002</v>
      </c>
      <c r="H33" s="7">
        <f t="shared" si="1"/>
        <v>164.989</v>
      </c>
    </row>
    <row r="34" spans="1:8">
      <c r="A34" s="7" t="s">
        <v>60</v>
      </c>
      <c r="B34" s="8">
        <v>45304</v>
      </c>
      <c r="C34" s="7" t="s">
        <v>61</v>
      </c>
      <c r="D34" s="8">
        <v>45305</v>
      </c>
      <c r="E34" s="7">
        <v>69.989999999999995</v>
      </c>
      <c r="F34" s="7">
        <v>2</v>
      </c>
      <c r="G34" s="7">
        <f t="shared" si="0"/>
        <v>13.997999999999999</v>
      </c>
      <c r="H34" s="7">
        <f t="shared" si="1"/>
        <v>153.97799999999998</v>
      </c>
    </row>
    <row r="35" spans="1:8">
      <c r="A35" s="7" t="s">
        <v>62</v>
      </c>
      <c r="B35" s="8">
        <v>45305</v>
      </c>
      <c r="C35" s="7" t="s">
        <v>63</v>
      </c>
      <c r="D35" s="8">
        <v>45309</v>
      </c>
      <c r="E35" s="7">
        <v>39.99</v>
      </c>
      <c r="F35" s="7">
        <v>3</v>
      </c>
      <c r="G35" s="7">
        <f t="shared" si="0"/>
        <v>11.997</v>
      </c>
      <c r="H35" s="7">
        <f t="shared" si="1"/>
        <v>131.96699999999998</v>
      </c>
    </row>
    <row r="36" spans="1:8">
      <c r="A36" s="7" t="s">
        <v>64</v>
      </c>
      <c r="B36" s="8">
        <v>45305</v>
      </c>
      <c r="C36" s="7" t="s">
        <v>65</v>
      </c>
      <c r="D36" s="8">
        <v>45310</v>
      </c>
      <c r="E36" s="7">
        <v>199.99</v>
      </c>
      <c r="F36" s="7">
        <v>1</v>
      </c>
      <c r="G36" s="7">
        <f t="shared" si="0"/>
        <v>19.999000000000002</v>
      </c>
      <c r="H36" s="7">
        <f t="shared" si="1"/>
        <v>219.989</v>
      </c>
    </row>
    <row r="37" spans="1:8">
      <c r="A37" s="7" t="s">
        <v>66</v>
      </c>
      <c r="B37" s="8">
        <v>45306</v>
      </c>
      <c r="C37" s="7" t="s">
        <v>67</v>
      </c>
      <c r="D37" s="8">
        <v>45310</v>
      </c>
      <c r="E37" s="7">
        <v>29.99</v>
      </c>
      <c r="F37" s="7">
        <v>5</v>
      </c>
      <c r="G37" s="7">
        <f t="shared" si="0"/>
        <v>14.994999999999999</v>
      </c>
      <c r="H37" s="7">
        <f t="shared" si="1"/>
        <v>164.94499999999999</v>
      </c>
    </row>
    <row r="38" spans="1:8">
      <c r="A38" s="7" t="s">
        <v>68</v>
      </c>
      <c r="B38" s="8">
        <v>45306</v>
      </c>
      <c r="C38" s="7" t="s">
        <v>69</v>
      </c>
      <c r="D38" s="8">
        <v>45310</v>
      </c>
      <c r="E38" s="7">
        <v>79.989999999999995</v>
      </c>
      <c r="F38" s="7">
        <v>2</v>
      </c>
      <c r="G38" s="7">
        <f t="shared" si="0"/>
        <v>15.997999999999999</v>
      </c>
      <c r="H38" s="7">
        <f t="shared" si="1"/>
        <v>175.97799999999998</v>
      </c>
    </row>
    <row r="39" spans="1:8">
      <c r="A39" s="7" t="s">
        <v>70</v>
      </c>
      <c r="B39" s="8">
        <v>45307</v>
      </c>
      <c r="C39" s="7" t="s">
        <v>71</v>
      </c>
      <c r="D39" s="8">
        <v>45310</v>
      </c>
      <c r="E39" s="7">
        <v>49.99</v>
      </c>
      <c r="F39" s="7">
        <v>3</v>
      </c>
      <c r="G39" s="7">
        <f t="shared" si="0"/>
        <v>14.997</v>
      </c>
      <c r="H39" s="7">
        <f t="shared" si="1"/>
        <v>164.96699999999998</v>
      </c>
    </row>
    <row r="40" spans="1:8">
      <c r="A40" s="7" t="s">
        <v>72</v>
      </c>
      <c r="B40" s="8">
        <v>45307</v>
      </c>
      <c r="C40" s="7" t="s">
        <v>73</v>
      </c>
      <c r="D40" s="8">
        <v>45308</v>
      </c>
      <c r="E40" s="7">
        <v>129.99</v>
      </c>
      <c r="F40" s="7">
        <v>1</v>
      </c>
      <c r="G40" s="7">
        <f t="shared" si="0"/>
        <v>12.999000000000002</v>
      </c>
      <c r="H40" s="7">
        <f t="shared" si="1"/>
        <v>142.989</v>
      </c>
    </row>
    <row r="41" spans="1:8">
      <c r="A41" s="7" t="s">
        <v>74</v>
      </c>
      <c r="B41" s="8">
        <v>45308</v>
      </c>
      <c r="C41" s="7" t="s">
        <v>75</v>
      </c>
      <c r="D41" s="8">
        <v>45310</v>
      </c>
      <c r="E41" s="7">
        <v>19.989999999999998</v>
      </c>
      <c r="F41" s="7">
        <v>4</v>
      </c>
      <c r="G41" s="7">
        <f t="shared" si="0"/>
        <v>7.9959999999999996</v>
      </c>
      <c r="H41" s="7">
        <f t="shared" si="1"/>
        <v>87.955999999999989</v>
      </c>
    </row>
    <row r="42" spans="1:8">
      <c r="A42" s="7" t="s">
        <v>76</v>
      </c>
      <c r="B42" s="8">
        <v>45308</v>
      </c>
      <c r="C42" s="7" t="s">
        <v>77</v>
      </c>
      <c r="D42" s="8">
        <v>45310</v>
      </c>
      <c r="E42" s="7">
        <v>149.99</v>
      </c>
      <c r="F42" s="7">
        <v>1</v>
      </c>
      <c r="G42" s="7">
        <f t="shared" si="0"/>
        <v>14.999000000000002</v>
      </c>
      <c r="H42" s="7">
        <f t="shared" si="1"/>
        <v>164.989</v>
      </c>
    </row>
    <row r="43" spans="1:8">
      <c r="A43" s="7" t="s">
        <v>78</v>
      </c>
      <c r="B43" s="8">
        <v>45309</v>
      </c>
      <c r="C43" s="7" t="s">
        <v>79</v>
      </c>
      <c r="D43" s="8">
        <v>45314</v>
      </c>
      <c r="E43" s="7">
        <v>69.989999999999995</v>
      </c>
      <c r="F43" s="7">
        <v>2</v>
      </c>
      <c r="G43" s="7">
        <f t="shared" si="0"/>
        <v>13.997999999999999</v>
      </c>
      <c r="H43" s="7">
        <f t="shared" si="1"/>
        <v>153.97799999999998</v>
      </c>
    </row>
    <row r="44" spans="1:8">
      <c r="A44" s="7" t="s">
        <v>80</v>
      </c>
      <c r="B44" s="8">
        <v>45309</v>
      </c>
      <c r="C44" s="7" t="s">
        <v>81</v>
      </c>
      <c r="D44" s="8">
        <v>45310</v>
      </c>
      <c r="E44" s="7">
        <v>39.99</v>
      </c>
      <c r="F44" s="7">
        <v>3</v>
      </c>
      <c r="G44" s="7">
        <f t="shared" si="0"/>
        <v>11.997</v>
      </c>
      <c r="H44" s="7">
        <f t="shared" si="1"/>
        <v>131.96699999999998</v>
      </c>
    </row>
    <row r="45" spans="1:8">
      <c r="A45" s="7" t="s">
        <v>82</v>
      </c>
      <c r="B45" s="8">
        <v>45310</v>
      </c>
      <c r="C45" s="7" t="s">
        <v>83</v>
      </c>
      <c r="D45" s="8">
        <v>45311</v>
      </c>
      <c r="E45" s="7">
        <v>199.99</v>
      </c>
      <c r="F45" s="7">
        <v>1</v>
      </c>
      <c r="G45" s="7">
        <f t="shared" si="0"/>
        <v>19.999000000000002</v>
      </c>
      <c r="H45" s="7">
        <f t="shared" si="1"/>
        <v>219.989</v>
      </c>
    </row>
    <row r="46" spans="1:8">
      <c r="A46" s="7" t="s">
        <v>84</v>
      </c>
      <c r="B46" s="8">
        <v>45310</v>
      </c>
      <c r="C46" s="7" t="s">
        <v>85</v>
      </c>
      <c r="D46" s="8">
        <v>45313</v>
      </c>
      <c r="E46" s="7">
        <v>29.99</v>
      </c>
      <c r="F46" s="7">
        <v>5</v>
      </c>
      <c r="G46" s="7">
        <f t="shared" si="0"/>
        <v>14.994999999999999</v>
      </c>
      <c r="H46" s="7">
        <f t="shared" si="1"/>
        <v>164.94499999999999</v>
      </c>
    </row>
    <row r="47" spans="1:8">
      <c r="A47" s="7" t="s">
        <v>86</v>
      </c>
      <c r="B47" s="8">
        <v>45311</v>
      </c>
      <c r="C47" s="7" t="s">
        <v>16</v>
      </c>
      <c r="D47" s="8">
        <v>45315</v>
      </c>
      <c r="E47" s="7">
        <v>79.989999999999995</v>
      </c>
      <c r="F47" s="7">
        <v>2</v>
      </c>
      <c r="G47" s="7">
        <f t="shared" si="0"/>
        <v>15.997999999999999</v>
      </c>
      <c r="H47" s="7">
        <f t="shared" si="1"/>
        <v>175.97799999999998</v>
      </c>
    </row>
    <row r="48" spans="1:8">
      <c r="A48" s="7" t="s">
        <v>87</v>
      </c>
      <c r="B48" s="8">
        <v>45311</v>
      </c>
      <c r="C48" s="7" t="s">
        <v>58</v>
      </c>
      <c r="D48" s="8">
        <v>45312</v>
      </c>
      <c r="E48" s="7">
        <v>49.99</v>
      </c>
      <c r="F48" s="7">
        <v>3</v>
      </c>
      <c r="G48" s="7">
        <f t="shared" si="0"/>
        <v>14.997</v>
      </c>
      <c r="H48" s="7">
        <f t="shared" si="1"/>
        <v>164.96699999999998</v>
      </c>
    </row>
    <row r="49" spans="1:8">
      <c r="A49" s="7" t="s">
        <v>88</v>
      </c>
      <c r="B49" s="8">
        <v>45312</v>
      </c>
      <c r="C49" s="7" t="s">
        <v>20</v>
      </c>
      <c r="D49" s="8">
        <v>45317</v>
      </c>
      <c r="E49" s="7">
        <v>129.99</v>
      </c>
      <c r="F49" s="7">
        <v>1</v>
      </c>
      <c r="G49" s="7">
        <f t="shared" si="0"/>
        <v>12.999000000000002</v>
      </c>
      <c r="H49" s="7">
        <f t="shared" si="1"/>
        <v>142.989</v>
      </c>
    </row>
    <row r="50" spans="1:8">
      <c r="A50" s="7" t="s">
        <v>89</v>
      </c>
      <c r="B50" s="8">
        <v>45312</v>
      </c>
      <c r="C50" s="7" t="s">
        <v>90</v>
      </c>
      <c r="D50" s="8">
        <v>45314</v>
      </c>
      <c r="E50" s="7">
        <v>19.989999999999998</v>
      </c>
      <c r="F50" s="7">
        <v>4</v>
      </c>
      <c r="G50" s="7">
        <f t="shared" si="0"/>
        <v>7.9959999999999996</v>
      </c>
      <c r="H50" s="7">
        <f t="shared" si="1"/>
        <v>87.955999999999989</v>
      </c>
    </row>
    <row r="51" spans="1:8">
      <c r="A51" s="7" t="s">
        <v>91</v>
      </c>
      <c r="B51" s="8">
        <v>45313</v>
      </c>
      <c r="C51" s="7" t="s">
        <v>92</v>
      </c>
      <c r="D51" s="8">
        <v>45316</v>
      </c>
      <c r="E51" s="7">
        <v>149.99</v>
      </c>
      <c r="F51" s="7">
        <v>1</v>
      </c>
      <c r="G51" s="7">
        <f t="shared" si="0"/>
        <v>14.999000000000002</v>
      </c>
      <c r="H51" s="7">
        <f t="shared" si="1"/>
        <v>164.989</v>
      </c>
    </row>
    <row r="52" spans="1:8">
      <c r="A52" s="7" t="s">
        <v>93</v>
      </c>
      <c r="B52" s="8">
        <v>45313</v>
      </c>
      <c r="C52" s="7" t="s">
        <v>18</v>
      </c>
      <c r="D52" s="8">
        <v>45316</v>
      </c>
      <c r="E52" s="7">
        <v>69.989999999999995</v>
      </c>
      <c r="F52" s="7">
        <v>2</v>
      </c>
      <c r="G52" s="7">
        <f t="shared" si="0"/>
        <v>13.997999999999999</v>
      </c>
      <c r="H52" s="7">
        <f t="shared" si="1"/>
        <v>153.97799999999998</v>
      </c>
    </row>
    <row r="53" spans="1:8">
      <c r="A53" s="7" t="s">
        <v>94</v>
      </c>
      <c r="B53" s="8">
        <v>45314</v>
      </c>
      <c r="C53" s="7" t="s">
        <v>95</v>
      </c>
      <c r="D53" s="8">
        <v>45318</v>
      </c>
      <c r="E53" s="7">
        <v>39.99</v>
      </c>
      <c r="F53" s="7">
        <v>3</v>
      </c>
      <c r="G53" s="7">
        <f t="shared" si="0"/>
        <v>11.997</v>
      </c>
      <c r="H53" s="7">
        <f t="shared" si="1"/>
        <v>131.96699999999998</v>
      </c>
    </row>
    <row r="54" spans="1:8">
      <c r="A54" s="7" t="s">
        <v>96</v>
      </c>
      <c r="B54" s="8">
        <v>45314</v>
      </c>
      <c r="C54" s="7" t="s">
        <v>50</v>
      </c>
      <c r="D54" s="8">
        <v>45317</v>
      </c>
      <c r="E54" s="7">
        <v>199.99</v>
      </c>
      <c r="F54" s="7">
        <v>1</v>
      </c>
      <c r="G54" s="7">
        <f t="shared" si="0"/>
        <v>19.999000000000002</v>
      </c>
      <c r="H54" s="7">
        <f t="shared" si="1"/>
        <v>219.989</v>
      </c>
    </row>
    <row r="55" spans="1:8">
      <c r="A55" s="7" t="s">
        <v>97</v>
      </c>
      <c r="B55" s="8">
        <v>45315</v>
      </c>
      <c r="C55" s="7" t="s">
        <v>98</v>
      </c>
      <c r="D55" s="8">
        <v>45316</v>
      </c>
      <c r="E55" s="7">
        <v>29.99</v>
      </c>
      <c r="F55" s="7">
        <v>5</v>
      </c>
      <c r="G55" s="7">
        <f t="shared" si="0"/>
        <v>14.994999999999999</v>
      </c>
      <c r="H55" s="7">
        <f t="shared" si="1"/>
        <v>164.94499999999999</v>
      </c>
    </row>
    <row r="56" spans="1:8">
      <c r="A56" s="7" t="s">
        <v>99</v>
      </c>
      <c r="B56" s="8">
        <v>45315</v>
      </c>
      <c r="C56" s="7" t="s">
        <v>100</v>
      </c>
      <c r="D56" s="8">
        <v>45317</v>
      </c>
      <c r="E56" s="7">
        <v>79.989999999999995</v>
      </c>
      <c r="F56" s="7">
        <v>2</v>
      </c>
      <c r="G56" s="7">
        <f t="shared" si="0"/>
        <v>15.997999999999999</v>
      </c>
      <c r="H56" s="7">
        <f t="shared" si="1"/>
        <v>175.97799999999998</v>
      </c>
    </row>
    <row r="57" spans="1:8">
      <c r="A57" s="7" t="s">
        <v>101</v>
      </c>
      <c r="B57" s="8">
        <v>45316</v>
      </c>
      <c r="C57" s="7" t="s">
        <v>102</v>
      </c>
      <c r="D57" s="8">
        <v>45321</v>
      </c>
      <c r="E57" s="7">
        <v>49.99</v>
      </c>
      <c r="F57" s="7">
        <v>3</v>
      </c>
      <c r="G57" s="7">
        <f t="shared" si="0"/>
        <v>14.997</v>
      </c>
      <c r="H57" s="7">
        <f t="shared" si="1"/>
        <v>164.96699999999998</v>
      </c>
    </row>
    <row r="58" spans="1:8">
      <c r="A58" s="7" t="s">
        <v>103</v>
      </c>
      <c r="B58" s="8">
        <v>45316</v>
      </c>
      <c r="C58" s="7" t="s">
        <v>104</v>
      </c>
      <c r="D58" s="8">
        <v>45318</v>
      </c>
      <c r="E58" s="7">
        <v>129.99</v>
      </c>
      <c r="F58" s="7">
        <v>1</v>
      </c>
      <c r="G58" s="7">
        <f t="shared" si="0"/>
        <v>12.999000000000002</v>
      </c>
      <c r="H58" s="7">
        <f t="shared" si="1"/>
        <v>142.989</v>
      </c>
    </row>
    <row r="59" spans="1:8">
      <c r="A59" s="7" t="s">
        <v>105</v>
      </c>
      <c r="B59" s="8">
        <v>45317</v>
      </c>
      <c r="C59" s="7" t="s">
        <v>106</v>
      </c>
      <c r="D59" s="8">
        <v>45320</v>
      </c>
      <c r="E59" s="7">
        <v>19.989999999999998</v>
      </c>
      <c r="F59" s="7">
        <v>4</v>
      </c>
      <c r="G59" s="7">
        <f t="shared" si="0"/>
        <v>7.9959999999999996</v>
      </c>
      <c r="H59" s="7">
        <f t="shared" si="1"/>
        <v>87.955999999999989</v>
      </c>
    </row>
    <row r="60" spans="1:8">
      <c r="A60" s="7" t="s">
        <v>107</v>
      </c>
      <c r="B60" s="8">
        <v>45317</v>
      </c>
      <c r="C60" s="7" t="s">
        <v>108</v>
      </c>
      <c r="D60" s="8">
        <v>45319</v>
      </c>
      <c r="E60" s="7">
        <v>149.99</v>
      </c>
      <c r="F60" s="7">
        <v>1</v>
      </c>
      <c r="G60" s="7">
        <f t="shared" si="0"/>
        <v>14.999000000000002</v>
      </c>
      <c r="H60" s="7">
        <f t="shared" si="1"/>
        <v>164.989</v>
      </c>
    </row>
    <row r="61" spans="1:8">
      <c r="A61" s="7" t="s">
        <v>109</v>
      </c>
      <c r="B61" s="8">
        <v>45318</v>
      </c>
      <c r="C61" s="7" t="s">
        <v>110</v>
      </c>
      <c r="D61" s="8">
        <v>45322</v>
      </c>
      <c r="E61" s="7">
        <v>69.989999999999995</v>
      </c>
      <c r="F61" s="7">
        <v>2</v>
      </c>
      <c r="G61" s="7">
        <f t="shared" si="0"/>
        <v>13.997999999999999</v>
      </c>
      <c r="H61" s="7">
        <f t="shared" si="1"/>
        <v>153.97799999999998</v>
      </c>
    </row>
    <row r="62" spans="1:8">
      <c r="A62" s="7" t="s">
        <v>111</v>
      </c>
      <c r="B62" s="8">
        <v>45318</v>
      </c>
      <c r="C62" s="7" t="s">
        <v>112</v>
      </c>
      <c r="D62" s="8">
        <v>45322</v>
      </c>
      <c r="E62" s="7">
        <v>39.99</v>
      </c>
      <c r="F62" s="7">
        <v>3</v>
      </c>
      <c r="G62" s="7">
        <f t="shared" si="0"/>
        <v>11.997</v>
      </c>
      <c r="H62" s="7">
        <f t="shared" si="1"/>
        <v>131.96699999999998</v>
      </c>
    </row>
    <row r="63" spans="1:8">
      <c r="A63" s="7" t="s">
        <v>113</v>
      </c>
      <c r="B63" s="8">
        <v>45319</v>
      </c>
      <c r="C63" s="7" t="s">
        <v>114</v>
      </c>
      <c r="D63" s="8">
        <v>45320</v>
      </c>
      <c r="E63" s="7">
        <v>199.99</v>
      </c>
      <c r="F63" s="7">
        <v>1</v>
      </c>
      <c r="G63" s="7">
        <f t="shared" si="0"/>
        <v>19.999000000000002</v>
      </c>
      <c r="H63" s="7">
        <f t="shared" si="1"/>
        <v>219.989</v>
      </c>
    </row>
    <row r="64" spans="1:8">
      <c r="A64" s="7" t="s">
        <v>115</v>
      </c>
      <c r="B64" s="8">
        <v>45319</v>
      </c>
      <c r="C64" s="7" t="s">
        <v>116</v>
      </c>
      <c r="D64" s="8">
        <v>45320</v>
      </c>
      <c r="E64" s="7">
        <v>29.99</v>
      </c>
      <c r="F64" s="7">
        <v>5</v>
      </c>
      <c r="G64" s="7">
        <f t="shared" si="0"/>
        <v>14.994999999999999</v>
      </c>
      <c r="H64" s="7">
        <f t="shared" si="1"/>
        <v>164.94499999999999</v>
      </c>
    </row>
    <row r="65" spans="1:8">
      <c r="A65" s="7" t="s">
        <v>117</v>
      </c>
      <c r="B65" s="8">
        <v>45320</v>
      </c>
      <c r="C65" s="7" t="s">
        <v>118</v>
      </c>
      <c r="D65" s="8">
        <v>45321</v>
      </c>
      <c r="E65" s="7">
        <v>79.989999999999995</v>
      </c>
      <c r="F65" s="7">
        <v>2</v>
      </c>
      <c r="G65" s="7">
        <f t="shared" si="0"/>
        <v>15.997999999999999</v>
      </c>
      <c r="H65" s="7">
        <f t="shared" si="1"/>
        <v>175.97799999999998</v>
      </c>
    </row>
    <row r="66" spans="1:8">
      <c r="A66" s="7" t="s">
        <v>119</v>
      </c>
      <c r="B66" s="8">
        <v>45320</v>
      </c>
      <c r="C66" s="7" t="s">
        <v>90</v>
      </c>
      <c r="D66" s="8">
        <v>45322</v>
      </c>
      <c r="E66" s="7">
        <v>49.99</v>
      </c>
      <c r="F66" s="7">
        <v>3</v>
      </c>
      <c r="G66" s="7">
        <f t="shared" si="0"/>
        <v>14.997</v>
      </c>
      <c r="H66" s="7">
        <f t="shared" si="1"/>
        <v>164.96699999999998</v>
      </c>
    </row>
    <row r="67" spans="1:8">
      <c r="A67" s="7" t="s">
        <v>120</v>
      </c>
      <c r="B67" s="8">
        <v>45321</v>
      </c>
      <c r="C67" s="7" t="s">
        <v>92</v>
      </c>
      <c r="D67" s="8">
        <v>45322</v>
      </c>
      <c r="E67" s="7">
        <v>129.99</v>
      </c>
      <c r="F67" s="7">
        <v>1</v>
      </c>
      <c r="G67" s="7">
        <f t="shared" si="0"/>
        <v>12.999000000000002</v>
      </c>
      <c r="H67" s="7">
        <f t="shared" si="1"/>
        <v>142.989</v>
      </c>
    </row>
    <row r="68" spans="1:8">
      <c r="A68" s="7" t="s">
        <v>121</v>
      </c>
      <c r="B68" s="8">
        <v>45321</v>
      </c>
      <c r="C68" s="7" t="s">
        <v>18</v>
      </c>
      <c r="D68" s="8">
        <v>45323</v>
      </c>
      <c r="E68" s="7">
        <v>19.989999999999998</v>
      </c>
      <c r="F68" s="7">
        <v>4</v>
      </c>
      <c r="G68" s="7">
        <f t="shared" si="0"/>
        <v>7.9959999999999996</v>
      </c>
      <c r="H68" s="7">
        <f t="shared" si="1"/>
        <v>87.955999999999989</v>
      </c>
    </row>
    <row r="69" spans="1:8">
      <c r="A69" s="7" t="s">
        <v>122</v>
      </c>
      <c r="B69" s="8">
        <v>45322</v>
      </c>
      <c r="C69" s="7" t="s">
        <v>95</v>
      </c>
      <c r="D69" s="8">
        <v>45324</v>
      </c>
      <c r="E69" s="7">
        <v>149.99</v>
      </c>
      <c r="F69" s="7">
        <v>1</v>
      </c>
      <c r="G69" s="7">
        <f t="shared" si="0"/>
        <v>14.999000000000002</v>
      </c>
      <c r="H69" s="7">
        <f t="shared" si="1"/>
        <v>164.989</v>
      </c>
    </row>
    <row r="70" spans="1:8">
      <c r="A70" s="7" t="s">
        <v>123</v>
      </c>
      <c r="B70" s="8">
        <v>45322</v>
      </c>
      <c r="C70" s="7" t="s">
        <v>50</v>
      </c>
      <c r="D70" s="8">
        <v>45326</v>
      </c>
      <c r="E70" s="7">
        <v>69.989999999999995</v>
      </c>
      <c r="F70" s="7">
        <v>2</v>
      </c>
      <c r="G70" s="7">
        <f t="shared" si="0"/>
        <v>13.997999999999999</v>
      </c>
      <c r="H70" s="7">
        <f t="shared" si="1"/>
        <v>153.97799999999998</v>
      </c>
    </row>
    <row r="71" spans="1:8">
      <c r="A71" s="7" t="s">
        <v>124</v>
      </c>
      <c r="B71" s="8">
        <v>45323</v>
      </c>
      <c r="C71" s="7" t="s">
        <v>98</v>
      </c>
      <c r="D71" s="8">
        <v>45324</v>
      </c>
      <c r="E71" s="7">
        <v>39.99</v>
      </c>
      <c r="F71" s="7">
        <v>3</v>
      </c>
      <c r="G71" s="7">
        <f t="shared" si="0"/>
        <v>11.997</v>
      </c>
      <c r="H71" s="7">
        <f t="shared" si="1"/>
        <v>131.96699999999998</v>
      </c>
    </row>
    <row r="72" spans="1:8">
      <c r="A72" s="7" t="s">
        <v>125</v>
      </c>
      <c r="B72" s="8">
        <v>45323</v>
      </c>
      <c r="C72" s="7" t="s">
        <v>100</v>
      </c>
      <c r="D72" s="8">
        <v>45327</v>
      </c>
      <c r="E72" s="7">
        <v>199.99</v>
      </c>
      <c r="F72" s="7">
        <v>1</v>
      </c>
      <c r="G72" s="7">
        <f t="shared" si="0"/>
        <v>19.999000000000002</v>
      </c>
      <c r="H72" s="7">
        <f t="shared" si="1"/>
        <v>219.989</v>
      </c>
    </row>
    <row r="73" spans="1:8">
      <c r="A73" s="7" t="s">
        <v>126</v>
      </c>
      <c r="B73" s="8">
        <v>45323</v>
      </c>
      <c r="C73" s="7" t="s">
        <v>102</v>
      </c>
      <c r="D73" s="8">
        <v>45325</v>
      </c>
      <c r="E73" s="7">
        <v>29.99</v>
      </c>
      <c r="F73" s="7">
        <v>5</v>
      </c>
      <c r="G73" s="7">
        <f t="shared" si="0"/>
        <v>14.994999999999999</v>
      </c>
      <c r="H73" s="7">
        <f t="shared" si="1"/>
        <v>164.94499999999999</v>
      </c>
    </row>
    <row r="74" spans="1:8">
      <c r="A74" s="7" t="s">
        <v>127</v>
      </c>
      <c r="B74" s="8">
        <v>45324</v>
      </c>
      <c r="C74" s="7" t="s">
        <v>104</v>
      </c>
      <c r="D74" s="8">
        <v>45328</v>
      </c>
      <c r="E74" s="7">
        <v>79.989999999999995</v>
      </c>
      <c r="F74" s="7">
        <v>2</v>
      </c>
      <c r="G74" s="7">
        <f t="shared" ref="G74:G78" si="2">E74*F74*$H$6</f>
        <v>15.997999999999999</v>
      </c>
      <c r="H74" s="7">
        <f t="shared" ref="H74:H78" si="3">E74*F74+G74</f>
        <v>175.97799999999998</v>
      </c>
    </row>
    <row r="75" spans="1:8">
      <c r="A75" s="7" t="s">
        <v>128</v>
      </c>
      <c r="B75" s="8">
        <v>45325</v>
      </c>
      <c r="C75" s="7" t="s">
        <v>106</v>
      </c>
      <c r="D75" s="8">
        <v>45328</v>
      </c>
      <c r="E75" s="7">
        <v>49.99</v>
      </c>
      <c r="F75" s="7">
        <v>3</v>
      </c>
      <c r="G75" s="7">
        <f t="shared" si="2"/>
        <v>14.997</v>
      </c>
      <c r="H75" s="7">
        <f t="shared" si="3"/>
        <v>164.96699999999998</v>
      </c>
    </row>
    <row r="76" spans="1:8">
      <c r="A76" s="7" t="s">
        <v>129</v>
      </c>
      <c r="B76" s="8">
        <v>45326</v>
      </c>
      <c r="C76" s="7" t="s">
        <v>108</v>
      </c>
      <c r="D76" s="8">
        <v>45327</v>
      </c>
      <c r="E76" s="7">
        <v>129.99</v>
      </c>
      <c r="F76" s="7">
        <v>1</v>
      </c>
      <c r="G76" s="7">
        <f t="shared" si="2"/>
        <v>12.999000000000002</v>
      </c>
      <c r="H76" s="7">
        <f t="shared" si="3"/>
        <v>142.989</v>
      </c>
    </row>
    <row r="77" spans="1:8">
      <c r="A77" s="7" t="s">
        <v>130</v>
      </c>
      <c r="B77" s="8">
        <v>45326</v>
      </c>
      <c r="C77" s="7" t="s">
        <v>110</v>
      </c>
      <c r="D77" s="8">
        <v>45330</v>
      </c>
      <c r="E77" s="7">
        <v>19.989999999999998</v>
      </c>
      <c r="F77" s="7">
        <v>4</v>
      </c>
      <c r="G77" s="7">
        <f t="shared" si="2"/>
        <v>7.9959999999999996</v>
      </c>
      <c r="H77" s="7">
        <f t="shared" si="3"/>
        <v>87.955999999999989</v>
      </c>
    </row>
    <row r="78" spans="1:8">
      <c r="A78" s="7" t="s">
        <v>131</v>
      </c>
      <c r="B78" s="8">
        <v>45326</v>
      </c>
      <c r="C78" s="7" t="s">
        <v>112</v>
      </c>
      <c r="D78" s="8">
        <v>45329</v>
      </c>
      <c r="E78" s="7">
        <v>149.99</v>
      </c>
      <c r="F78" s="7">
        <v>1</v>
      </c>
      <c r="G78" s="7">
        <f t="shared" si="2"/>
        <v>14.999000000000002</v>
      </c>
      <c r="H78" s="7">
        <f t="shared" si="3"/>
        <v>164.989</v>
      </c>
    </row>
  </sheetData>
  <mergeCells count="1">
    <mergeCell ref="I2:O4"/>
  </mergeCells>
  <conditionalFormatting sqref="E8:E78">
    <cfRule type="cellIs" dxfId="1" priority="3" operator="greaterThan">
      <formula>99.99</formula>
    </cfRule>
  </conditionalFormatting>
  <conditionalFormatting sqref="F8:F7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{6E5C0A7F-4357-4605-A286-7479D6B361FA}</x14:id>
        </ext>
      </extLst>
    </cfRule>
  </conditionalFormatting>
  <conditionalFormatting sqref="H8:H78">
    <cfRule type="cellIs" dxfId="0" priority="1" operator="lessThan">
      <formula>99.99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5C0A7F-4357-4605-A286-7479D6B361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F8:F78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5C48-6891-4DAA-BA6E-625C1A4A9B26}">
  <dimension ref="A2:N78"/>
  <sheetViews>
    <sheetView workbookViewId="0">
      <selection activeCell="I2" sqref="I2:N4"/>
    </sheetView>
  </sheetViews>
  <sheetFormatPr defaultRowHeight="15"/>
  <cols>
    <col min="2" max="2" width="12.85546875" customWidth="1"/>
    <col min="3" max="3" width="20.85546875" customWidth="1"/>
    <col min="4" max="4" width="19.7109375" customWidth="1"/>
    <col min="5" max="5" width="23.28515625" customWidth="1"/>
    <col min="6" max="6" width="20.42578125" customWidth="1"/>
    <col min="7" max="7" width="21.42578125" customWidth="1"/>
    <col min="8" max="8" width="19.7109375" customWidth="1"/>
  </cols>
  <sheetData>
    <row r="2" spans="1:14" ht="18.75">
      <c r="A2" s="1" t="s">
        <v>0</v>
      </c>
      <c r="B2" s="1"/>
      <c r="C2" s="1"/>
      <c r="D2" s="1"/>
      <c r="E2" s="1"/>
      <c r="F2" s="1"/>
      <c r="G2" s="1"/>
      <c r="H2" s="1"/>
      <c r="I2" s="22" t="s">
        <v>139</v>
      </c>
      <c r="J2" s="24"/>
      <c r="K2" s="24"/>
      <c r="L2" s="24"/>
      <c r="M2" s="24"/>
      <c r="N2" s="24"/>
    </row>
    <row r="3" spans="1:14">
      <c r="A3" s="2"/>
      <c r="B3" s="2"/>
      <c r="C3" s="2"/>
      <c r="D3" s="2"/>
      <c r="E3" s="2"/>
      <c r="F3" s="2"/>
      <c r="G3" s="2"/>
      <c r="H3" s="2"/>
      <c r="I3" s="24"/>
      <c r="J3" s="24"/>
      <c r="K3" s="24"/>
      <c r="L3" s="24"/>
      <c r="M3" s="24"/>
      <c r="N3" s="24"/>
    </row>
    <row r="4" spans="1:14" ht="18.75">
      <c r="A4" s="3" t="s">
        <v>1</v>
      </c>
      <c r="B4" s="1"/>
      <c r="C4" s="1"/>
      <c r="D4" s="1"/>
      <c r="E4" s="1"/>
      <c r="F4" s="1"/>
      <c r="G4" s="1"/>
      <c r="H4" s="1"/>
      <c r="I4" s="24"/>
      <c r="J4" s="24"/>
      <c r="K4" s="24"/>
      <c r="L4" s="24"/>
      <c r="M4" s="24"/>
      <c r="N4" s="24"/>
    </row>
    <row r="5" spans="1:14">
      <c r="A5" s="2"/>
      <c r="B5" s="2"/>
      <c r="C5" s="2"/>
      <c r="D5" s="2"/>
      <c r="E5" s="2"/>
      <c r="F5" s="2"/>
      <c r="G5" s="2"/>
      <c r="H5" s="2"/>
    </row>
    <row r="6" spans="1:14" ht="15.75">
      <c r="A6" s="2"/>
      <c r="B6" s="2"/>
      <c r="C6" s="2"/>
      <c r="D6" s="2"/>
      <c r="E6" s="2"/>
      <c r="F6" s="2"/>
      <c r="G6" s="4" t="s">
        <v>2</v>
      </c>
      <c r="H6" s="5">
        <v>0.1</v>
      </c>
    </row>
    <row r="7" spans="1:14">
      <c r="A7" s="2"/>
      <c r="B7" s="2"/>
      <c r="C7" s="2"/>
      <c r="D7" s="2"/>
      <c r="E7" s="2"/>
      <c r="F7" s="2"/>
      <c r="G7" s="2"/>
      <c r="H7" s="2"/>
    </row>
    <row r="8" spans="1:14" ht="15.75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6" t="s">
        <v>10</v>
      </c>
    </row>
    <row r="9" spans="1:14">
      <c r="A9" s="7" t="s">
        <v>13</v>
      </c>
      <c r="B9" s="8">
        <v>45292</v>
      </c>
      <c r="C9" s="7" t="s">
        <v>14</v>
      </c>
      <c r="D9" s="8">
        <v>45295</v>
      </c>
      <c r="E9" s="7">
        <v>29.99</v>
      </c>
      <c r="F9" s="7">
        <v>1</v>
      </c>
      <c r="G9" s="7">
        <f>E9*F9*$H$6</f>
        <v>2.9990000000000001</v>
      </c>
      <c r="H9" s="7">
        <f>E9*F9+G9</f>
        <v>32.988999999999997</v>
      </c>
    </row>
    <row r="10" spans="1:14">
      <c r="A10" s="7" t="s">
        <v>19</v>
      </c>
      <c r="B10" s="8">
        <v>45294</v>
      </c>
      <c r="C10" s="7" t="s">
        <v>20</v>
      </c>
      <c r="D10" s="8">
        <v>45299</v>
      </c>
      <c r="E10" s="7">
        <v>149.99</v>
      </c>
      <c r="F10" s="7">
        <v>1</v>
      </c>
      <c r="G10" s="7">
        <f>E10*F10*$H$6</f>
        <v>14.999000000000002</v>
      </c>
      <c r="H10" s="7">
        <f>E10*F10+G10</f>
        <v>164.989</v>
      </c>
    </row>
    <row r="11" spans="1:14">
      <c r="A11" s="7" t="s">
        <v>27</v>
      </c>
      <c r="B11" s="8">
        <v>45296</v>
      </c>
      <c r="C11" s="7" t="s">
        <v>28</v>
      </c>
      <c r="D11" s="8">
        <v>45297</v>
      </c>
      <c r="E11" s="7">
        <v>89.99</v>
      </c>
      <c r="F11" s="7">
        <v>1</v>
      </c>
      <c r="G11" s="7">
        <f>E11*F11*$H$6</f>
        <v>8.9990000000000006</v>
      </c>
      <c r="H11" s="7">
        <f>E11*F11+G11</f>
        <v>98.98899999999999</v>
      </c>
    </row>
    <row r="12" spans="1:14">
      <c r="A12" s="7" t="s">
        <v>29</v>
      </c>
      <c r="B12" s="8">
        <v>45296</v>
      </c>
      <c r="C12" s="7" t="s">
        <v>30</v>
      </c>
      <c r="D12" s="8">
        <v>45299</v>
      </c>
      <c r="E12" s="7">
        <v>199.99</v>
      </c>
      <c r="F12" s="7">
        <v>1</v>
      </c>
      <c r="G12" s="7">
        <f>E12*F12*$H$6</f>
        <v>19.999000000000002</v>
      </c>
      <c r="H12" s="7">
        <f>E12*F12+G12</f>
        <v>219.989</v>
      </c>
    </row>
    <row r="13" spans="1:14">
      <c r="A13" s="7" t="s">
        <v>37</v>
      </c>
      <c r="B13" s="8">
        <v>45298</v>
      </c>
      <c r="C13" s="7" t="s">
        <v>38</v>
      </c>
      <c r="D13" s="8">
        <v>45303</v>
      </c>
      <c r="E13" s="7">
        <v>129.99</v>
      </c>
      <c r="F13" s="7">
        <v>1</v>
      </c>
      <c r="G13" s="7">
        <f>E13*F13*$H$6</f>
        <v>12.999000000000002</v>
      </c>
      <c r="H13" s="7">
        <f>E13*F13+G13</f>
        <v>142.989</v>
      </c>
    </row>
    <row r="14" spans="1:14">
      <c r="A14" s="7" t="s">
        <v>41</v>
      </c>
      <c r="B14" s="8">
        <v>45299</v>
      </c>
      <c r="C14" s="7" t="s">
        <v>42</v>
      </c>
      <c r="D14" s="8">
        <v>45303</v>
      </c>
      <c r="E14" s="7">
        <v>149.99</v>
      </c>
      <c r="F14" s="7">
        <v>1</v>
      </c>
      <c r="G14" s="7">
        <f>E14*F14*$H$6</f>
        <v>14.999000000000002</v>
      </c>
      <c r="H14" s="7">
        <f>E14*F14+G14</f>
        <v>164.989</v>
      </c>
    </row>
    <row r="15" spans="1:14">
      <c r="A15" s="7" t="s">
        <v>47</v>
      </c>
      <c r="B15" s="8">
        <v>45301</v>
      </c>
      <c r="C15" s="7" t="s">
        <v>48</v>
      </c>
      <c r="D15" s="8">
        <v>45302</v>
      </c>
      <c r="E15" s="7">
        <v>199.99</v>
      </c>
      <c r="F15" s="7">
        <v>1</v>
      </c>
      <c r="G15" s="7">
        <f>E15*F15*$H$6</f>
        <v>19.999000000000002</v>
      </c>
      <c r="H15" s="7">
        <f>E15*F15+G15</f>
        <v>219.989</v>
      </c>
    </row>
    <row r="16" spans="1:14">
      <c r="A16" s="7" t="s">
        <v>55</v>
      </c>
      <c r="B16" s="8">
        <v>45303</v>
      </c>
      <c r="C16" s="7" t="s">
        <v>56</v>
      </c>
      <c r="D16" s="8">
        <v>45308</v>
      </c>
      <c r="E16" s="7">
        <v>129.99</v>
      </c>
      <c r="F16" s="7">
        <v>1</v>
      </c>
      <c r="G16" s="7">
        <f>E16*F16*$H$6</f>
        <v>12.999000000000002</v>
      </c>
      <c r="H16" s="7">
        <f>E16*F16+G16</f>
        <v>142.989</v>
      </c>
    </row>
    <row r="17" spans="1:8">
      <c r="A17" s="7" t="s">
        <v>59</v>
      </c>
      <c r="B17" s="8">
        <v>45304</v>
      </c>
      <c r="C17" s="7" t="s">
        <v>20</v>
      </c>
      <c r="D17" s="8">
        <v>45308</v>
      </c>
      <c r="E17" s="7">
        <v>149.99</v>
      </c>
      <c r="F17" s="7">
        <v>1</v>
      </c>
      <c r="G17" s="7">
        <f>E17*F17*$H$6</f>
        <v>14.999000000000002</v>
      </c>
      <c r="H17" s="7">
        <f>E17*F17+G17</f>
        <v>164.989</v>
      </c>
    </row>
    <row r="18" spans="1:8">
      <c r="A18" s="7" t="s">
        <v>64</v>
      </c>
      <c r="B18" s="8">
        <v>45305</v>
      </c>
      <c r="C18" s="7" t="s">
        <v>65</v>
      </c>
      <c r="D18" s="8">
        <v>45310</v>
      </c>
      <c r="E18" s="7">
        <v>199.99</v>
      </c>
      <c r="F18" s="7">
        <v>1</v>
      </c>
      <c r="G18" s="7">
        <f>E18*F18*$H$6</f>
        <v>19.999000000000002</v>
      </c>
      <c r="H18" s="7">
        <f>E18*F18+G18</f>
        <v>219.989</v>
      </c>
    </row>
    <row r="19" spans="1:8">
      <c r="A19" s="7" t="s">
        <v>72</v>
      </c>
      <c r="B19" s="8">
        <v>45307</v>
      </c>
      <c r="C19" s="7" t="s">
        <v>73</v>
      </c>
      <c r="D19" s="8">
        <v>45308</v>
      </c>
      <c r="E19" s="7">
        <v>129.99</v>
      </c>
      <c r="F19" s="7">
        <v>1</v>
      </c>
      <c r="G19" s="7">
        <f>E19*F19*$H$6</f>
        <v>12.999000000000002</v>
      </c>
      <c r="H19" s="7">
        <f>E19*F19+G19</f>
        <v>142.989</v>
      </c>
    </row>
    <row r="20" spans="1:8">
      <c r="A20" s="7" t="s">
        <v>76</v>
      </c>
      <c r="B20" s="8">
        <v>45308</v>
      </c>
      <c r="C20" s="7" t="s">
        <v>77</v>
      </c>
      <c r="D20" s="8">
        <v>45310</v>
      </c>
      <c r="E20" s="7">
        <v>149.99</v>
      </c>
      <c r="F20" s="7">
        <v>1</v>
      </c>
      <c r="G20" s="7">
        <f>E20*F20*$H$6</f>
        <v>14.999000000000002</v>
      </c>
      <c r="H20" s="7">
        <f>E20*F20+G20</f>
        <v>164.989</v>
      </c>
    </row>
    <row r="21" spans="1:8">
      <c r="A21" s="7" t="s">
        <v>82</v>
      </c>
      <c r="B21" s="8">
        <v>45310</v>
      </c>
      <c r="C21" s="7" t="s">
        <v>83</v>
      </c>
      <c r="D21" s="8">
        <v>45311</v>
      </c>
      <c r="E21" s="7">
        <v>199.99</v>
      </c>
      <c r="F21" s="7">
        <v>1</v>
      </c>
      <c r="G21" s="7">
        <f>E21*F21*$H$6</f>
        <v>19.999000000000002</v>
      </c>
      <c r="H21" s="7">
        <f>E21*F21+G21</f>
        <v>219.989</v>
      </c>
    </row>
    <row r="22" spans="1:8">
      <c r="A22" s="7" t="s">
        <v>88</v>
      </c>
      <c r="B22" s="8">
        <v>45312</v>
      </c>
      <c r="C22" s="7" t="s">
        <v>20</v>
      </c>
      <c r="D22" s="8">
        <v>45317</v>
      </c>
      <c r="E22" s="7">
        <v>129.99</v>
      </c>
      <c r="F22" s="7">
        <v>1</v>
      </c>
      <c r="G22" s="7">
        <f>E22*F22*$H$6</f>
        <v>12.999000000000002</v>
      </c>
      <c r="H22" s="7">
        <f>E22*F22+G22</f>
        <v>142.989</v>
      </c>
    </row>
    <row r="23" spans="1:8">
      <c r="A23" s="7" t="s">
        <v>91</v>
      </c>
      <c r="B23" s="8">
        <v>45313</v>
      </c>
      <c r="C23" s="7" t="s">
        <v>92</v>
      </c>
      <c r="D23" s="8">
        <v>45316</v>
      </c>
      <c r="E23" s="7">
        <v>149.99</v>
      </c>
      <c r="F23" s="7">
        <v>1</v>
      </c>
      <c r="G23" s="7">
        <f>E23*F23*$H$6</f>
        <v>14.999000000000002</v>
      </c>
      <c r="H23" s="7">
        <f>E23*F23+G23</f>
        <v>164.989</v>
      </c>
    </row>
    <row r="24" spans="1:8">
      <c r="A24" s="7" t="s">
        <v>96</v>
      </c>
      <c r="B24" s="8">
        <v>45314</v>
      </c>
      <c r="C24" s="7" t="s">
        <v>50</v>
      </c>
      <c r="D24" s="8">
        <v>45317</v>
      </c>
      <c r="E24" s="7">
        <v>199.99</v>
      </c>
      <c r="F24" s="7">
        <v>1</v>
      </c>
      <c r="G24" s="7">
        <f>E24*F24*$H$6</f>
        <v>19.999000000000002</v>
      </c>
      <c r="H24" s="7">
        <f>E24*F24+G24</f>
        <v>219.989</v>
      </c>
    </row>
    <row r="25" spans="1:8">
      <c r="A25" s="7" t="s">
        <v>103</v>
      </c>
      <c r="B25" s="8">
        <v>45316</v>
      </c>
      <c r="C25" s="7" t="s">
        <v>104</v>
      </c>
      <c r="D25" s="8">
        <v>45318</v>
      </c>
      <c r="E25" s="7">
        <v>129.99</v>
      </c>
      <c r="F25" s="7">
        <v>1</v>
      </c>
      <c r="G25" s="7">
        <f>E25*F25*$H$6</f>
        <v>12.999000000000002</v>
      </c>
      <c r="H25" s="7">
        <f>E25*F25+G25</f>
        <v>142.989</v>
      </c>
    </row>
    <row r="26" spans="1:8">
      <c r="A26" s="7" t="s">
        <v>107</v>
      </c>
      <c r="B26" s="8">
        <v>45317</v>
      </c>
      <c r="C26" s="7" t="s">
        <v>108</v>
      </c>
      <c r="D26" s="8">
        <v>45319</v>
      </c>
      <c r="E26" s="7">
        <v>149.99</v>
      </c>
      <c r="F26" s="7">
        <v>1</v>
      </c>
      <c r="G26" s="7">
        <f>E26*F26*$H$6</f>
        <v>14.999000000000002</v>
      </c>
      <c r="H26" s="7">
        <f>E26*F26+G26</f>
        <v>164.989</v>
      </c>
    </row>
    <row r="27" spans="1:8">
      <c r="A27" s="7" t="s">
        <v>113</v>
      </c>
      <c r="B27" s="8">
        <v>45319</v>
      </c>
      <c r="C27" s="7" t="s">
        <v>114</v>
      </c>
      <c r="D27" s="8">
        <v>45320</v>
      </c>
      <c r="E27" s="7">
        <v>199.99</v>
      </c>
      <c r="F27" s="7">
        <v>1</v>
      </c>
      <c r="G27" s="7">
        <f>E27*F27*$H$6</f>
        <v>19.999000000000002</v>
      </c>
      <c r="H27" s="7">
        <f>E27*F27+G27</f>
        <v>219.989</v>
      </c>
    </row>
    <row r="28" spans="1:8">
      <c r="A28" s="7" t="s">
        <v>120</v>
      </c>
      <c r="B28" s="8">
        <v>45321</v>
      </c>
      <c r="C28" s="7" t="s">
        <v>92</v>
      </c>
      <c r="D28" s="8">
        <v>45322</v>
      </c>
      <c r="E28" s="7">
        <v>129.99</v>
      </c>
      <c r="F28" s="7">
        <v>1</v>
      </c>
      <c r="G28" s="7">
        <f>E28*F28*$H$6</f>
        <v>12.999000000000002</v>
      </c>
      <c r="H28" s="7">
        <f>E28*F28+G28</f>
        <v>142.989</v>
      </c>
    </row>
    <row r="29" spans="1:8">
      <c r="A29" s="7" t="s">
        <v>122</v>
      </c>
      <c r="B29" s="8">
        <v>45322</v>
      </c>
      <c r="C29" s="7" t="s">
        <v>95</v>
      </c>
      <c r="D29" s="8">
        <v>45324</v>
      </c>
      <c r="E29" s="7">
        <v>149.99</v>
      </c>
      <c r="F29" s="7">
        <v>1</v>
      </c>
      <c r="G29" s="7">
        <f>E29*F29*$H$6</f>
        <v>14.999000000000002</v>
      </c>
      <c r="H29" s="7">
        <f>E29*F29+G29</f>
        <v>164.989</v>
      </c>
    </row>
    <row r="30" spans="1:8">
      <c r="A30" s="7" t="s">
        <v>125</v>
      </c>
      <c r="B30" s="8">
        <v>45323</v>
      </c>
      <c r="C30" s="7" t="s">
        <v>100</v>
      </c>
      <c r="D30" s="8">
        <v>45327</v>
      </c>
      <c r="E30" s="7">
        <v>199.99</v>
      </c>
      <c r="F30" s="7">
        <v>1</v>
      </c>
      <c r="G30" s="7">
        <f>E30*F30*$H$6</f>
        <v>19.999000000000002</v>
      </c>
      <c r="H30" s="7">
        <f>E30*F30+G30</f>
        <v>219.989</v>
      </c>
    </row>
    <row r="31" spans="1:8">
      <c r="A31" s="7" t="s">
        <v>129</v>
      </c>
      <c r="B31" s="8">
        <v>45326</v>
      </c>
      <c r="C31" s="7" t="s">
        <v>108</v>
      </c>
      <c r="D31" s="8">
        <v>45327</v>
      </c>
      <c r="E31" s="7">
        <v>129.99</v>
      </c>
      <c r="F31" s="7">
        <v>1</v>
      </c>
      <c r="G31" s="7">
        <f>E31*F31*$H$6</f>
        <v>12.999000000000002</v>
      </c>
      <c r="H31" s="7">
        <f>E31*F31+G31</f>
        <v>142.989</v>
      </c>
    </row>
    <row r="32" spans="1:8">
      <c r="A32" s="7" t="s">
        <v>131</v>
      </c>
      <c r="B32" s="8">
        <v>45326</v>
      </c>
      <c r="C32" s="7" t="s">
        <v>112</v>
      </c>
      <c r="D32" s="8">
        <v>45329</v>
      </c>
      <c r="E32" s="7">
        <v>149.99</v>
      </c>
      <c r="F32" s="7">
        <v>1</v>
      </c>
      <c r="G32" s="7">
        <f>E32*F32*$H$6</f>
        <v>14.999000000000002</v>
      </c>
      <c r="H32" s="7">
        <f>E32*F32+G32</f>
        <v>164.989</v>
      </c>
    </row>
    <row r="33" spans="1:8">
      <c r="A33" s="7" t="s">
        <v>11</v>
      </c>
      <c r="B33" s="8">
        <v>45292</v>
      </c>
      <c r="C33" s="7" t="s">
        <v>12</v>
      </c>
      <c r="D33" s="8">
        <v>45294</v>
      </c>
      <c r="E33" s="7">
        <v>49.99</v>
      </c>
      <c r="F33" s="7">
        <v>2</v>
      </c>
      <c r="G33" s="7">
        <f>E33*F33*$H$6</f>
        <v>9.9980000000000011</v>
      </c>
      <c r="H33" s="7">
        <f>E33*F33+G33</f>
        <v>109.97800000000001</v>
      </c>
    </row>
    <row r="34" spans="1:8">
      <c r="A34" s="7" t="s">
        <v>21</v>
      </c>
      <c r="B34" s="8">
        <v>45294</v>
      </c>
      <c r="C34" s="7" t="s">
        <v>22</v>
      </c>
      <c r="D34" s="8">
        <v>45297</v>
      </c>
      <c r="E34" s="7">
        <v>79.989999999999995</v>
      </c>
      <c r="F34" s="7">
        <v>2</v>
      </c>
      <c r="G34" s="7">
        <f>E34*F34*$H$6</f>
        <v>15.997999999999999</v>
      </c>
      <c r="H34" s="7">
        <f>E34*F34+G34</f>
        <v>175.97799999999998</v>
      </c>
    </row>
    <row r="35" spans="1:8">
      <c r="A35" s="7" t="s">
        <v>25</v>
      </c>
      <c r="B35" s="8">
        <v>45295</v>
      </c>
      <c r="C35" s="7" t="s">
        <v>26</v>
      </c>
      <c r="D35" s="8">
        <v>45300</v>
      </c>
      <c r="E35" s="7">
        <v>69.989999999999995</v>
      </c>
      <c r="F35" s="7">
        <v>2</v>
      </c>
      <c r="G35" s="7">
        <f>E35*F35*$H$6</f>
        <v>13.997999999999999</v>
      </c>
      <c r="H35" s="7">
        <f>E35*F35+G35</f>
        <v>153.97799999999998</v>
      </c>
    </row>
    <row r="36" spans="1:8">
      <c r="A36" s="7" t="s">
        <v>33</v>
      </c>
      <c r="B36" s="8">
        <v>45297</v>
      </c>
      <c r="C36" s="7" t="s">
        <v>34</v>
      </c>
      <c r="D36" s="8">
        <v>45299</v>
      </c>
      <c r="E36" s="7">
        <v>79.989999999999995</v>
      </c>
      <c r="F36" s="7">
        <v>2</v>
      </c>
      <c r="G36" s="7">
        <f>E36*F36*$H$6</f>
        <v>15.997999999999999</v>
      </c>
      <c r="H36" s="7">
        <f>E36*F36+G36</f>
        <v>175.97799999999998</v>
      </c>
    </row>
    <row r="37" spans="1:8">
      <c r="A37" s="7" t="s">
        <v>43</v>
      </c>
      <c r="B37" s="8">
        <v>45300</v>
      </c>
      <c r="C37" s="7" t="s">
        <v>44</v>
      </c>
      <c r="D37" s="8">
        <v>45305</v>
      </c>
      <c r="E37" s="7">
        <v>69.989999999999995</v>
      </c>
      <c r="F37" s="7">
        <v>2</v>
      </c>
      <c r="G37" s="7">
        <f>E37*F37*$H$6</f>
        <v>13.997999999999999</v>
      </c>
      <c r="H37" s="7">
        <f>E37*F37+G37</f>
        <v>153.97799999999998</v>
      </c>
    </row>
    <row r="38" spans="1:8">
      <c r="A38" s="7" t="s">
        <v>51</v>
      </c>
      <c r="B38" s="8">
        <v>45302</v>
      </c>
      <c r="C38" s="7" t="s">
        <v>52</v>
      </c>
      <c r="D38" s="8">
        <v>45305</v>
      </c>
      <c r="E38" s="7">
        <v>79.989999999999995</v>
      </c>
      <c r="F38" s="7">
        <v>2</v>
      </c>
      <c r="G38" s="7">
        <f>E38*F38*$H$6</f>
        <v>15.997999999999999</v>
      </c>
      <c r="H38" s="7">
        <f>E38*F38+G38</f>
        <v>175.97799999999998</v>
      </c>
    </row>
    <row r="39" spans="1:8">
      <c r="A39" s="7" t="s">
        <v>60</v>
      </c>
      <c r="B39" s="8">
        <v>45304</v>
      </c>
      <c r="C39" s="7" t="s">
        <v>61</v>
      </c>
      <c r="D39" s="8">
        <v>45305</v>
      </c>
      <c r="E39" s="7">
        <v>69.989999999999995</v>
      </c>
      <c r="F39" s="7">
        <v>2</v>
      </c>
      <c r="G39" s="7">
        <f>E39*F39*$H$6</f>
        <v>13.997999999999999</v>
      </c>
      <c r="H39" s="7">
        <f>E39*F39+G39</f>
        <v>153.97799999999998</v>
      </c>
    </row>
    <row r="40" spans="1:8">
      <c r="A40" s="7" t="s">
        <v>68</v>
      </c>
      <c r="B40" s="8">
        <v>45306</v>
      </c>
      <c r="C40" s="7" t="s">
        <v>69</v>
      </c>
      <c r="D40" s="8">
        <v>45310</v>
      </c>
      <c r="E40" s="7">
        <v>79.989999999999995</v>
      </c>
      <c r="F40" s="7">
        <v>2</v>
      </c>
      <c r="G40" s="7">
        <f>E40*F40*$H$6</f>
        <v>15.997999999999999</v>
      </c>
      <c r="H40" s="7">
        <f>E40*F40+G40</f>
        <v>175.97799999999998</v>
      </c>
    </row>
    <row r="41" spans="1:8">
      <c r="A41" s="7" t="s">
        <v>78</v>
      </c>
      <c r="B41" s="8">
        <v>45309</v>
      </c>
      <c r="C41" s="7" t="s">
        <v>79</v>
      </c>
      <c r="D41" s="8">
        <v>45314</v>
      </c>
      <c r="E41" s="7">
        <v>69.989999999999995</v>
      </c>
      <c r="F41" s="7">
        <v>2</v>
      </c>
      <c r="G41" s="7">
        <f>E41*F41*$H$6</f>
        <v>13.997999999999999</v>
      </c>
      <c r="H41" s="7">
        <f>E41*F41+G41</f>
        <v>153.97799999999998</v>
      </c>
    </row>
    <row r="42" spans="1:8">
      <c r="A42" s="7" t="s">
        <v>86</v>
      </c>
      <c r="B42" s="8">
        <v>45311</v>
      </c>
      <c r="C42" s="7" t="s">
        <v>16</v>
      </c>
      <c r="D42" s="8">
        <v>45315</v>
      </c>
      <c r="E42" s="7">
        <v>79.989999999999995</v>
      </c>
      <c r="F42" s="7">
        <v>2</v>
      </c>
      <c r="G42" s="7">
        <f>E42*F42*$H$6</f>
        <v>15.997999999999999</v>
      </c>
      <c r="H42" s="7">
        <f>E42*F42+G42</f>
        <v>175.97799999999998</v>
      </c>
    </row>
    <row r="43" spans="1:8">
      <c r="A43" s="7" t="s">
        <v>93</v>
      </c>
      <c r="B43" s="8">
        <v>45313</v>
      </c>
      <c r="C43" s="7" t="s">
        <v>18</v>
      </c>
      <c r="D43" s="8">
        <v>45316</v>
      </c>
      <c r="E43" s="7">
        <v>69.989999999999995</v>
      </c>
      <c r="F43" s="7">
        <v>2</v>
      </c>
      <c r="G43" s="7">
        <f>E43*F43*$H$6</f>
        <v>13.997999999999999</v>
      </c>
      <c r="H43" s="7">
        <f>E43*F43+G43</f>
        <v>153.97799999999998</v>
      </c>
    </row>
    <row r="44" spans="1:8">
      <c r="A44" s="7" t="s">
        <v>99</v>
      </c>
      <c r="B44" s="8">
        <v>45315</v>
      </c>
      <c r="C44" s="7" t="s">
        <v>100</v>
      </c>
      <c r="D44" s="8">
        <v>45317</v>
      </c>
      <c r="E44" s="7">
        <v>79.989999999999995</v>
      </c>
      <c r="F44" s="7">
        <v>2</v>
      </c>
      <c r="G44" s="7">
        <f>E44*F44*$H$6</f>
        <v>15.997999999999999</v>
      </c>
      <c r="H44" s="7">
        <f>E44*F44+G44</f>
        <v>175.97799999999998</v>
      </c>
    </row>
    <row r="45" spans="1:8">
      <c r="A45" s="7" t="s">
        <v>109</v>
      </c>
      <c r="B45" s="8">
        <v>45318</v>
      </c>
      <c r="C45" s="7" t="s">
        <v>110</v>
      </c>
      <c r="D45" s="8">
        <v>45322</v>
      </c>
      <c r="E45" s="7">
        <v>69.989999999999995</v>
      </c>
      <c r="F45" s="7">
        <v>2</v>
      </c>
      <c r="G45" s="7">
        <f>E45*F45*$H$6</f>
        <v>13.997999999999999</v>
      </c>
      <c r="H45" s="7">
        <f>E45*F45+G45</f>
        <v>153.97799999999998</v>
      </c>
    </row>
    <row r="46" spans="1:8">
      <c r="A46" s="7" t="s">
        <v>117</v>
      </c>
      <c r="B46" s="8">
        <v>45320</v>
      </c>
      <c r="C46" s="7" t="s">
        <v>118</v>
      </c>
      <c r="D46" s="8">
        <v>45321</v>
      </c>
      <c r="E46" s="7">
        <v>79.989999999999995</v>
      </c>
      <c r="F46" s="7">
        <v>2</v>
      </c>
      <c r="G46" s="7">
        <f>E46*F46*$H$6</f>
        <v>15.997999999999999</v>
      </c>
      <c r="H46" s="7">
        <f>E46*F46+G46</f>
        <v>175.97799999999998</v>
      </c>
    </row>
    <row r="47" spans="1:8">
      <c r="A47" s="7" t="s">
        <v>123</v>
      </c>
      <c r="B47" s="8">
        <v>45322</v>
      </c>
      <c r="C47" s="7" t="s">
        <v>50</v>
      </c>
      <c r="D47" s="8">
        <v>45326</v>
      </c>
      <c r="E47" s="7">
        <v>69.989999999999995</v>
      </c>
      <c r="F47" s="7">
        <v>2</v>
      </c>
      <c r="G47" s="7">
        <f>E47*F47*$H$6</f>
        <v>13.997999999999999</v>
      </c>
      <c r="H47" s="7">
        <f>E47*F47+G47</f>
        <v>153.97799999999998</v>
      </c>
    </row>
    <row r="48" spans="1:8">
      <c r="A48" s="7" t="s">
        <v>127</v>
      </c>
      <c r="B48" s="8">
        <v>45324</v>
      </c>
      <c r="C48" s="7" t="s">
        <v>104</v>
      </c>
      <c r="D48" s="8">
        <v>45328</v>
      </c>
      <c r="E48" s="7">
        <v>79.989999999999995</v>
      </c>
      <c r="F48" s="7">
        <v>2</v>
      </c>
      <c r="G48" s="7">
        <f>E48*F48*$H$6</f>
        <v>15.997999999999999</v>
      </c>
      <c r="H48" s="7">
        <f>E48*F48+G48</f>
        <v>175.97799999999998</v>
      </c>
    </row>
    <row r="49" spans="1:8">
      <c r="A49" s="7" t="s">
        <v>15</v>
      </c>
      <c r="B49" s="8">
        <v>45293</v>
      </c>
      <c r="C49" s="7" t="s">
        <v>16</v>
      </c>
      <c r="D49" s="8">
        <v>45298</v>
      </c>
      <c r="E49" s="7">
        <v>99.99</v>
      </c>
      <c r="F49" s="7">
        <v>3</v>
      </c>
      <c r="G49" s="7">
        <f>E49*F49*$H$6</f>
        <v>29.997</v>
      </c>
      <c r="H49" s="7">
        <f>E49*F49+G49</f>
        <v>329.96699999999998</v>
      </c>
    </row>
    <row r="50" spans="1:8">
      <c r="A50" s="7" t="s">
        <v>23</v>
      </c>
      <c r="B50" s="8">
        <v>45295</v>
      </c>
      <c r="C50" s="7" t="s">
        <v>24</v>
      </c>
      <c r="D50" s="8">
        <v>45297</v>
      </c>
      <c r="E50" s="7">
        <v>39.99</v>
      </c>
      <c r="F50" s="7">
        <v>3</v>
      </c>
      <c r="G50" s="7">
        <f>E50*F50*$H$6</f>
        <v>11.997</v>
      </c>
      <c r="H50" s="7">
        <f>E50*F50+G50</f>
        <v>131.96699999999998</v>
      </c>
    </row>
    <row r="51" spans="1:8">
      <c r="A51" s="7" t="s">
        <v>35</v>
      </c>
      <c r="B51" s="8">
        <v>45298</v>
      </c>
      <c r="C51" s="7" t="s">
        <v>36</v>
      </c>
      <c r="D51" s="8">
        <v>45300</v>
      </c>
      <c r="E51" s="7">
        <v>49.99</v>
      </c>
      <c r="F51" s="7">
        <v>3</v>
      </c>
      <c r="G51" s="7">
        <f>E51*F51*$H$6</f>
        <v>14.997</v>
      </c>
      <c r="H51" s="7">
        <f>E51*F51+G51</f>
        <v>164.96699999999998</v>
      </c>
    </row>
    <row r="52" spans="1:8">
      <c r="A52" s="7" t="s">
        <v>45</v>
      </c>
      <c r="B52" s="8">
        <v>45300</v>
      </c>
      <c r="C52" s="7" t="s">
        <v>46</v>
      </c>
      <c r="D52" s="8">
        <v>45303</v>
      </c>
      <c r="E52" s="7">
        <v>39.99</v>
      </c>
      <c r="F52" s="7">
        <v>3</v>
      </c>
      <c r="G52" s="7">
        <f>E52*F52*$H$6</f>
        <v>11.997</v>
      </c>
      <c r="H52" s="7">
        <f>E52*F52+G52</f>
        <v>131.96699999999998</v>
      </c>
    </row>
    <row r="53" spans="1:8">
      <c r="A53" s="7" t="s">
        <v>53</v>
      </c>
      <c r="B53" s="8">
        <v>45302</v>
      </c>
      <c r="C53" s="7" t="s">
        <v>54</v>
      </c>
      <c r="D53" s="8">
        <v>45306</v>
      </c>
      <c r="E53" s="7">
        <v>49.99</v>
      </c>
      <c r="F53" s="7">
        <v>3</v>
      </c>
      <c r="G53" s="7">
        <f>E53*F53*$H$6</f>
        <v>14.997</v>
      </c>
      <c r="H53" s="7">
        <f>E53*F53+G53</f>
        <v>164.96699999999998</v>
      </c>
    </row>
    <row r="54" spans="1:8">
      <c r="A54" s="7" t="s">
        <v>62</v>
      </c>
      <c r="B54" s="8">
        <v>45305</v>
      </c>
      <c r="C54" s="7" t="s">
        <v>63</v>
      </c>
      <c r="D54" s="8">
        <v>45309</v>
      </c>
      <c r="E54" s="7">
        <v>39.99</v>
      </c>
      <c r="F54" s="7">
        <v>3</v>
      </c>
      <c r="G54" s="7">
        <f>E54*F54*$H$6</f>
        <v>11.997</v>
      </c>
      <c r="H54" s="7">
        <f>E54*F54+G54</f>
        <v>131.96699999999998</v>
      </c>
    </row>
    <row r="55" spans="1:8">
      <c r="A55" s="7" t="s">
        <v>70</v>
      </c>
      <c r="B55" s="8">
        <v>45307</v>
      </c>
      <c r="C55" s="7" t="s">
        <v>71</v>
      </c>
      <c r="D55" s="8">
        <v>45310</v>
      </c>
      <c r="E55" s="7">
        <v>49.99</v>
      </c>
      <c r="F55" s="7">
        <v>3</v>
      </c>
      <c r="G55" s="7">
        <f>E55*F55*$H$6</f>
        <v>14.997</v>
      </c>
      <c r="H55" s="7">
        <f>E55*F55+G55</f>
        <v>164.96699999999998</v>
      </c>
    </row>
    <row r="56" spans="1:8">
      <c r="A56" s="7" t="s">
        <v>80</v>
      </c>
      <c r="B56" s="8">
        <v>45309</v>
      </c>
      <c r="C56" s="7" t="s">
        <v>81</v>
      </c>
      <c r="D56" s="8">
        <v>45310</v>
      </c>
      <c r="E56" s="7">
        <v>39.99</v>
      </c>
      <c r="F56" s="7">
        <v>3</v>
      </c>
      <c r="G56" s="7">
        <f>E56*F56*$H$6</f>
        <v>11.997</v>
      </c>
      <c r="H56" s="7">
        <f>E56*F56+G56</f>
        <v>131.96699999999998</v>
      </c>
    </row>
    <row r="57" spans="1:8">
      <c r="A57" s="7" t="s">
        <v>87</v>
      </c>
      <c r="B57" s="8">
        <v>45311</v>
      </c>
      <c r="C57" s="7" t="s">
        <v>58</v>
      </c>
      <c r="D57" s="8">
        <v>45312</v>
      </c>
      <c r="E57" s="7">
        <v>49.99</v>
      </c>
      <c r="F57" s="7">
        <v>3</v>
      </c>
      <c r="G57" s="7">
        <f>E57*F57*$H$6</f>
        <v>14.997</v>
      </c>
      <c r="H57" s="7">
        <f>E57*F57+G57</f>
        <v>164.96699999999998</v>
      </c>
    </row>
    <row r="58" spans="1:8">
      <c r="A58" s="7" t="s">
        <v>94</v>
      </c>
      <c r="B58" s="8">
        <v>45314</v>
      </c>
      <c r="C58" s="7" t="s">
        <v>95</v>
      </c>
      <c r="D58" s="8">
        <v>45318</v>
      </c>
      <c r="E58" s="7">
        <v>39.99</v>
      </c>
      <c r="F58" s="7">
        <v>3</v>
      </c>
      <c r="G58" s="7">
        <f>E58*F58*$H$6</f>
        <v>11.997</v>
      </c>
      <c r="H58" s="7">
        <f>E58*F58+G58</f>
        <v>131.96699999999998</v>
      </c>
    </row>
    <row r="59" spans="1:8">
      <c r="A59" s="7" t="s">
        <v>101</v>
      </c>
      <c r="B59" s="8">
        <v>45316</v>
      </c>
      <c r="C59" s="7" t="s">
        <v>102</v>
      </c>
      <c r="D59" s="8">
        <v>45321</v>
      </c>
      <c r="E59" s="7">
        <v>49.99</v>
      </c>
      <c r="F59" s="7">
        <v>3</v>
      </c>
      <c r="G59" s="7">
        <f>E59*F59*$H$6</f>
        <v>14.997</v>
      </c>
      <c r="H59" s="7">
        <f>E59*F59+G59</f>
        <v>164.96699999999998</v>
      </c>
    </row>
    <row r="60" spans="1:8">
      <c r="A60" s="7" t="s">
        <v>111</v>
      </c>
      <c r="B60" s="8">
        <v>45318</v>
      </c>
      <c r="C60" s="7" t="s">
        <v>112</v>
      </c>
      <c r="D60" s="8">
        <v>45322</v>
      </c>
      <c r="E60" s="7">
        <v>39.99</v>
      </c>
      <c r="F60" s="7">
        <v>3</v>
      </c>
      <c r="G60" s="7">
        <f>E60*F60*$H$6</f>
        <v>11.997</v>
      </c>
      <c r="H60" s="7">
        <f>E60*F60+G60</f>
        <v>131.96699999999998</v>
      </c>
    </row>
    <row r="61" spans="1:8">
      <c r="A61" s="7" t="s">
        <v>119</v>
      </c>
      <c r="B61" s="8">
        <v>45320</v>
      </c>
      <c r="C61" s="7" t="s">
        <v>90</v>
      </c>
      <c r="D61" s="8">
        <v>45322</v>
      </c>
      <c r="E61" s="7">
        <v>49.99</v>
      </c>
      <c r="F61" s="7">
        <v>3</v>
      </c>
      <c r="G61" s="7">
        <f>E61*F61*$H$6</f>
        <v>14.997</v>
      </c>
      <c r="H61" s="7">
        <f>E61*F61+G61</f>
        <v>164.96699999999998</v>
      </c>
    </row>
    <row r="62" spans="1:8">
      <c r="A62" s="7" t="s">
        <v>124</v>
      </c>
      <c r="B62" s="8">
        <v>45323</v>
      </c>
      <c r="C62" s="7" t="s">
        <v>98</v>
      </c>
      <c r="D62" s="8">
        <v>45324</v>
      </c>
      <c r="E62" s="7">
        <v>39.99</v>
      </c>
      <c r="F62" s="7">
        <v>3</v>
      </c>
      <c r="G62" s="7">
        <f>E62*F62*$H$6</f>
        <v>11.997</v>
      </c>
      <c r="H62" s="7">
        <f>E62*F62+G62</f>
        <v>131.96699999999998</v>
      </c>
    </row>
    <row r="63" spans="1:8">
      <c r="A63" s="7" t="s">
        <v>128</v>
      </c>
      <c r="B63" s="8">
        <v>45325</v>
      </c>
      <c r="C63" s="7" t="s">
        <v>106</v>
      </c>
      <c r="D63" s="8">
        <v>45328</v>
      </c>
      <c r="E63" s="7">
        <v>49.99</v>
      </c>
      <c r="F63" s="7">
        <v>3</v>
      </c>
      <c r="G63" s="7">
        <f>E63*F63*$H$6</f>
        <v>14.997</v>
      </c>
      <c r="H63" s="7">
        <f>E63*F63+G63</f>
        <v>164.96699999999998</v>
      </c>
    </row>
    <row r="64" spans="1:8">
      <c r="A64" s="7" t="s">
        <v>17</v>
      </c>
      <c r="B64" s="8">
        <v>45293</v>
      </c>
      <c r="C64" s="7" t="s">
        <v>18</v>
      </c>
      <c r="D64" s="8">
        <v>45294</v>
      </c>
      <c r="E64" s="7">
        <v>19.989999999999998</v>
      </c>
      <c r="F64" s="7">
        <v>4</v>
      </c>
      <c r="G64" s="7">
        <f>E64*F64*$H$6</f>
        <v>7.9959999999999996</v>
      </c>
      <c r="H64" s="7">
        <f>E64*F64+G64</f>
        <v>87.955999999999989</v>
      </c>
    </row>
    <row r="65" spans="1:8">
      <c r="A65" s="7" t="s">
        <v>39</v>
      </c>
      <c r="B65" s="8">
        <v>45299</v>
      </c>
      <c r="C65" s="7" t="s">
        <v>40</v>
      </c>
      <c r="D65" s="8">
        <v>45304</v>
      </c>
      <c r="E65" s="7">
        <v>19.989999999999998</v>
      </c>
      <c r="F65" s="7">
        <v>4</v>
      </c>
      <c r="G65" s="7">
        <f>E65*F65*$H$6</f>
        <v>7.9959999999999996</v>
      </c>
      <c r="H65" s="7">
        <f>E65*F65+G65</f>
        <v>87.955999999999989</v>
      </c>
    </row>
    <row r="66" spans="1:8">
      <c r="A66" s="7" t="s">
        <v>57</v>
      </c>
      <c r="B66" s="8">
        <v>45303</v>
      </c>
      <c r="C66" s="7" t="s">
        <v>58</v>
      </c>
      <c r="D66" s="8">
        <v>45308</v>
      </c>
      <c r="E66" s="7">
        <v>19.989999999999998</v>
      </c>
      <c r="F66" s="7">
        <v>4</v>
      </c>
      <c r="G66" s="7">
        <f>E66*F66*$H$6</f>
        <v>7.9959999999999996</v>
      </c>
      <c r="H66" s="7">
        <f>E66*F66+G66</f>
        <v>87.955999999999989</v>
      </c>
    </row>
    <row r="67" spans="1:8">
      <c r="A67" s="7" t="s">
        <v>74</v>
      </c>
      <c r="B67" s="8">
        <v>45308</v>
      </c>
      <c r="C67" s="7" t="s">
        <v>75</v>
      </c>
      <c r="D67" s="8">
        <v>45310</v>
      </c>
      <c r="E67" s="7">
        <v>19.989999999999998</v>
      </c>
      <c r="F67" s="7">
        <v>4</v>
      </c>
      <c r="G67" s="7">
        <f>E67*F67*$H$6</f>
        <v>7.9959999999999996</v>
      </c>
      <c r="H67" s="7">
        <f>E67*F67+G67</f>
        <v>87.955999999999989</v>
      </c>
    </row>
    <row r="68" spans="1:8">
      <c r="A68" s="7" t="s">
        <v>89</v>
      </c>
      <c r="B68" s="8">
        <v>45312</v>
      </c>
      <c r="C68" s="7" t="s">
        <v>90</v>
      </c>
      <c r="D68" s="8">
        <v>45314</v>
      </c>
      <c r="E68" s="7">
        <v>19.989999999999998</v>
      </c>
      <c r="F68" s="7">
        <v>4</v>
      </c>
      <c r="G68" s="7">
        <f>E68*F68*$H$6</f>
        <v>7.9959999999999996</v>
      </c>
      <c r="H68" s="7">
        <f>E68*F68+G68</f>
        <v>87.955999999999989</v>
      </c>
    </row>
    <row r="69" spans="1:8">
      <c r="A69" s="7" t="s">
        <v>105</v>
      </c>
      <c r="B69" s="8">
        <v>45317</v>
      </c>
      <c r="C69" s="7" t="s">
        <v>106</v>
      </c>
      <c r="D69" s="8">
        <v>45320</v>
      </c>
      <c r="E69" s="7">
        <v>19.989999999999998</v>
      </c>
      <c r="F69" s="7">
        <v>4</v>
      </c>
      <c r="G69" s="7">
        <f>E69*F69*$H$6</f>
        <v>7.9959999999999996</v>
      </c>
      <c r="H69" s="7">
        <f>E69*F69+G69</f>
        <v>87.955999999999989</v>
      </c>
    </row>
    <row r="70" spans="1:8">
      <c r="A70" s="7" t="s">
        <v>121</v>
      </c>
      <c r="B70" s="8">
        <v>45321</v>
      </c>
      <c r="C70" s="7" t="s">
        <v>18</v>
      </c>
      <c r="D70" s="8">
        <v>45323</v>
      </c>
      <c r="E70" s="7">
        <v>19.989999999999998</v>
      </c>
      <c r="F70" s="7">
        <v>4</v>
      </c>
      <c r="G70" s="7">
        <f>E70*F70*$H$6</f>
        <v>7.9959999999999996</v>
      </c>
      <c r="H70" s="7">
        <f>E70*F70+G70</f>
        <v>87.955999999999989</v>
      </c>
    </row>
    <row r="71" spans="1:8">
      <c r="A71" s="7" t="s">
        <v>130</v>
      </c>
      <c r="B71" s="8">
        <v>45326</v>
      </c>
      <c r="C71" s="7" t="s">
        <v>110</v>
      </c>
      <c r="D71" s="8">
        <v>45330</v>
      </c>
      <c r="E71" s="7">
        <v>19.989999999999998</v>
      </c>
      <c r="F71" s="7">
        <v>4</v>
      </c>
      <c r="G71" s="7">
        <f>E71*F71*$H$6</f>
        <v>7.9959999999999996</v>
      </c>
      <c r="H71" s="7">
        <f>E71*F71+G71</f>
        <v>87.955999999999989</v>
      </c>
    </row>
    <row r="72" spans="1:8">
      <c r="A72" s="7" t="s">
        <v>31</v>
      </c>
      <c r="B72" s="8">
        <v>45297</v>
      </c>
      <c r="C72" s="7" t="s">
        <v>32</v>
      </c>
      <c r="D72" s="8">
        <v>45298</v>
      </c>
      <c r="E72" s="7">
        <v>29.99</v>
      </c>
      <c r="F72" s="7">
        <v>5</v>
      </c>
      <c r="G72" s="7">
        <f>E72*F72*$H$6</f>
        <v>14.994999999999999</v>
      </c>
      <c r="H72" s="7">
        <f>E72*F72+G72</f>
        <v>164.94499999999999</v>
      </c>
    </row>
    <row r="73" spans="1:8">
      <c r="A73" s="7" t="s">
        <v>49</v>
      </c>
      <c r="B73" s="8">
        <v>45301</v>
      </c>
      <c r="C73" s="7" t="s">
        <v>50</v>
      </c>
      <c r="D73" s="8">
        <v>45305</v>
      </c>
      <c r="E73" s="7">
        <v>29.99</v>
      </c>
      <c r="F73" s="7">
        <v>5</v>
      </c>
      <c r="G73" s="7">
        <f>E73*F73*$H$6</f>
        <v>14.994999999999999</v>
      </c>
      <c r="H73" s="7">
        <f>E73*F73+G73</f>
        <v>164.94499999999999</v>
      </c>
    </row>
    <row r="74" spans="1:8">
      <c r="A74" s="7" t="s">
        <v>66</v>
      </c>
      <c r="B74" s="8">
        <v>45306</v>
      </c>
      <c r="C74" s="7" t="s">
        <v>67</v>
      </c>
      <c r="D74" s="8">
        <v>45310</v>
      </c>
      <c r="E74" s="7">
        <v>29.99</v>
      </c>
      <c r="F74" s="7">
        <v>5</v>
      </c>
      <c r="G74" s="7">
        <f>E74*F74*$H$6</f>
        <v>14.994999999999999</v>
      </c>
      <c r="H74" s="7">
        <f>E74*F74+G74</f>
        <v>164.94499999999999</v>
      </c>
    </row>
    <row r="75" spans="1:8">
      <c r="A75" s="7" t="s">
        <v>84</v>
      </c>
      <c r="B75" s="8">
        <v>45310</v>
      </c>
      <c r="C75" s="7" t="s">
        <v>85</v>
      </c>
      <c r="D75" s="8">
        <v>45313</v>
      </c>
      <c r="E75" s="7">
        <v>29.99</v>
      </c>
      <c r="F75" s="7">
        <v>5</v>
      </c>
      <c r="G75" s="7">
        <f>E75*F75*$H$6</f>
        <v>14.994999999999999</v>
      </c>
      <c r="H75" s="7">
        <f>E75*F75+G75</f>
        <v>164.94499999999999</v>
      </c>
    </row>
    <row r="76" spans="1:8">
      <c r="A76" s="7" t="s">
        <v>97</v>
      </c>
      <c r="B76" s="8">
        <v>45315</v>
      </c>
      <c r="C76" s="7" t="s">
        <v>98</v>
      </c>
      <c r="D76" s="8">
        <v>45316</v>
      </c>
      <c r="E76" s="7">
        <v>29.99</v>
      </c>
      <c r="F76" s="7">
        <v>5</v>
      </c>
      <c r="G76" s="7">
        <f>E76*F76*$H$6</f>
        <v>14.994999999999999</v>
      </c>
      <c r="H76" s="7">
        <f>E76*F76+G76</f>
        <v>164.94499999999999</v>
      </c>
    </row>
    <row r="77" spans="1:8">
      <c r="A77" s="7" t="s">
        <v>115</v>
      </c>
      <c r="B77" s="8">
        <v>45319</v>
      </c>
      <c r="C77" s="7" t="s">
        <v>116</v>
      </c>
      <c r="D77" s="8">
        <v>45320</v>
      </c>
      <c r="E77" s="7">
        <v>29.99</v>
      </c>
      <c r="F77" s="7">
        <v>5</v>
      </c>
      <c r="G77" s="7">
        <f>E77*F77*$H$6</f>
        <v>14.994999999999999</v>
      </c>
      <c r="H77" s="7">
        <f>E77*F77+G77</f>
        <v>164.94499999999999</v>
      </c>
    </row>
    <row r="78" spans="1:8">
      <c r="A78" s="7" t="s">
        <v>126</v>
      </c>
      <c r="B78" s="8">
        <v>45323</v>
      </c>
      <c r="C78" s="7" t="s">
        <v>102</v>
      </c>
      <c r="D78" s="8">
        <v>45325</v>
      </c>
      <c r="E78" s="7">
        <v>29.99</v>
      </c>
      <c r="F78" s="7">
        <v>5</v>
      </c>
      <c r="G78" s="7">
        <f>E78*F78*$H$6</f>
        <v>14.994999999999999</v>
      </c>
      <c r="H78" s="7">
        <f>E78*F78+G78</f>
        <v>164.94499999999999</v>
      </c>
    </row>
  </sheetData>
  <autoFilter ref="A8:H78" xr:uid="{41E95C48-6891-4DAA-BA6E-625C1A4A9B26}"/>
  <sortState xmlns:xlrd2="http://schemas.microsoft.com/office/spreadsheetml/2017/richdata2" ref="A9:H78">
    <sortCondition ref="F9:F78"/>
  </sortState>
  <mergeCells count="1">
    <mergeCell ref="I2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D379-DEB5-48C6-8C02-45CADF828051}">
  <dimension ref="A1:I15"/>
  <sheetViews>
    <sheetView workbookViewId="0">
      <selection activeCell="F8" sqref="F8"/>
    </sheetView>
  </sheetViews>
  <sheetFormatPr defaultRowHeight="15"/>
  <cols>
    <col min="1" max="1" width="19.7109375" bestFit="1" customWidth="1"/>
    <col min="2" max="2" width="20.42578125" bestFit="1" customWidth="1"/>
    <col min="3" max="3" width="15.85546875" bestFit="1" customWidth="1"/>
    <col min="4" max="4" width="17.28515625" bestFit="1" customWidth="1"/>
    <col min="5" max="5" width="8" bestFit="1" customWidth="1"/>
    <col min="6" max="6" width="9" bestFit="1" customWidth="1"/>
    <col min="7" max="9" width="11.140625" bestFit="1" customWidth="1"/>
    <col min="10" max="12" width="9" bestFit="1" customWidth="1"/>
    <col min="13" max="13" width="11.140625" bestFit="1" customWidth="1"/>
  </cols>
  <sheetData>
    <row r="1" spans="1:9">
      <c r="E1" s="27" t="s">
        <v>140</v>
      </c>
      <c r="F1" s="28"/>
      <c r="G1" s="28"/>
      <c r="H1" s="28"/>
      <c r="I1" s="28"/>
    </row>
    <row r="2" spans="1:9">
      <c r="E2" s="28"/>
      <c r="F2" s="28"/>
      <c r="G2" s="28"/>
      <c r="H2" s="28"/>
      <c r="I2" s="28"/>
    </row>
    <row r="3" spans="1:9">
      <c r="A3" s="20" t="s">
        <v>7</v>
      </c>
      <c r="B3" t="s">
        <v>141</v>
      </c>
      <c r="C3" t="s">
        <v>142</v>
      </c>
      <c r="E3" s="28"/>
      <c r="F3" s="28"/>
      <c r="G3" s="28"/>
      <c r="H3" s="28"/>
      <c r="I3" s="28"/>
    </row>
    <row r="4" spans="1:9">
      <c r="A4">
        <v>19.989999999999998</v>
      </c>
      <c r="B4" s="21">
        <v>32</v>
      </c>
      <c r="C4" s="21">
        <v>63.968000000000004</v>
      </c>
    </row>
    <row r="5" spans="1:9">
      <c r="A5">
        <v>29.99</v>
      </c>
      <c r="B5" s="21">
        <v>36</v>
      </c>
      <c r="C5" s="21">
        <v>107.964</v>
      </c>
    </row>
    <row r="6" spans="1:9">
      <c r="A6">
        <v>39.99</v>
      </c>
      <c r="B6" s="21">
        <v>21</v>
      </c>
      <c r="C6" s="21">
        <v>83.978999999999999</v>
      </c>
    </row>
    <row r="7" spans="1:9">
      <c r="A7">
        <v>49.99</v>
      </c>
      <c r="B7" s="21">
        <v>23</v>
      </c>
      <c r="C7" s="21">
        <v>114.977</v>
      </c>
    </row>
    <row r="8" spans="1:9">
      <c r="A8">
        <v>69.989999999999995</v>
      </c>
      <c r="B8" s="21">
        <v>14</v>
      </c>
      <c r="C8" s="21">
        <v>97.986000000000004</v>
      </c>
    </row>
    <row r="9" spans="1:9">
      <c r="A9">
        <v>79.989999999999995</v>
      </c>
      <c r="B9" s="21">
        <v>16</v>
      </c>
      <c r="C9" s="21">
        <v>127.98400000000001</v>
      </c>
    </row>
    <row r="10" spans="1:9">
      <c r="A10">
        <v>89.99</v>
      </c>
      <c r="B10" s="21">
        <v>1</v>
      </c>
      <c r="C10" s="21">
        <v>8.9990000000000006</v>
      </c>
    </row>
    <row r="11" spans="1:9">
      <c r="A11">
        <v>99.99</v>
      </c>
      <c r="B11" s="21">
        <v>3</v>
      </c>
      <c r="C11" s="21">
        <v>29.997</v>
      </c>
    </row>
    <row r="12" spans="1:9">
      <c r="A12">
        <v>129.99</v>
      </c>
      <c r="B12" s="21">
        <v>7</v>
      </c>
      <c r="C12" s="21">
        <v>90.992999999999995</v>
      </c>
    </row>
    <row r="13" spans="1:9">
      <c r="A13">
        <v>149.99</v>
      </c>
      <c r="B13" s="21">
        <v>8</v>
      </c>
      <c r="C13" s="21">
        <v>119.99199999999999</v>
      </c>
    </row>
    <row r="14" spans="1:9">
      <c r="A14">
        <v>199.99</v>
      </c>
      <c r="B14" s="21">
        <v>7</v>
      </c>
      <c r="C14" s="21">
        <v>139.99299999999999</v>
      </c>
    </row>
    <row r="15" spans="1:9">
      <c r="A15" t="s">
        <v>143</v>
      </c>
      <c r="B15" s="21">
        <v>168</v>
      </c>
      <c r="C15" s="21">
        <v>986.83199999999988</v>
      </c>
    </row>
  </sheetData>
  <mergeCells count="1">
    <mergeCell ref="E1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A429-93DF-4C84-86A6-24D73B3F5B62}">
  <dimension ref="C1:R26"/>
  <sheetViews>
    <sheetView workbookViewId="0">
      <selection activeCell="U9" sqref="U9"/>
    </sheetView>
  </sheetViews>
  <sheetFormatPr defaultRowHeight="15"/>
  <sheetData>
    <row r="1" spans="3:18">
      <c r="C1" s="25" t="s">
        <v>144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3:18"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3:18"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9" spans="3:18">
      <c r="C9" s="11"/>
      <c r="D9" s="12"/>
      <c r="E9" s="13"/>
    </row>
    <row r="10" spans="3:18">
      <c r="C10" s="14"/>
      <c r="D10" s="15"/>
      <c r="E10" s="16"/>
    </row>
    <row r="11" spans="3:18">
      <c r="C11" s="14"/>
      <c r="D11" s="15"/>
      <c r="E11" s="16"/>
    </row>
    <row r="12" spans="3:18">
      <c r="C12" s="14"/>
      <c r="D12" s="15"/>
      <c r="E12" s="16"/>
    </row>
    <row r="13" spans="3:18">
      <c r="C13" s="14"/>
      <c r="D13" s="15"/>
      <c r="E13" s="16"/>
    </row>
    <row r="14" spans="3:18">
      <c r="C14" s="14"/>
      <c r="D14" s="15"/>
      <c r="E14" s="16"/>
    </row>
    <row r="15" spans="3:18">
      <c r="C15" s="14"/>
      <c r="D15" s="15"/>
      <c r="E15" s="16"/>
    </row>
    <row r="16" spans="3:18">
      <c r="C16" s="14"/>
      <c r="D16" s="15"/>
      <c r="E16" s="16"/>
    </row>
    <row r="17" spans="3:5">
      <c r="C17" s="14"/>
      <c r="D17" s="15"/>
      <c r="E17" s="16"/>
    </row>
    <row r="18" spans="3:5">
      <c r="C18" s="14"/>
      <c r="D18" s="15"/>
      <c r="E18" s="16"/>
    </row>
    <row r="19" spans="3:5">
      <c r="C19" s="14"/>
      <c r="D19" s="15"/>
      <c r="E19" s="16"/>
    </row>
    <row r="20" spans="3:5">
      <c r="C20" s="14"/>
      <c r="D20" s="15"/>
      <c r="E20" s="16"/>
    </row>
    <row r="21" spans="3:5">
      <c r="C21" s="14"/>
      <c r="D21" s="15"/>
      <c r="E21" s="16"/>
    </row>
    <row r="22" spans="3:5">
      <c r="C22" s="14"/>
      <c r="D22" s="15"/>
      <c r="E22" s="16"/>
    </row>
    <row r="23" spans="3:5">
      <c r="C23" s="14"/>
      <c r="D23" s="15"/>
      <c r="E23" s="16"/>
    </row>
    <row r="24" spans="3:5">
      <c r="C24" s="14"/>
      <c r="D24" s="15"/>
      <c r="E24" s="16"/>
    </row>
    <row r="25" spans="3:5">
      <c r="C25" s="14"/>
      <c r="D25" s="15"/>
      <c r="E25" s="16"/>
    </row>
    <row r="26" spans="3:5">
      <c r="C26" s="17"/>
      <c r="D26" s="18"/>
      <c r="E26" s="19"/>
    </row>
  </sheetData>
  <mergeCells count="1">
    <mergeCell ref="C1:R3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Seemanto Saha</dc:creator>
  <cp:keywords/>
  <dc:description/>
  <cp:lastModifiedBy/>
  <cp:revision/>
  <dcterms:created xsi:type="dcterms:W3CDTF">2024-02-19T11:17:54Z</dcterms:created>
  <dcterms:modified xsi:type="dcterms:W3CDTF">2025-09-22T09:03:02Z</dcterms:modified>
  <cp:category/>
  <cp:contentStatus/>
</cp:coreProperties>
</file>