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c811710148c276/Documents/"/>
    </mc:Choice>
  </mc:AlternateContent>
  <xr:revisionPtr revIDLastSave="3" documentId="8_{E2424D72-1FCE-4CA9-BF55-70CB4267B89E}" xr6:coauthVersionLast="40" xr6:coauthVersionMax="43" xr10:uidLastSave="{554D28D7-4B49-46A7-B333-DB62202852C3}"/>
  <bookViews>
    <workbookView xWindow="-120" yWindow="-120" windowWidth="20730" windowHeight="11760" activeTab="2" xr2:uid="{00000000-000D-0000-FFFF-FFFF00000000}"/>
  </bookViews>
  <sheets>
    <sheet name="Original Data" sheetId="1" r:id="rId1"/>
    <sheet name="Payback Analysis" sheetId="4" r:id="rId2"/>
    <sheet name="ROI" sheetId="5" r:id="rId3"/>
    <sheet name="NPV" sheetId="6" r:id="rId4"/>
  </sheets>
  <definedNames>
    <definedName name="_xlchart.v1.0" hidden="1">'Payback Analysis'!$A$10</definedName>
    <definedName name="_xlchart.v1.1" hidden="1">'Payback Analysis'!$A$7</definedName>
    <definedName name="_xlchart.v1.2" hidden="1">('Payback Analysis'!$B$10,'Payback Analysis'!$C$10,'Payback Analysis'!$D$10,'Payback Analysis'!$E$10,'Payback Analysis'!$F$10,'Payback Analysis'!$G$10)</definedName>
    <definedName name="_xlchart.v1.3" hidden="1">('Payback Analysis'!$B$5,'Payback Analysis'!$C$5,'Payback Analysis'!$D$5,'Payback Analysis'!$E$5,'Payback Analysis'!$F$5,'Payback Analysis'!$G$5)</definedName>
    <definedName name="_xlchart.v1.4" hidden="1">('Payback Analysis'!$B$7,'Payback Analysis'!$C$7,'Payback Analysis'!$D$7,'Payback Analysis'!$E$7,'Payback Analysis'!$F$7,'Payback Analysis'!$G$7)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5" l="1"/>
  <c r="B15" i="6"/>
  <c r="B6" i="6"/>
  <c r="B8" i="6"/>
  <c r="C6" i="6"/>
  <c r="C8" i="6"/>
  <c r="D6" i="6"/>
  <c r="D8" i="6"/>
  <c r="E6" i="6"/>
  <c r="E8" i="6"/>
  <c r="F6" i="6"/>
  <c r="F8" i="6"/>
  <c r="G6" i="6"/>
  <c r="G8" i="6"/>
  <c r="H8" i="6"/>
  <c r="B10" i="6"/>
  <c r="B12" i="6"/>
  <c r="C10" i="6"/>
  <c r="C12" i="6"/>
  <c r="D10" i="6"/>
  <c r="D12" i="6"/>
  <c r="E10" i="6"/>
  <c r="E12" i="6"/>
  <c r="F10" i="6"/>
  <c r="F12" i="6"/>
  <c r="G10" i="6"/>
  <c r="G12" i="6"/>
  <c r="H12" i="6"/>
  <c r="G6" i="5"/>
  <c r="F6" i="5"/>
  <c r="E6" i="5"/>
  <c r="D6" i="5"/>
  <c r="C6" i="5"/>
  <c r="B6" i="5"/>
  <c r="B7" i="5"/>
  <c r="C7" i="5"/>
  <c r="D7" i="5"/>
  <c r="E7" i="5"/>
  <c r="F7" i="5"/>
  <c r="G7" i="5"/>
  <c r="G9" i="5"/>
  <c r="F9" i="5"/>
  <c r="E9" i="5"/>
  <c r="D9" i="5"/>
  <c r="C9" i="5"/>
  <c r="B9" i="5"/>
  <c r="B10" i="5"/>
  <c r="C10" i="5"/>
  <c r="D10" i="5"/>
  <c r="E10" i="5"/>
  <c r="F10" i="5"/>
  <c r="G10" i="5"/>
  <c r="B7" i="1"/>
  <c r="C7" i="1"/>
  <c r="D7" i="1"/>
  <c r="E7" i="1"/>
  <c r="C9" i="4"/>
  <c r="D9" i="4"/>
  <c r="E9" i="4"/>
  <c r="F9" i="4"/>
  <c r="G9" i="4"/>
  <c r="B9" i="4"/>
  <c r="C6" i="4"/>
  <c r="D6" i="4"/>
  <c r="E6" i="4"/>
  <c r="F6" i="4"/>
  <c r="G6" i="4"/>
  <c r="B6" i="4"/>
  <c r="B7" i="4"/>
  <c r="B10" i="1"/>
  <c r="C10" i="1"/>
  <c r="D10" i="1"/>
  <c r="E10" i="1"/>
  <c r="F10" i="1"/>
  <c r="G10" i="1"/>
  <c r="F7" i="1"/>
  <c r="G7" i="1"/>
  <c r="H10" i="6"/>
  <c r="B10" i="4"/>
  <c r="C10" i="4"/>
  <c r="D10" i="4"/>
  <c r="E10" i="4"/>
  <c r="F10" i="4"/>
  <c r="G10" i="4"/>
  <c r="C7" i="4"/>
  <c r="D7" i="4"/>
  <c r="E7" i="4"/>
  <c r="F7" i="4"/>
  <c r="G7" i="4"/>
  <c r="H6" i="6"/>
</calcChain>
</file>

<file path=xl/sharedStrings.xml><?xml version="1.0" encoding="utf-8"?>
<sst xmlns="http://schemas.openxmlformats.org/spreadsheetml/2006/main" count="73" uniqueCount="42">
  <si>
    <t>Projects 2-4 Toolkit C</t>
  </si>
  <si>
    <t>Calculate the Cumulative Costs and Benefits</t>
  </si>
  <si>
    <t xml:space="preserve">Enter data on the Original Data worksheet and </t>
  </si>
  <si>
    <t xml:space="preserve">it will propagate automatically to the remaining </t>
  </si>
  <si>
    <t>sheets</t>
  </si>
  <si>
    <t>Year 0</t>
  </si>
  <si>
    <t>Year 1</t>
  </si>
  <si>
    <t>Year 2</t>
  </si>
  <si>
    <t>Year 3</t>
  </si>
  <si>
    <t>Year 4</t>
  </si>
  <si>
    <t>Year 5</t>
  </si>
  <si>
    <t>Benefits</t>
  </si>
  <si>
    <t>Cumulative Benefits</t>
  </si>
  <si>
    <t>Project cost $45,000 to develop. After a one-year</t>
  </si>
  <si>
    <t>Costs</t>
  </si>
  <si>
    <t>development period, operational costs will be</t>
  </si>
  <si>
    <t>Cumulative Costs</t>
  </si>
  <si>
    <t>$9,000 for each year of a 5 year life.</t>
  </si>
  <si>
    <t xml:space="preserve">System will produce benefits of $30,000 in the </t>
  </si>
  <si>
    <t>first year of operation. This figure will increase by</t>
  </si>
  <si>
    <t>a compount 10 percent each year.</t>
  </si>
  <si>
    <t>Projects 2-4 Toolkit 3</t>
  </si>
  <si>
    <t>To create chart:</t>
  </si>
  <si>
    <t>Create a Payback Analysis Chart</t>
  </si>
  <si>
    <t>Select X-axis labels: A5:G5</t>
  </si>
  <si>
    <t>Select First Data Line: A7:G7</t>
  </si>
  <si>
    <t>Select Next Data Line: A10:G10</t>
  </si>
  <si>
    <t>Note: Select as nonadjacent ranges</t>
  </si>
  <si>
    <t>(Hold down Ctrl Key when selecting</t>
  </si>
  <si>
    <t>ROI Formula:</t>
  </si>
  <si>
    <t>Calculate the ROI for this project</t>
  </si>
  <si>
    <t xml:space="preserve">Cumulative Benefits minus Cumulative Costs </t>
  </si>
  <si>
    <t>divided by Cumulative Costs</t>
  </si>
  <si>
    <t>ROI</t>
  </si>
  <si>
    <t>NPV Formula:</t>
  </si>
  <si>
    <t>Calculate the NPV for the project</t>
  </si>
  <si>
    <t>PV of Total Benefits minus PV of Total Costs</t>
  </si>
  <si>
    <t>Total</t>
  </si>
  <si>
    <t>Factor</t>
  </si>
  <si>
    <t>PV of Benefits</t>
  </si>
  <si>
    <t>PV of Costs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</si>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</sst>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9" fontId="0" fillId="0" borderId="0" xfId="2" applyFont="1"/>
    <xf numFmtId="164" fontId="0" fillId="0" borderId="0" xfId="0" applyNumberFormat="1"/>
    <xf numFmtId="166" fontId="0" fillId="0" borderId="0" xfId="0" applyNumberFormat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6" fillId="2" borderId="4" xfId="3" applyFont="1" applyFill="1" applyBorder="1"/>
    <xf numFmtId="3" fontId="0" fillId="0" borderId="0" xfId="0" applyNumberForma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Explanatory Text" xfId="3" builtinId="5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Payback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'Payback Analysis'!$A$7</c:f>
              <c:strCache>
                <c:ptCount val="1"/>
                <c:pt idx="0">
                  <c:v>Cumulative Benefits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('Payback Analysis'!$B$5,'Payback Analysis'!$C$5,'Payback Analysis'!$D$5,'Payback Analysis'!$E$5,'Payback Analysis'!$F$5,'Payback Analysis'!$G$5)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('Payback Analysis'!$B$7,'Payback Analysis'!$C$7,'Payback Analysis'!$D$7,'Payback Analysis'!$E$7,'Payback Analysis'!$F$7,'Payback Analysis'!$G$7)</c:f>
              <c:numCache>
                <c:formatCode>_(* #,##0_);_(* \(#,##0\);_(* "-"??_);_(@_)</c:formatCode>
                <c:ptCount val="6"/>
                <c:pt idx="0" formatCode="General">
                  <c:v>30000</c:v>
                </c:pt>
                <c:pt idx="1">
                  <c:v>63000</c:v>
                </c:pt>
                <c:pt idx="2">
                  <c:v>99300</c:v>
                </c:pt>
                <c:pt idx="3">
                  <c:v>139230</c:v>
                </c:pt>
                <c:pt idx="4">
                  <c:v>183153</c:v>
                </c:pt>
                <c:pt idx="5">
                  <c:v>231468.3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E-46CC-A21B-D4C7D2A6434D}"/>
            </c:ext>
          </c:extLst>
        </c:ser>
        <c:ser>
          <c:idx val="1"/>
          <c:order val="1"/>
          <c:tx>
            <c:strRef>
              <c:f>'Payback Analysis'!$A$10</c:f>
              <c:strCache>
                <c:ptCount val="1"/>
                <c:pt idx="0">
                  <c:v>Cumulative Costs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('Payback Analysis'!$B$5,'Payback Analysis'!$C$5,'Payback Analysis'!$D$5,'Payback Analysis'!$E$5,'Payback Analysis'!$F$5,'Payback Analysis'!$G$5)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('Payback Analysis'!$B$10,'Payback Analysis'!$C$10,'Payback Analysis'!$D$10,'Payback Analysis'!$E$10,'Payback Analysis'!$F$10,'Payback Analysis'!$G$10)</c:f>
              <c:numCache>
                <c:formatCode>_(* #,##0_);_(* \(#,##0\);_(* "-"??_);_(@_)</c:formatCode>
                <c:ptCount val="6"/>
                <c:pt idx="0">
                  <c:v>45000</c:v>
                </c:pt>
                <c:pt idx="1">
                  <c:v>54000</c:v>
                </c:pt>
                <c:pt idx="2">
                  <c:v>63000</c:v>
                </c:pt>
                <c:pt idx="3">
                  <c:v>72000</c:v>
                </c:pt>
                <c:pt idx="4">
                  <c:v>81000</c:v>
                </c:pt>
                <c:pt idx="5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E-46CC-A21B-D4C7D2A64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921488"/>
        <c:axId val="426921160"/>
      </c:lineChart>
      <c:catAx>
        <c:axId val="42692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21160"/>
        <c:crosses val="autoZero"/>
        <c:auto val="1"/>
        <c:lblAlgn val="ctr"/>
        <c:lblOffset val="100"/>
        <c:noMultiLvlLbl val="0"/>
      </c:catAx>
      <c:valAx>
        <c:axId val="4269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11</xdr:row>
      <xdr:rowOff>6349</xdr:rowOff>
    </xdr:from>
    <xdr:to>
      <xdr:col>7</xdr:col>
      <xdr:colOff>9525</xdr:colOff>
      <xdr:row>23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42636-4AB9-440E-88FA-82BCB4056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L17" sqref="L17"/>
    </sheetView>
  </sheetViews>
  <sheetFormatPr defaultRowHeight="15" x14ac:dyDescent="0.25"/>
  <cols>
    <col min="1" max="1" width="19.28515625" bestFit="1" customWidth="1"/>
    <col min="2" max="4" width="8" bestFit="1" customWidth="1"/>
    <col min="5" max="7" width="9" bestFit="1" customWidth="1"/>
  </cols>
  <sheetData>
    <row r="1" spans="1:13" ht="18.75" x14ac:dyDescent="0.3">
      <c r="A1" s="26" t="s">
        <v>0</v>
      </c>
      <c r="B1" s="26"/>
      <c r="C1" s="26"/>
      <c r="D1" s="26"/>
      <c r="E1" s="26"/>
      <c r="F1" s="26"/>
      <c r="G1" s="26"/>
    </row>
    <row r="2" spans="1:13" x14ac:dyDescent="0.25">
      <c r="A2" s="27" t="s">
        <v>1</v>
      </c>
      <c r="B2" s="27"/>
      <c r="C2" s="27"/>
      <c r="D2" s="27"/>
      <c r="E2" s="27"/>
      <c r="F2" s="27"/>
      <c r="G2" s="27"/>
      <c r="I2" s="8" t="s">
        <v>2</v>
      </c>
      <c r="J2" s="8"/>
      <c r="K2" s="8"/>
      <c r="L2" s="8"/>
      <c r="M2" s="8"/>
    </row>
    <row r="3" spans="1:13" x14ac:dyDescent="0.25">
      <c r="I3" s="8" t="s">
        <v>3</v>
      </c>
      <c r="J3" s="8"/>
      <c r="K3" s="8"/>
      <c r="L3" s="8"/>
      <c r="M3" s="8"/>
    </row>
    <row r="4" spans="1:13" x14ac:dyDescent="0.25">
      <c r="H4" s="2"/>
      <c r="I4" s="8" t="s">
        <v>4</v>
      </c>
      <c r="J4" s="8"/>
      <c r="K4" s="8"/>
      <c r="L4" s="8"/>
      <c r="M4" s="8"/>
    </row>
    <row r="5" spans="1:13" x14ac:dyDescent="0.25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s="2"/>
    </row>
    <row r="6" spans="1:13" x14ac:dyDescent="0.25">
      <c r="A6" t="s">
        <v>11</v>
      </c>
      <c r="B6" s="25">
        <v>30000</v>
      </c>
      <c r="C6" s="2">
        <v>33000</v>
      </c>
      <c r="D6" s="2">
        <v>36300</v>
      </c>
      <c r="E6" s="2">
        <v>39930</v>
      </c>
      <c r="F6" s="2">
        <v>43923</v>
      </c>
      <c r="G6" s="2">
        <v>48315.3</v>
      </c>
    </row>
    <row r="7" spans="1:13" x14ac:dyDescent="0.25">
      <c r="A7" t="s">
        <v>12</v>
      </c>
      <c r="B7" s="25">
        <f>B6</f>
        <v>30000</v>
      </c>
      <c r="C7" s="3">
        <f>B7+C6</f>
        <v>63000</v>
      </c>
      <c r="D7" s="3">
        <f t="shared" ref="D7:G7" si="0">C7+D6</f>
        <v>99300</v>
      </c>
      <c r="E7" s="3">
        <f>D7+E6</f>
        <v>139230</v>
      </c>
      <c r="F7" s="3">
        <f t="shared" si="0"/>
        <v>183153</v>
      </c>
      <c r="G7" s="3">
        <f t="shared" si="0"/>
        <v>231468.3</v>
      </c>
      <c r="H7" s="3"/>
    </row>
    <row r="8" spans="1:13" x14ac:dyDescent="0.25">
      <c r="H8" s="3"/>
      <c r="I8" s="16" t="s">
        <v>13</v>
      </c>
      <c r="J8" s="17"/>
      <c r="K8" s="17"/>
      <c r="L8" s="17"/>
      <c r="M8" s="18"/>
    </row>
    <row r="9" spans="1:13" x14ac:dyDescent="0.25">
      <c r="A9" t="s">
        <v>14</v>
      </c>
      <c r="B9" s="2">
        <v>45000</v>
      </c>
      <c r="C9" s="2">
        <v>9000</v>
      </c>
      <c r="D9" s="2">
        <v>9000</v>
      </c>
      <c r="E9" s="2">
        <v>9000</v>
      </c>
      <c r="F9" s="2">
        <v>9000</v>
      </c>
      <c r="G9" s="2">
        <v>9000</v>
      </c>
      <c r="I9" s="19" t="s">
        <v>15</v>
      </c>
      <c r="J9" s="8"/>
      <c r="K9" s="8"/>
      <c r="L9" s="8"/>
      <c r="M9" s="20"/>
    </row>
    <row r="10" spans="1:13" x14ac:dyDescent="0.25">
      <c r="A10" t="s">
        <v>16</v>
      </c>
      <c r="B10" s="2">
        <f>B9</f>
        <v>45000</v>
      </c>
      <c r="C10" s="3">
        <f>B10+C9</f>
        <v>54000</v>
      </c>
      <c r="D10" s="3">
        <f t="shared" ref="D10:G10" si="1">C10+D9</f>
        <v>63000</v>
      </c>
      <c r="E10" s="3">
        <f t="shared" si="1"/>
        <v>72000</v>
      </c>
      <c r="F10" s="3">
        <f t="shared" si="1"/>
        <v>81000</v>
      </c>
      <c r="G10" s="3">
        <f t="shared" si="1"/>
        <v>90000</v>
      </c>
      <c r="I10" s="19" t="s">
        <v>17</v>
      </c>
      <c r="J10" s="8"/>
      <c r="K10" s="8"/>
      <c r="L10" s="8"/>
      <c r="M10" s="20"/>
    </row>
    <row r="11" spans="1:13" x14ac:dyDescent="0.25">
      <c r="I11" s="19" t="s">
        <v>18</v>
      </c>
      <c r="J11" s="8"/>
      <c r="K11" s="8"/>
      <c r="L11" s="8"/>
      <c r="M11" s="20"/>
    </row>
    <row r="12" spans="1:13" x14ac:dyDescent="0.25">
      <c r="I12" s="19" t="s">
        <v>19</v>
      </c>
      <c r="J12" s="8"/>
      <c r="K12" s="8"/>
      <c r="L12" s="8"/>
      <c r="M12" s="20"/>
    </row>
    <row r="13" spans="1:13" x14ac:dyDescent="0.25">
      <c r="I13" s="21" t="s">
        <v>20</v>
      </c>
      <c r="J13" s="22"/>
      <c r="K13" s="22"/>
      <c r="L13" s="22"/>
      <c r="M13" s="23"/>
    </row>
  </sheetData>
  <mergeCells count="2">
    <mergeCell ref="A1:G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opLeftCell="A3" workbookViewId="0">
      <selection activeCell="O14" sqref="O14"/>
    </sheetView>
  </sheetViews>
  <sheetFormatPr defaultRowHeight="15" x14ac:dyDescent="0.25"/>
  <cols>
    <col min="1" max="1" width="19.28515625" bestFit="1" customWidth="1"/>
    <col min="2" max="4" width="8" bestFit="1" customWidth="1"/>
    <col min="5" max="7" width="9" bestFit="1" customWidth="1"/>
  </cols>
  <sheetData>
    <row r="1" spans="1:12" ht="18.75" x14ac:dyDescent="0.3">
      <c r="A1" s="26" t="s">
        <v>21</v>
      </c>
      <c r="B1" s="26"/>
      <c r="C1" s="26"/>
      <c r="D1" s="26"/>
      <c r="E1" s="26"/>
      <c r="F1" s="26"/>
      <c r="G1" s="26"/>
      <c r="I1" s="4" t="s">
        <v>22</v>
      </c>
      <c r="J1" s="5"/>
      <c r="K1" s="5"/>
      <c r="L1" s="6"/>
    </row>
    <row r="2" spans="1:12" x14ac:dyDescent="0.25">
      <c r="A2" s="27" t="s">
        <v>23</v>
      </c>
      <c r="B2" s="27"/>
      <c r="C2" s="27"/>
      <c r="D2" s="27"/>
      <c r="E2" s="27"/>
      <c r="F2" s="27"/>
      <c r="G2" s="27"/>
      <c r="I2" s="7" t="s">
        <v>24</v>
      </c>
      <c r="J2" s="8"/>
      <c r="K2" s="8"/>
      <c r="L2" s="9"/>
    </row>
    <row r="3" spans="1:12" x14ac:dyDescent="0.25">
      <c r="I3" s="7" t="s">
        <v>25</v>
      </c>
      <c r="J3" s="8"/>
      <c r="K3" s="8"/>
      <c r="L3" s="9"/>
    </row>
    <row r="4" spans="1:12" x14ac:dyDescent="0.25">
      <c r="H4" s="2"/>
      <c r="I4" s="7" t="s">
        <v>26</v>
      </c>
      <c r="J4" s="8"/>
      <c r="K4" s="8"/>
      <c r="L4" s="9"/>
    </row>
    <row r="5" spans="1:12" x14ac:dyDescent="0.25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s="2"/>
      <c r="I5" s="24" t="s">
        <v>27</v>
      </c>
      <c r="J5" s="8"/>
      <c r="K5" s="8"/>
      <c r="L5" s="9"/>
    </row>
    <row r="6" spans="1:12" ht="15.75" thickBot="1" x14ac:dyDescent="0.3">
      <c r="A6" t="s">
        <v>11</v>
      </c>
      <c r="B6">
        <f>'Original Data'!B6</f>
        <v>30000</v>
      </c>
      <c r="C6">
        <f>'Original Data'!C6</f>
        <v>33000</v>
      </c>
      <c r="D6">
        <f>'Original Data'!D6</f>
        <v>36300</v>
      </c>
      <c r="E6">
        <f>'Original Data'!E6</f>
        <v>39930</v>
      </c>
      <c r="F6">
        <f>'Original Data'!F6</f>
        <v>43923</v>
      </c>
      <c r="G6">
        <f>'Original Data'!G6</f>
        <v>48315.3</v>
      </c>
      <c r="I6" s="10" t="s">
        <v>28</v>
      </c>
      <c r="J6" s="11"/>
      <c r="K6" s="11"/>
      <c r="L6" s="12"/>
    </row>
    <row r="7" spans="1:12" x14ac:dyDescent="0.25">
      <c r="A7" t="s">
        <v>12</v>
      </c>
      <c r="B7">
        <f>B6</f>
        <v>30000</v>
      </c>
      <c r="C7" s="3">
        <f>C6+B7</f>
        <v>63000</v>
      </c>
      <c r="D7" s="3">
        <f t="shared" ref="D7:G7" si="0">D6+C7</f>
        <v>99300</v>
      </c>
      <c r="E7" s="3">
        <f t="shared" si="0"/>
        <v>139230</v>
      </c>
      <c r="F7" s="3">
        <f t="shared" si="0"/>
        <v>183153</v>
      </c>
      <c r="G7" s="3">
        <f t="shared" si="0"/>
        <v>231468.3</v>
      </c>
      <c r="H7" s="3"/>
    </row>
    <row r="8" spans="1:12" x14ac:dyDescent="0.25">
      <c r="H8" s="3"/>
    </row>
    <row r="9" spans="1:12" x14ac:dyDescent="0.25">
      <c r="A9" t="s">
        <v>14</v>
      </c>
      <c r="B9" s="2">
        <f>'Original Data'!B9</f>
        <v>45000</v>
      </c>
      <c r="C9" s="2">
        <f>'Original Data'!C9</f>
        <v>9000</v>
      </c>
      <c r="D9" s="2">
        <f>'Original Data'!D9</f>
        <v>9000</v>
      </c>
      <c r="E9" s="2">
        <f>'Original Data'!E9</f>
        <v>9000</v>
      </c>
      <c r="F9" s="2">
        <f>'Original Data'!F9</f>
        <v>9000</v>
      </c>
      <c r="G9" s="2">
        <f>'Original Data'!G9</f>
        <v>9000</v>
      </c>
    </row>
    <row r="10" spans="1:12" x14ac:dyDescent="0.25">
      <c r="A10" t="s">
        <v>16</v>
      </c>
      <c r="B10" s="2">
        <f>B9</f>
        <v>45000</v>
      </c>
      <c r="C10" s="3">
        <f>C9+B10</f>
        <v>54000</v>
      </c>
      <c r="D10" s="3">
        <f t="shared" ref="D10:G10" si="1">D9+C10</f>
        <v>63000</v>
      </c>
      <c r="E10" s="3">
        <f t="shared" si="1"/>
        <v>72000</v>
      </c>
      <c r="F10" s="3">
        <f t="shared" si="1"/>
        <v>81000</v>
      </c>
      <c r="G10" s="3">
        <f t="shared" si="1"/>
        <v>90000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tabSelected="1" workbookViewId="0">
      <selection activeCell="J10" sqref="J10"/>
    </sheetView>
  </sheetViews>
  <sheetFormatPr defaultRowHeight="15" x14ac:dyDescent="0.25"/>
  <cols>
    <col min="1" max="1" width="19.28515625" bestFit="1" customWidth="1"/>
    <col min="2" max="4" width="8" bestFit="1" customWidth="1"/>
    <col min="5" max="7" width="9" bestFit="1" customWidth="1"/>
  </cols>
  <sheetData>
    <row r="1" spans="1:13" ht="18.75" x14ac:dyDescent="0.3">
      <c r="A1" s="26" t="s">
        <v>21</v>
      </c>
      <c r="B1" s="26"/>
      <c r="C1" s="26"/>
      <c r="D1" s="26"/>
      <c r="E1" s="26"/>
      <c r="F1" s="26"/>
      <c r="G1" s="26"/>
      <c r="I1" s="4" t="s">
        <v>29</v>
      </c>
      <c r="J1" s="5"/>
      <c r="K1" s="5"/>
      <c r="L1" s="5"/>
      <c r="M1" s="6"/>
    </row>
    <row r="2" spans="1:13" x14ac:dyDescent="0.25">
      <c r="A2" s="27" t="s">
        <v>30</v>
      </c>
      <c r="B2" s="27"/>
      <c r="C2" s="27"/>
      <c r="D2" s="27"/>
      <c r="E2" s="27"/>
      <c r="F2" s="27"/>
      <c r="G2" s="27"/>
      <c r="I2" s="7" t="s">
        <v>31</v>
      </c>
      <c r="J2" s="8"/>
      <c r="K2" s="8"/>
      <c r="L2" s="8"/>
      <c r="M2" s="9"/>
    </row>
    <row r="3" spans="1:13" ht="15.75" thickBot="1" x14ac:dyDescent="0.3">
      <c r="I3" s="10" t="s">
        <v>32</v>
      </c>
      <c r="J3" s="11"/>
      <c r="K3" s="11"/>
      <c r="L3" s="11"/>
      <c r="M3" s="12"/>
    </row>
    <row r="4" spans="1:13" x14ac:dyDescent="0.25">
      <c r="H4" s="2"/>
    </row>
    <row r="5" spans="1:13" x14ac:dyDescent="0.25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s="2"/>
    </row>
    <row r="6" spans="1:13" x14ac:dyDescent="0.25">
      <c r="A6" t="s">
        <v>11</v>
      </c>
      <c r="B6">
        <f>'Original Data'!B6</f>
        <v>30000</v>
      </c>
      <c r="C6">
        <f>'Original Data'!C6</f>
        <v>33000</v>
      </c>
      <c r="D6">
        <f>'Original Data'!D6</f>
        <v>36300</v>
      </c>
      <c r="E6">
        <f>'Original Data'!E6</f>
        <v>39930</v>
      </c>
      <c r="F6">
        <f>'Original Data'!F6</f>
        <v>43923</v>
      </c>
      <c r="G6">
        <f>'Original Data'!G6</f>
        <v>48315.3</v>
      </c>
    </row>
    <row r="7" spans="1:13" x14ac:dyDescent="0.25">
      <c r="A7" t="s">
        <v>12</v>
      </c>
      <c r="B7">
        <f>B6</f>
        <v>30000</v>
      </c>
      <c r="C7" s="3">
        <f>C6+B7</f>
        <v>63000</v>
      </c>
      <c r="D7" s="3">
        <f t="shared" ref="D7:G7" si="0">D6+C7</f>
        <v>99300</v>
      </c>
      <c r="E7" s="3">
        <f t="shared" si="0"/>
        <v>139230</v>
      </c>
      <c r="F7" s="3">
        <f t="shared" si="0"/>
        <v>183153</v>
      </c>
      <c r="G7" s="3">
        <f t="shared" si="0"/>
        <v>231468.3</v>
      </c>
      <c r="H7" s="3"/>
    </row>
    <row r="8" spans="1:13" x14ac:dyDescent="0.25">
      <c r="H8" s="3"/>
    </row>
    <row r="9" spans="1:13" x14ac:dyDescent="0.25">
      <c r="A9" t="s">
        <v>14</v>
      </c>
      <c r="B9" s="2">
        <f>'Original Data'!B9</f>
        <v>45000</v>
      </c>
      <c r="C9" s="2">
        <f>'Original Data'!C9</f>
        <v>9000</v>
      </c>
      <c r="D9" s="2">
        <f>'Original Data'!D9</f>
        <v>9000</v>
      </c>
      <c r="E9" s="2">
        <f>'Original Data'!E9</f>
        <v>9000</v>
      </c>
      <c r="F9" s="2">
        <f>'Original Data'!F9</f>
        <v>9000</v>
      </c>
      <c r="G9" s="2">
        <f>'Original Data'!G9</f>
        <v>9000</v>
      </c>
    </row>
    <row r="10" spans="1:13" x14ac:dyDescent="0.25">
      <c r="A10" t="s">
        <v>16</v>
      </c>
      <c r="B10" s="2">
        <f>B9</f>
        <v>45000</v>
      </c>
      <c r="C10" s="3">
        <f>C9+B10</f>
        <v>54000</v>
      </c>
      <c r="D10" s="3">
        <f t="shared" ref="D10:G10" si="1">D9+C10</f>
        <v>63000</v>
      </c>
      <c r="E10" s="3">
        <f t="shared" si="1"/>
        <v>72000</v>
      </c>
      <c r="F10" s="3">
        <f t="shared" si="1"/>
        <v>81000</v>
      </c>
      <c r="G10" s="3">
        <f t="shared" si="1"/>
        <v>90000</v>
      </c>
    </row>
    <row r="13" spans="1:13" x14ac:dyDescent="0.25">
      <c r="A13" t="s">
        <v>33</v>
      </c>
      <c r="B13" s="13">
        <f>(G7-G10)/G10</f>
        <v>1.5718699999999999</v>
      </c>
      <c r="C13" s="13"/>
      <c r="D13" s="13"/>
      <c r="E13" s="13"/>
      <c r="F13" s="13"/>
      <c r="G13" s="13"/>
    </row>
  </sheetData>
  <mergeCells count="2">
    <mergeCell ref="A1:G1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workbookViewId="0">
      <selection activeCell="K13" sqref="K13"/>
    </sheetView>
  </sheetViews>
  <sheetFormatPr defaultRowHeight="15" x14ac:dyDescent="0.25"/>
  <cols>
    <col min="1" max="1" width="17.42578125" bestFit="1" customWidth="1"/>
    <col min="2" max="2" width="9" bestFit="1" customWidth="1"/>
    <col min="3" max="7" width="8" bestFit="1" customWidth="1"/>
    <col min="8" max="8" width="9" bestFit="1" customWidth="1"/>
  </cols>
  <sheetData>
    <row r="1" spans="1:13" ht="18.75" x14ac:dyDescent="0.3">
      <c r="A1" s="26" t="s">
        <v>21</v>
      </c>
      <c r="B1" s="26"/>
      <c r="C1" s="26"/>
      <c r="D1" s="26"/>
      <c r="E1" s="26"/>
      <c r="F1" s="26"/>
      <c r="G1" s="26"/>
      <c r="I1" s="4" t="s">
        <v>34</v>
      </c>
      <c r="J1" s="5"/>
      <c r="K1" s="5"/>
      <c r="L1" s="5"/>
      <c r="M1" s="6"/>
    </row>
    <row r="2" spans="1:13" x14ac:dyDescent="0.25">
      <c r="A2" s="27" t="s">
        <v>35</v>
      </c>
      <c r="B2" s="27"/>
      <c r="C2" s="27"/>
      <c r="D2" s="27"/>
      <c r="E2" s="27"/>
      <c r="F2" s="27"/>
      <c r="G2" s="27"/>
      <c r="I2" s="7" t="s">
        <v>36</v>
      </c>
      <c r="J2" s="8"/>
      <c r="K2" s="8"/>
      <c r="L2" s="8"/>
      <c r="M2" s="9"/>
    </row>
    <row r="3" spans="1:13" ht="15.75" thickBot="1" x14ac:dyDescent="0.3">
      <c r="I3" s="10"/>
      <c r="J3" s="11"/>
      <c r="K3" s="11"/>
      <c r="L3" s="11"/>
      <c r="M3" s="12"/>
    </row>
    <row r="4" spans="1:13" x14ac:dyDescent="0.25">
      <c r="H4" s="2"/>
    </row>
    <row r="5" spans="1:13" x14ac:dyDescent="0.25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s="2" t="s">
        <v>37</v>
      </c>
    </row>
    <row r="6" spans="1:13" x14ac:dyDescent="0.25">
      <c r="A6" t="s">
        <v>11</v>
      </c>
      <c r="B6">
        <f>'Original Data'!B6</f>
        <v>30000</v>
      </c>
      <c r="C6">
        <f>'Original Data'!C6</f>
        <v>33000</v>
      </c>
      <c r="D6">
        <f>'Original Data'!D6</f>
        <v>36300</v>
      </c>
      <c r="E6">
        <f>'Original Data'!E6</f>
        <v>39930</v>
      </c>
      <c r="F6">
        <f>'Original Data'!F6</f>
        <v>43923</v>
      </c>
      <c r="G6">
        <f>'Original Data'!G6</f>
        <v>48315.3</v>
      </c>
      <c r="H6" s="2">
        <f>SUM(B6:G6)</f>
        <v>231468.3</v>
      </c>
    </row>
    <row r="7" spans="1:13" x14ac:dyDescent="0.25">
      <c r="A7" t="s">
        <v>38</v>
      </c>
      <c r="B7" s="15">
        <v>1</v>
      </c>
      <c r="C7" s="1">
        <v>0.90900000000000003</v>
      </c>
      <c r="D7" s="1">
        <v>0.82599999999999996</v>
      </c>
      <c r="E7" s="1">
        <v>0.751</v>
      </c>
      <c r="F7" s="1">
        <v>0.68300000000000005</v>
      </c>
      <c r="G7" s="1">
        <v>0.621</v>
      </c>
      <c r="H7" s="14"/>
    </row>
    <row r="8" spans="1:13" x14ac:dyDescent="0.25">
      <c r="A8" t="s">
        <v>39</v>
      </c>
      <c r="B8" s="2">
        <f>B6*B7</f>
        <v>30000</v>
      </c>
      <c r="C8" s="2">
        <f t="shared" ref="C8:G8" si="0">C6*C7</f>
        <v>29997</v>
      </c>
      <c r="D8" s="2">
        <f t="shared" si="0"/>
        <v>29983.8</v>
      </c>
      <c r="E8" s="2">
        <f t="shared" si="0"/>
        <v>29987.43</v>
      </c>
      <c r="F8" s="2">
        <f t="shared" si="0"/>
        <v>29999.409000000003</v>
      </c>
      <c r="G8" s="2">
        <f t="shared" si="0"/>
        <v>30003.801300000003</v>
      </c>
      <c r="H8" s="2">
        <f>SUM(B8:G8)</f>
        <v>179971.44030000002</v>
      </c>
    </row>
    <row r="9" spans="1:13" x14ac:dyDescent="0.25">
      <c r="H9" s="3"/>
    </row>
    <row r="10" spans="1:13" x14ac:dyDescent="0.25">
      <c r="A10" t="s">
        <v>14</v>
      </c>
      <c r="B10" s="2">
        <f>'Original Data'!B9</f>
        <v>45000</v>
      </c>
      <c r="C10" s="2">
        <f>'Original Data'!C9</f>
        <v>9000</v>
      </c>
      <c r="D10" s="2">
        <f>'Original Data'!D9</f>
        <v>9000</v>
      </c>
      <c r="E10" s="2">
        <f>'Original Data'!E9</f>
        <v>9000</v>
      </c>
      <c r="F10" s="2">
        <f>'Original Data'!F9</f>
        <v>9000</v>
      </c>
      <c r="G10" s="2">
        <f>'Original Data'!G9</f>
        <v>9000</v>
      </c>
      <c r="H10" s="3">
        <f>SUM(B10:G10)</f>
        <v>90000</v>
      </c>
    </row>
    <row r="11" spans="1:13" x14ac:dyDescent="0.25">
      <c r="A11" t="s">
        <v>38</v>
      </c>
      <c r="B11" s="15">
        <v>1</v>
      </c>
      <c r="C11" s="1">
        <v>0.90900000000000003</v>
      </c>
      <c r="D11" s="1">
        <v>0.82599999999999996</v>
      </c>
      <c r="E11" s="1">
        <v>0.751</v>
      </c>
      <c r="F11" s="1">
        <v>0.68300000000000005</v>
      </c>
      <c r="G11" s="1">
        <v>0.621</v>
      </c>
    </row>
    <row r="12" spans="1:13" x14ac:dyDescent="0.25">
      <c r="A12" t="s">
        <v>40</v>
      </c>
      <c r="B12" s="2">
        <f>B10*B11</f>
        <v>45000</v>
      </c>
      <c r="C12" s="2">
        <f t="shared" ref="C12:G12" si="1">C10*C11</f>
        <v>8181</v>
      </c>
      <c r="D12" s="2">
        <f t="shared" si="1"/>
        <v>7434</v>
      </c>
      <c r="E12" s="2">
        <f t="shared" si="1"/>
        <v>6759</v>
      </c>
      <c r="F12" s="2">
        <f t="shared" si="1"/>
        <v>6147.0000000000009</v>
      </c>
      <c r="G12" s="2">
        <f t="shared" si="1"/>
        <v>5589</v>
      </c>
      <c r="H12" s="2">
        <f>SUM(B12:G12)</f>
        <v>79110</v>
      </c>
    </row>
    <row r="15" spans="1:13" x14ac:dyDescent="0.25">
      <c r="A15" t="s">
        <v>41</v>
      </c>
      <c r="B15" s="3">
        <f>H8-H12</f>
        <v>100861.44030000002</v>
      </c>
      <c r="C15" s="3"/>
      <c r="D15" s="3"/>
      <c r="E15" s="3"/>
      <c r="F15" s="3"/>
      <c r="G15" s="3"/>
      <c r="H15" s="3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Payback Analysis</vt:lpstr>
      <vt:lpstr>ROI</vt:lpstr>
      <vt:lpstr>NPV</vt:lpstr>
    </vt:vector>
  </TitlesOfParts>
  <Manager/>
  <Company>University of North Alabama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una</dc:creator>
  <cp:keywords/>
  <dc:description/>
  <cp:lastModifiedBy>Joshua P.</cp:lastModifiedBy>
  <cp:revision/>
  <dcterms:created xsi:type="dcterms:W3CDTF">2008-02-26T17:31:36Z</dcterms:created>
  <dcterms:modified xsi:type="dcterms:W3CDTF">2019-03-05T23:20:17Z</dcterms:modified>
  <cp:category/>
  <cp:contentStatus/>
</cp:coreProperties>
</file>