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c811710148c276/Documents/"/>
    </mc:Choice>
  </mc:AlternateContent>
  <xr:revisionPtr revIDLastSave="0" documentId="8_{45DB0699-1385-4B7D-8E04-0D1147831059}" xr6:coauthVersionLast="41" xr6:coauthVersionMax="41" xr10:uidLastSave="{00000000-0000-0000-0000-000000000000}"/>
  <bookViews>
    <workbookView xWindow="-120" yWindow="-120" windowWidth="20730" windowHeight="11760" activeTab="2" xr2:uid="{8A2AA806-800B-41A0-A16D-B44735EE3564}"/>
  </bookViews>
  <sheets>
    <sheet name="Monthly Problem" sheetId="1" r:id="rId1"/>
    <sheet name="Historical Sales Problem" sheetId="2" r:id="rId2"/>
    <sheet name="Long ass Prob" sheetId="3" r:id="rId3"/>
    <sheet name="Factory Energy Proble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4" l="1"/>
  <c r="U5" i="4" s="1"/>
  <c r="W5" i="4" s="1"/>
  <c r="Q11" i="4"/>
  <c r="Q14" i="4"/>
  <c r="Q15" i="4"/>
  <c r="Q18" i="4"/>
  <c r="Q8" i="4"/>
  <c r="P11" i="4"/>
  <c r="P15" i="4"/>
  <c r="P16" i="4"/>
  <c r="P8" i="4"/>
  <c r="O9" i="4"/>
  <c r="P9" i="4" s="1"/>
  <c r="O10" i="4"/>
  <c r="P10" i="4" s="1"/>
  <c r="O11" i="4"/>
  <c r="O12" i="4"/>
  <c r="Q12" i="4" s="1"/>
  <c r="O13" i="4"/>
  <c r="P13" i="4" s="1"/>
  <c r="O14" i="4"/>
  <c r="P14" i="4" s="1"/>
  <c r="O15" i="4"/>
  <c r="O16" i="4"/>
  <c r="Q16" i="4" s="1"/>
  <c r="O17" i="4"/>
  <c r="P17" i="4" s="1"/>
  <c r="O18" i="4"/>
  <c r="P18" i="4" s="1"/>
  <c r="O8" i="4"/>
  <c r="I8" i="4"/>
  <c r="J8" i="4" s="1"/>
  <c r="I9" i="4"/>
  <c r="J9" i="4" s="1"/>
  <c r="I10" i="4"/>
  <c r="K10" i="4" s="1"/>
  <c r="I11" i="4"/>
  <c r="K11" i="4" s="1"/>
  <c r="I12" i="4"/>
  <c r="J12" i="4" s="1"/>
  <c r="I13" i="4"/>
  <c r="J13" i="4" s="1"/>
  <c r="I14" i="4"/>
  <c r="K14" i="4" s="1"/>
  <c r="I15" i="4"/>
  <c r="K15" i="4" s="1"/>
  <c r="I16" i="4"/>
  <c r="J16" i="4" s="1"/>
  <c r="I17" i="4"/>
  <c r="J17" i="4" s="1"/>
  <c r="I18" i="4"/>
  <c r="K18" i="4" s="1"/>
  <c r="I7" i="4"/>
  <c r="J7" i="4" s="1"/>
  <c r="E7" i="4"/>
  <c r="E10" i="4"/>
  <c r="E11" i="4"/>
  <c r="E14" i="4"/>
  <c r="E15" i="4"/>
  <c r="E18" i="4"/>
  <c r="E6" i="4"/>
  <c r="D10" i="4"/>
  <c r="D14" i="4"/>
  <c r="D18" i="4"/>
  <c r="C7" i="4"/>
  <c r="D7" i="4" s="1"/>
  <c r="C8" i="4"/>
  <c r="E8" i="4" s="1"/>
  <c r="C9" i="4"/>
  <c r="E9" i="4" s="1"/>
  <c r="C10" i="4"/>
  <c r="C11" i="4"/>
  <c r="D11" i="4" s="1"/>
  <c r="C12" i="4"/>
  <c r="E12" i="4" s="1"/>
  <c r="C13" i="4"/>
  <c r="E13" i="4" s="1"/>
  <c r="C14" i="4"/>
  <c r="C15" i="4"/>
  <c r="D15" i="4" s="1"/>
  <c r="C16" i="4"/>
  <c r="E16" i="4" s="1"/>
  <c r="C17" i="4"/>
  <c r="E17" i="4" s="1"/>
  <c r="C18" i="4"/>
  <c r="C6" i="4"/>
  <c r="D6" i="4" s="1"/>
  <c r="J13" i="3"/>
  <c r="J14" i="3" s="1"/>
  <c r="J15" i="3" s="1"/>
  <c r="C32" i="3"/>
  <c r="D32" i="3" s="1"/>
  <c r="C31" i="3"/>
  <c r="E31" i="3" s="1"/>
  <c r="C30" i="3"/>
  <c r="D30" i="3" s="1"/>
  <c r="C29" i="3"/>
  <c r="E29" i="3" s="1"/>
  <c r="C28" i="3"/>
  <c r="D28" i="3" s="1"/>
  <c r="C27" i="3"/>
  <c r="D27" i="3" s="1"/>
  <c r="C26" i="3"/>
  <c r="E26" i="3" s="1"/>
  <c r="C25" i="3"/>
  <c r="E25" i="3" s="1"/>
  <c r="C24" i="3"/>
  <c r="D24" i="3" s="1"/>
  <c r="C23" i="3"/>
  <c r="D23" i="3" s="1"/>
  <c r="C22" i="3"/>
  <c r="E22" i="3" s="1"/>
  <c r="C21" i="3"/>
  <c r="D21" i="3" s="1"/>
  <c r="C20" i="3"/>
  <c r="D20" i="3" s="1"/>
  <c r="C19" i="3"/>
  <c r="E19" i="3" s="1"/>
  <c r="C18" i="3"/>
  <c r="E18" i="3" s="1"/>
  <c r="C17" i="3"/>
  <c r="D17" i="3" s="1"/>
  <c r="F5" i="3"/>
  <c r="F6" i="3"/>
  <c r="F7" i="3"/>
  <c r="F8" i="3"/>
  <c r="F4" i="3"/>
  <c r="D5" i="2"/>
  <c r="D6" i="2" s="1"/>
  <c r="D7" i="2" s="1"/>
  <c r="D8" i="2" s="1"/>
  <c r="D9" i="2" s="1"/>
  <c r="C11" i="1"/>
  <c r="C10" i="1"/>
  <c r="E32" i="3" l="1"/>
  <c r="D31" i="3"/>
  <c r="E30" i="3"/>
  <c r="D29" i="3"/>
  <c r="E28" i="3"/>
  <c r="E27" i="3"/>
  <c r="D25" i="3"/>
  <c r="D26" i="3"/>
  <c r="E24" i="3"/>
  <c r="E23" i="3"/>
  <c r="E21" i="3"/>
  <c r="D22" i="3"/>
  <c r="E20" i="3"/>
  <c r="D19" i="3"/>
  <c r="D18" i="3"/>
  <c r="E17" i="3"/>
  <c r="E20" i="4"/>
  <c r="D17" i="4"/>
  <c r="D13" i="4"/>
  <c r="D9" i="4"/>
  <c r="D16" i="4"/>
  <c r="D12" i="4"/>
  <c r="D8" i="4"/>
  <c r="Q10" i="4"/>
  <c r="Q17" i="4"/>
  <c r="Q13" i="4"/>
  <c r="Q9" i="4"/>
  <c r="Q20" i="4" s="1"/>
  <c r="P12" i="4"/>
  <c r="J18" i="4"/>
  <c r="K17" i="4"/>
  <c r="K16" i="4"/>
  <c r="J15" i="4"/>
  <c r="J14" i="4"/>
  <c r="K13" i="4"/>
  <c r="K12" i="4"/>
  <c r="J11" i="4"/>
  <c r="J10" i="4"/>
  <c r="K9" i="4"/>
  <c r="K8" i="4"/>
  <c r="K7" i="4"/>
  <c r="U6" i="4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V5" i="4"/>
  <c r="K14" i="3"/>
  <c r="K15" i="3"/>
  <c r="J16" i="3"/>
  <c r="L15" i="3"/>
  <c r="L14" i="3"/>
  <c r="E34" i="3" l="1"/>
  <c r="K20" i="4"/>
  <c r="W6" i="4"/>
  <c r="V6" i="4"/>
  <c r="L16" i="3"/>
  <c r="K16" i="3"/>
  <c r="J17" i="3"/>
  <c r="V7" i="4" l="1"/>
  <c r="W7" i="4"/>
  <c r="J18" i="3"/>
  <c r="L17" i="3"/>
  <c r="K17" i="3"/>
  <c r="W8" i="4" l="1"/>
  <c r="V8" i="4"/>
  <c r="J19" i="3"/>
  <c r="K18" i="3"/>
  <c r="L18" i="3"/>
  <c r="V9" i="4" l="1"/>
  <c r="W9" i="4"/>
  <c r="J20" i="3"/>
  <c r="K19" i="3"/>
  <c r="L19" i="3"/>
  <c r="W10" i="4" l="1"/>
  <c r="V10" i="4"/>
  <c r="J21" i="3"/>
  <c r="L20" i="3"/>
  <c r="K20" i="3"/>
  <c r="V11" i="4" l="1"/>
  <c r="W11" i="4"/>
  <c r="J22" i="3"/>
  <c r="L21" i="3"/>
  <c r="K21" i="3"/>
  <c r="W12" i="4" l="1"/>
  <c r="V12" i="4"/>
  <c r="J23" i="3"/>
  <c r="K22" i="3"/>
  <c r="L22" i="3"/>
  <c r="V13" i="4" l="1"/>
  <c r="W13" i="4"/>
  <c r="J24" i="3"/>
  <c r="K23" i="3"/>
  <c r="L23" i="3"/>
  <c r="W14" i="4" l="1"/>
  <c r="V14" i="4"/>
  <c r="J25" i="3"/>
  <c r="L24" i="3"/>
  <c r="K24" i="3"/>
  <c r="V15" i="4" l="1"/>
  <c r="W15" i="4"/>
  <c r="J26" i="3"/>
  <c r="L25" i="3"/>
  <c r="K25" i="3"/>
  <c r="W16" i="4" l="1"/>
  <c r="V16" i="4"/>
  <c r="J27" i="3"/>
  <c r="K26" i="3"/>
  <c r="L26" i="3"/>
  <c r="V17" i="4" l="1"/>
  <c r="W17" i="4"/>
  <c r="J28" i="3"/>
  <c r="K27" i="3"/>
  <c r="L27" i="3"/>
  <c r="W18" i="4" l="1"/>
  <c r="V21" i="4" s="1"/>
  <c r="V18" i="4"/>
  <c r="J29" i="3"/>
  <c r="L28" i="3"/>
  <c r="K28" i="3"/>
  <c r="J30" i="3" l="1"/>
  <c r="L29" i="3"/>
  <c r="K29" i="3"/>
  <c r="J31" i="3" l="1"/>
  <c r="K30" i="3"/>
  <c r="L30" i="3"/>
  <c r="J32" i="3" l="1"/>
  <c r="K31" i="3"/>
  <c r="L31" i="3"/>
  <c r="L32" i="3" l="1"/>
  <c r="N34" i="3" s="1"/>
  <c r="K32" i="3"/>
</calcChain>
</file>

<file path=xl/sharedStrings.xml><?xml version="1.0" encoding="utf-8"?>
<sst xmlns="http://schemas.openxmlformats.org/spreadsheetml/2006/main" count="76" uniqueCount="38">
  <si>
    <t>Problem 9.1</t>
  </si>
  <si>
    <t>Month</t>
  </si>
  <si>
    <t>Sales</t>
  </si>
  <si>
    <t>Forcast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</si>
  <si>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</si>
  <si>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</si>
  <si>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</si>
  <si>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</si>
  <si>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</si>
  <si>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</si>
  <si>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</si>
  <si>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</si>
  <si>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Problem 9.3</t>
  </si>
  <si>
    <t>Ft+1=aAt+(1-a)Ft</t>
  </si>
  <si>
    <t xml:space="preserve">a  = </t>
  </si>
  <si>
    <t>Problem 9.4</t>
  </si>
  <si>
    <t>TOTAL</t>
  </si>
  <si>
    <t>Quarter</t>
  </si>
  <si>
    <t>Year</t>
  </si>
  <si>
    <t>4 Period Moving Average</t>
  </si>
  <si>
    <t>Time</t>
  </si>
  <si>
    <t>Period</t>
  </si>
  <si>
    <t>Obversation</t>
  </si>
  <si>
    <t>Error</t>
  </si>
  <si>
    <t>Error^2</t>
  </si>
  <si>
    <t>MSE</t>
  </si>
  <si>
    <t>(4 period)</t>
  </si>
  <si>
    <t>Exponential Smoothing</t>
  </si>
  <si>
    <t>a =</t>
  </si>
  <si>
    <t>MSE Exponential Smoothing</t>
  </si>
  <si>
    <t>2 Period Moving Average</t>
  </si>
  <si>
    <t>Time Period</t>
  </si>
  <si>
    <t>Observation</t>
  </si>
  <si>
    <t>MSE (2 period)</t>
  </si>
  <si>
    <t>3 Period Moving Average</t>
  </si>
  <si>
    <t>MSE (3 period)</t>
  </si>
  <si>
    <t>MSE (4 period)</t>
  </si>
  <si>
    <t xml:space="preserve">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</si>
</sst>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0" borderId="0" xfId="0" applyNumberFormat="1"/>
    <xf numFmtId="4" fontId="4" fillId="0" borderId="0" xfId="0" applyNumberFormat="1" applyFont="1"/>
    <xf numFmtId="17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6E58-217D-404C-BBBC-D94EFAEFE36D}">
  <dimension ref="A1:C11"/>
  <sheetViews>
    <sheetView workbookViewId="0">
      <selection activeCell="C11" sqref="C11"/>
    </sheetView>
  </sheetViews>
  <sheetFormatPr defaultRowHeight="15" x14ac:dyDescent="0.25"/>
  <cols>
    <col min="1" max="1" width="11.57031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t="s">
        <v>4</v>
      </c>
      <c r="B4">
        <v>26</v>
      </c>
    </row>
    <row r="5" spans="1:3" x14ac:dyDescent="0.25">
      <c r="A5" t="s">
        <v>5</v>
      </c>
      <c r="B5">
        <v>19</v>
      </c>
    </row>
    <row r="6" spans="1:3" x14ac:dyDescent="0.25">
      <c r="A6" t="s">
        <v>6</v>
      </c>
      <c r="B6">
        <v>19</v>
      </c>
    </row>
    <row r="7" spans="1:3" x14ac:dyDescent="0.25">
      <c r="A7" t="s">
        <v>7</v>
      </c>
      <c r="B7">
        <v>25</v>
      </c>
    </row>
    <row r="8" spans="1:3" x14ac:dyDescent="0.25">
      <c r="A8" t="s">
        <v>8</v>
      </c>
      <c r="B8">
        <v>16</v>
      </c>
    </row>
    <row r="9" spans="1:3" x14ac:dyDescent="0.25">
      <c r="A9" t="s">
        <v>9</v>
      </c>
      <c r="B9">
        <v>20</v>
      </c>
    </row>
    <row r="10" spans="1:3" x14ac:dyDescent="0.25">
      <c r="A10" t="s">
        <v>10</v>
      </c>
      <c r="B10">
        <v>18</v>
      </c>
      <c r="C10">
        <f>AVERAGE(B8:B9)</f>
        <v>18</v>
      </c>
    </row>
    <row r="11" spans="1:3" x14ac:dyDescent="0.25">
      <c r="A11" t="s">
        <v>11</v>
      </c>
      <c r="C11">
        <f>AVERAGE(B9:B10)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EEBC-A905-4852-B9D6-3A0A103D373E}">
  <dimension ref="A1:E11"/>
  <sheetViews>
    <sheetView workbookViewId="0">
      <selection activeCell="C12" sqref="C12"/>
    </sheetView>
  </sheetViews>
  <sheetFormatPr defaultRowHeight="15" x14ac:dyDescent="0.25"/>
  <cols>
    <col min="1" max="1" width="11.5703125" bestFit="1" customWidth="1"/>
    <col min="5" max="5" width="15.7109375" bestFit="1" customWidth="1"/>
  </cols>
  <sheetData>
    <row r="1" spans="1:5" x14ac:dyDescent="0.25">
      <c r="A1" t="s">
        <v>12</v>
      </c>
    </row>
    <row r="3" spans="1:5" x14ac:dyDescent="0.25">
      <c r="B3" t="s">
        <v>1</v>
      </c>
      <c r="C3" t="s">
        <v>2</v>
      </c>
      <c r="D3" t="s">
        <v>3</v>
      </c>
    </row>
    <row r="4" spans="1:5" x14ac:dyDescent="0.25">
      <c r="B4" t="s">
        <v>4</v>
      </c>
      <c r="C4">
        <v>26</v>
      </c>
      <c r="D4">
        <v>26</v>
      </c>
    </row>
    <row r="5" spans="1:5" x14ac:dyDescent="0.25">
      <c r="B5" t="s">
        <v>5</v>
      </c>
      <c r="C5">
        <v>16</v>
      </c>
      <c r="D5" s="1">
        <f>$C$11*C4+(1-$C$11)*D4</f>
        <v>26.000000000000004</v>
      </c>
      <c r="E5" t="s">
        <v>13</v>
      </c>
    </row>
    <row r="6" spans="1:5" x14ac:dyDescent="0.25">
      <c r="B6" t="s">
        <v>6</v>
      </c>
      <c r="C6">
        <v>19</v>
      </c>
      <c r="D6" s="1">
        <f t="shared" ref="D6:D9" si="0">$C$11*C5+(1-$C$11)*D5</f>
        <v>25.000000000000004</v>
      </c>
    </row>
    <row r="7" spans="1:5" x14ac:dyDescent="0.25">
      <c r="B7" t="s">
        <v>7</v>
      </c>
      <c r="C7">
        <v>24</v>
      </c>
      <c r="D7" s="1">
        <f t="shared" si="0"/>
        <v>24.400000000000002</v>
      </c>
    </row>
    <row r="8" spans="1:5" x14ac:dyDescent="0.25">
      <c r="B8" t="s">
        <v>8</v>
      </c>
      <c r="C8">
        <v>15</v>
      </c>
      <c r="D8" s="1">
        <f t="shared" si="0"/>
        <v>24.36</v>
      </c>
    </row>
    <row r="9" spans="1:5" x14ac:dyDescent="0.25">
      <c r="B9" t="s">
        <v>9</v>
      </c>
      <c r="C9">
        <v>20</v>
      </c>
      <c r="D9" s="1">
        <f t="shared" si="0"/>
        <v>23.423999999999999</v>
      </c>
    </row>
    <row r="11" spans="1:5" x14ac:dyDescent="0.25">
      <c r="B11" t="s">
        <v>14</v>
      </c>
      <c r="C11">
        <v>0.1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829D-8D15-4245-B88F-B9319A9B5410}">
  <dimension ref="A1:N34"/>
  <sheetViews>
    <sheetView tabSelected="1" topLeftCell="A14" workbookViewId="0">
      <selection activeCell="I35" sqref="I35"/>
    </sheetView>
  </sheetViews>
  <sheetFormatPr defaultRowHeight="15" x14ac:dyDescent="0.25"/>
  <cols>
    <col min="1" max="1" width="11.5703125" bestFit="1" customWidth="1"/>
    <col min="2" max="2" width="11.85546875" bestFit="1" customWidth="1"/>
    <col min="5" max="5" width="9.5703125" bestFit="1" customWidth="1"/>
    <col min="8" max="8" width="6.85546875" bestFit="1" customWidth="1"/>
    <col min="9" max="9" width="11.85546875" bestFit="1" customWidth="1"/>
    <col min="12" max="12" width="10.5703125" bestFit="1" customWidth="1"/>
  </cols>
  <sheetData>
    <row r="1" spans="1:13" x14ac:dyDescent="0.25">
      <c r="A1" t="s">
        <v>15</v>
      </c>
    </row>
    <row r="2" spans="1:13" x14ac:dyDescent="0.25">
      <c r="A2" s="5" t="s">
        <v>17</v>
      </c>
      <c r="B2" s="5"/>
      <c r="C2" s="5"/>
      <c r="D2" s="5"/>
      <c r="E2" s="5"/>
      <c r="F2" s="2" t="s">
        <v>16</v>
      </c>
    </row>
    <row r="3" spans="1:13" x14ac:dyDescent="0.25">
      <c r="A3" s="2" t="s">
        <v>18</v>
      </c>
      <c r="B3">
        <v>1</v>
      </c>
      <c r="C3">
        <v>2</v>
      </c>
      <c r="D3">
        <v>3</v>
      </c>
      <c r="E3">
        <v>4</v>
      </c>
      <c r="F3" s="2" t="s">
        <v>2</v>
      </c>
    </row>
    <row r="4" spans="1:13" x14ac:dyDescent="0.25">
      <c r="A4">
        <v>1</v>
      </c>
      <c r="B4">
        <v>4</v>
      </c>
      <c r="C4">
        <v>1</v>
      </c>
      <c r="D4">
        <v>3</v>
      </c>
      <c r="E4">
        <v>7</v>
      </c>
      <c r="F4">
        <f>SUM(B4:E4)</f>
        <v>15</v>
      </c>
    </row>
    <row r="5" spans="1:13" x14ac:dyDescent="0.25">
      <c r="A5">
        <v>2</v>
      </c>
      <c r="B5">
        <v>9</v>
      </c>
      <c r="C5">
        <v>6</v>
      </c>
      <c r="D5">
        <v>5</v>
      </c>
      <c r="E5">
        <v>18</v>
      </c>
      <c r="F5">
        <f t="shared" ref="F5:F8" si="0">SUM(B5:E5)</f>
        <v>38</v>
      </c>
    </row>
    <row r="6" spans="1:13" x14ac:dyDescent="0.25">
      <c r="A6">
        <v>3</v>
      </c>
      <c r="B6">
        <v>8</v>
      </c>
      <c r="C6">
        <v>4</v>
      </c>
      <c r="D6">
        <v>6</v>
      </c>
      <c r="E6">
        <v>16</v>
      </c>
      <c r="F6">
        <f t="shared" si="0"/>
        <v>34</v>
      </c>
    </row>
    <row r="7" spans="1:13" x14ac:dyDescent="0.25">
      <c r="A7">
        <v>4</v>
      </c>
      <c r="B7">
        <v>16</v>
      </c>
      <c r="C7">
        <v>12</v>
      </c>
      <c r="D7">
        <v>8</v>
      </c>
      <c r="E7">
        <v>18</v>
      </c>
      <c r="F7">
        <f t="shared" si="0"/>
        <v>54</v>
      </c>
    </row>
    <row r="8" spans="1:13" x14ac:dyDescent="0.25">
      <c r="A8">
        <v>5</v>
      </c>
      <c r="B8">
        <v>16</v>
      </c>
      <c r="C8">
        <v>7</v>
      </c>
      <c r="D8">
        <v>13</v>
      </c>
      <c r="E8">
        <v>34</v>
      </c>
      <c r="F8">
        <f t="shared" si="0"/>
        <v>70</v>
      </c>
    </row>
    <row r="9" spans="1:13" x14ac:dyDescent="0.25">
      <c r="A9" s="6" t="s">
        <v>19</v>
      </c>
      <c r="B9" s="6"/>
      <c r="C9" s="6"/>
      <c r="D9" s="6"/>
      <c r="E9" s="6"/>
      <c r="F9" s="6"/>
      <c r="H9" s="7" t="s">
        <v>27</v>
      </c>
      <c r="I9" s="7"/>
      <c r="J9" s="7"/>
      <c r="K9" s="7"/>
      <c r="L9" s="7"/>
      <c r="M9" s="7"/>
    </row>
    <row r="10" spans="1:13" x14ac:dyDescent="0.25">
      <c r="A10" s="6"/>
      <c r="B10" s="6"/>
      <c r="C10" s="6"/>
      <c r="D10" s="6"/>
      <c r="E10" s="6"/>
      <c r="F10" s="6"/>
      <c r="H10" s="7"/>
      <c r="I10" s="7"/>
      <c r="J10" s="7"/>
      <c r="K10" s="7"/>
      <c r="L10" s="7"/>
      <c r="M10" s="7"/>
    </row>
    <row r="11" spans="1:13" x14ac:dyDescent="0.25">
      <c r="A11" s="2" t="s">
        <v>20</v>
      </c>
      <c r="H11" s="3" t="s">
        <v>20</v>
      </c>
      <c r="I11" s="4"/>
      <c r="J11" s="4"/>
      <c r="K11" s="4"/>
      <c r="L11" s="4"/>
      <c r="M11" s="4"/>
    </row>
    <row r="12" spans="1:13" x14ac:dyDescent="0.25">
      <c r="A12" s="2" t="s">
        <v>21</v>
      </c>
      <c r="B12" s="2" t="s">
        <v>22</v>
      </c>
      <c r="C12" s="2" t="s">
        <v>3</v>
      </c>
      <c r="D12" s="2" t="s">
        <v>23</v>
      </c>
      <c r="E12" s="2" t="s">
        <v>24</v>
      </c>
      <c r="H12" s="3" t="s">
        <v>21</v>
      </c>
      <c r="I12" s="3" t="s">
        <v>22</v>
      </c>
      <c r="J12" s="3" t="s">
        <v>3</v>
      </c>
      <c r="K12" s="3" t="s">
        <v>23</v>
      </c>
      <c r="L12" s="3" t="s">
        <v>24</v>
      </c>
      <c r="M12" s="4"/>
    </row>
    <row r="13" spans="1:13" x14ac:dyDescent="0.25">
      <c r="A13">
        <v>1</v>
      </c>
      <c r="B13">
        <v>6</v>
      </c>
      <c r="H13">
        <v>1</v>
      </c>
      <c r="I13">
        <v>6</v>
      </c>
      <c r="J13" s="1">
        <f>I13</f>
        <v>6</v>
      </c>
    </row>
    <row r="14" spans="1:13" x14ac:dyDescent="0.25">
      <c r="A14">
        <v>2</v>
      </c>
      <c r="B14">
        <v>1</v>
      </c>
      <c r="H14">
        <v>2</v>
      </c>
      <c r="I14">
        <v>1</v>
      </c>
      <c r="J14" s="1">
        <f>$I$34*I13+(1-$I$34)*J13</f>
        <v>6</v>
      </c>
      <c r="K14" s="1">
        <f>I14-J14</f>
        <v>-5</v>
      </c>
      <c r="L14" s="1">
        <f>(I14-J14)^2</f>
        <v>25</v>
      </c>
    </row>
    <row r="15" spans="1:13" x14ac:dyDescent="0.25">
      <c r="A15">
        <v>3</v>
      </c>
      <c r="B15">
        <v>4</v>
      </c>
      <c r="H15">
        <v>3</v>
      </c>
      <c r="I15">
        <v>4</v>
      </c>
      <c r="J15" s="1">
        <f>$I$34*I14+(1-$I$34)*J14</f>
        <v>5.5</v>
      </c>
      <c r="K15" s="1">
        <f t="shared" ref="K15:K32" si="1">I15-J15</f>
        <v>-1.5</v>
      </c>
      <c r="L15" s="1">
        <f t="shared" ref="L15:L32" si="2">(I15-J15)^2</f>
        <v>2.25</v>
      </c>
    </row>
    <row r="16" spans="1:13" x14ac:dyDescent="0.25">
      <c r="A16">
        <v>4</v>
      </c>
      <c r="B16">
        <v>5</v>
      </c>
      <c r="H16">
        <v>4</v>
      </c>
      <c r="I16">
        <v>5</v>
      </c>
      <c r="J16" s="1">
        <f t="shared" ref="J15:J32" si="3">$I$34*I15+(1-$I$34)*J15</f>
        <v>5.3500000000000005</v>
      </c>
      <c r="K16" s="1">
        <f t="shared" si="1"/>
        <v>-0.35000000000000053</v>
      </c>
      <c r="L16" s="1">
        <f t="shared" si="2"/>
        <v>0.12250000000000037</v>
      </c>
    </row>
    <row r="17" spans="1:12" x14ac:dyDescent="0.25">
      <c r="A17">
        <v>5</v>
      </c>
      <c r="B17">
        <v>9</v>
      </c>
      <c r="C17">
        <f>AVERAGE(B13:B16)</f>
        <v>4</v>
      </c>
      <c r="D17">
        <f>B17-C17</f>
        <v>5</v>
      </c>
      <c r="E17">
        <f>(B17-C17)^2</f>
        <v>25</v>
      </c>
      <c r="H17">
        <v>5</v>
      </c>
      <c r="I17">
        <v>9</v>
      </c>
      <c r="J17" s="1">
        <f t="shared" si="3"/>
        <v>5.3150000000000004</v>
      </c>
      <c r="K17" s="1">
        <f t="shared" si="1"/>
        <v>3.6849999999999996</v>
      </c>
      <c r="L17" s="1">
        <f t="shared" si="2"/>
        <v>13.579224999999997</v>
      </c>
    </row>
    <row r="18" spans="1:12" x14ac:dyDescent="0.25">
      <c r="A18">
        <v>6</v>
      </c>
      <c r="B18">
        <v>2</v>
      </c>
      <c r="C18">
        <f t="shared" ref="C18:C32" si="4">AVERAGE(B14:B17)</f>
        <v>4.75</v>
      </c>
      <c r="D18">
        <f>B18-C18</f>
        <v>-2.75</v>
      </c>
      <c r="E18">
        <f t="shared" ref="E18:E32" si="5">(B18-C18)^2</f>
        <v>7.5625</v>
      </c>
      <c r="H18">
        <v>6</v>
      </c>
      <c r="I18">
        <v>2</v>
      </c>
      <c r="J18" s="1">
        <f t="shared" si="3"/>
        <v>5.6835000000000004</v>
      </c>
      <c r="K18" s="1">
        <f t="shared" si="1"/>
        <v>-3.6835000000000004</v>
      </c>
      <c r="L18" s="1">
        <f t="shared" si="2"/>
        <v>13.568172250000003</v>
      </c>
    </row>
    <row r="19" spans="1:12" x14ac:dyDescent="0.25">
      <c r="A19">
        <v>7</v>
      </c>
      <c r="B19">
        <v>3</v>
      </c>
      <c r="C19">
        <f t="shared" si="4"/>
        <v>5</v>
      </c>
      <c r="D19">
        <f t="shared" ref="D18:D32" si="6">B19-C19</f>
        <v>-2</v>
      </c>
      <c r="E19">
        <f t="shared" si="5"/>
        <v>4</v>
      </c>
      <c r="H19">
        <v>7</v>
      </c>
      <c r="I19">
        <v>3</v>
      </c>
      <c r="J19" s="1">
        <f t="shared" si="3"/>
        <v>5.3151500000000009</v>
      </c>
      <c r="K19" s="1">
        <f t="shared" si="1"/>
        <v>-2.3151500000000009</v>
      </c>
      <c r="L19" s="1">
        <f t="shared" si="2"/>
        <v>5.3599195225000047</v>
      </c>
    </row>
    <row r="20" spans="1:12" x14ac:dyDescent="0.25">
      <c r="A20">
        <v>8</v>
      </c>
      <c r="B20">
        <v>13</v>
      </c>
      <c r="C20">
        <f t="shared" si="4"/>
        <v>4.75</v>
      </c>
      <c r="D20">
        <f t="shared" si="6"/>
        <v>8.25</v>
      </c>
      <c r="E20">
        <f t="shared" si="5"/>
        <v>68.0625</v>
      </c>
      <c r="H20">
        <v>8</v>
      </c>
      <c r="I20">
        <v>13</v>
      </c>
      <c r="J20" s="1">
        <f t="shared" si="3"/>
        <v>5.083635000000001</v>
      </c>
      <c r="K20" s="1">
        <f t="shared" si="1"/>
        <v>7.916364999999999</v>
      </c>
      <c r="L20" s="1">
        <f t="shared" si="2"/>
        <v>62.668834813224983</v>
      </c>
    </row>
    <row r="21" spans="1:12" x14ac:dyDescent="0.25">
      <c r="A21">
        <v>9</v>
      </c>
      <c r="B21">
        <v>13</v>
      </c>
      <c r="C21">
        <f t="shared" si="4"/>
        <v>6.75</v>
      </c>
      <c r="D21">
        <f t="shared" si="6"/>
        <v>6.25</v>
      </c>
      <c r="E21">
        <f t="shared" si="5"/>
        <v>39.0625</v>
      </c>
      <c r="H21">
        <v>9</v>
      </c>
      <c r="I21">
        <v>13</v>
      </c>
      <c r="J21" s="1">
        <f t="shared" si="3"/>
        <v>5.8752715000000011</v>
      </c>
      <c r="K21" s="1">
        <f t="shared" si="1"/>
        <v>7.1247284999999989</v>
      </c>
      <c r="L21" s="1">
        <f t="shared" si="2"/>
        <v>50.761756198712234</v>
      </c>
    </row>
    <row r="22" spans="1:12" x14ac:dyDescent="0.25">
      <c r="A22">
        <v>10</v>
      </c>
      <c r="B22">
        <v>2</v>
      </c>
      <c r="C22">
        <f t="shared" si="4"/>
        <v>7.75</v>
      </c>
      <c r="D22">
        <f t="shared" si="6"/>
        <v>-5.75</v>
      </c>
      <c r="E22">
        <f t="shared" si="5"/>
        <v>33.0625</v>
      </c>
      <c r="H22">
        <v>10</v>
      </c>
      <c r="I22">
        <v>2</v>
      </c>
      <c r="J22" s="1">
        <f t="shared" si="3"/>
        <v>6.5877443500000012</v>
      </c>
      <c r="K22" s="1">
        <f t="shared" si="1"/>
        <v>-4.5877443500000012</v>
      </c>
      <c r="L22" s="1">
        <f t="shared" si="2"/>
        <v>21.047398220956936</v>
      </c>
    </row>
    <row r="23" spans="1:12" x14ac:dyDescent="0.25">
      <c r="A23">
        <v>11</v>
      </c>
      <c r="B23">
        <v>5</v>
      </c>
      <c r="C23">
        <f t="shared" si="4"/>
        <v>7.75</v>
      </c>
      <c r="D23">
        <f t="shared" si="6"/>
        <v>-2.75</v>
      </c>
      <c r="E23">
        <f t="shared" si="5"/>
        <v>7.5625</v>
      </c>
      <c r="H23">
        <v>11</v>
      </c>
      <c r="I23">
        <v>5</v>
      </c>
      <c r="J23" s="1">
        <f t="shared" si="3"/>
        <v>6.1289699150000017</v>
      </c>
      <c r="K23" s="1">
        <f t="shared" si="1"/>
        <v>-1.1289699150000017</v>
      </c>
      <c r="L23" s="1">
        <f t="shared" si="2"/>
        <v>1.2745730689751109</v>
      </c>
    </row>
    <row r="24" spans="1:12" x14ac:dyDescent="0.25">
      <c r="A24">
        <v>12</v>
      </c>
      <c r="B24">
        <v>17</v>
      </c>
      <c r="C24">
        <f t="shared" si="4"/>
        <v>8.25</v>
      </c>
      <c r="D24">
        <f t="shared" si="6"/>
        <v>8.75</v>
      </c>
      <c r="E24">
        <f t="shared" si="5"/>
        <v>76.5625</v>
      </c>
      <c r="H24">
        <v>12</v>
      </c>
      <c r="I24">
        <v>17</v>
      </c>
      <c r="J24" s="1">
        <f t="shared" si="3"/>
        <v>6.0160729235000012</v>
      </c>
      <c r="K24" s="1">
        <f t="shared" si="1"/>
        <v>10.983927076499999</v>
      </c>
      <c r="L24" s="1">
        <f t="shared" si="2"/>
        <v>120.64665402186981</v>
      </c>
    </row>
    <row r="25" spans="1:12" x14ac:dyDescent="0.25">
      <c r="A25">
        <v>13</v>
      </c>
      <c r="B25">
        <v>13</v>
      </c>
      <c r="C25">
        <f t="shared" si="4"/>
        <v>9.25</v>
      </c>
      <c r="D25">
        <f t="shared" si="6"/>
        <v>3.75</v>
      </c>
      <c r="E25">
        <f t="shared" si="5"/>
        <v>14.0625</v>
      </c>
      <c r="H25">
        <v>13</v>
      </c>
      <c r="I25">
        <v>13</v>
      </c>
      <c r="J25" s="1">
        <f t="shared" si="3"/>
        <v>7.1144656311500016</v>
      </c>
      <c r="K25" s="1">
        <f t="shared" si="1"/>
        <v>5.8855343688499984</v>
      </c>
      <c r="L25" s="1">
        <f t="shared" si="2"/>
        <v>34.639514806914548</v>
      </c>
    </row>
    <row r="26" spans="1:12" x14ac:dyDescent="0.25">
      <c r="A26">
        <v>14</v>
      </c>
      <c r="B26">
        <v>12</v>
      </c>
      <c r="C26">
        <f t="shared" si="4"/>
        <v>9.25</v>
      </c>
      <c r="D26">
        <f t="shared" si="6"/>
        <v>2.75</v>
      </c>
      <c r="E26">
        <f t="shared" si="5"/>
        <v>7.5625</v>
      </c>
      <c r="H26">
        <v>14</v>
      </c>
      <c r="I26">
        <v>12</v>
      </c>
      <c r="J26" s="1">
        <f t="shared" si="3"/>
        <v>7.703019068035001</v>
      </c>
      <c r="K26" s="1">
        <f t="shared" si="1"/>
        <v>4.296980931964999</v>
      </c>
      <c r="L26" s="1">
        <f t="shared" si="2"/>
        <v>18.46404512967079</v>
      </c>
    </row>
    <row r="27" spans="1:12" x14ac:dyDescent="0.25">
      <c r="A27">
        <v>15</v>
      </c>
      <c r="B27">
        <v>5</v>
      </c>
      <c r="C27">
        <f t="shared" si="4"/>
        <v>11.75</v>
      </c>
      <c r="D27">
        <f t="shared" si="6"/>
        <v>-6.75</v>
      </c>
      <c r="E27">
        <f t="shared" si="5"/>
        <v>45.5625</v>
      </c>
      <c r="H27">
        <v>15</v>
      </c>
      <c r="I27">
        <v>5</v>
      </c>
      <c r="J27" s="1">
        <f t="shared" si="3"/>
        <v>8.1327171612315006</v>
      </c>
      <c r="K27" s="1">
        <f t="shared" si="1"/>
        <v>-3.1327171612315006</v>
      </c>
      <c r="L27" s="1">
        <f t="shared" si="2"/>
        <v>9.8139168122743516</v>
      </c>
    </row>
    <row r="28" spans="1:12" x14ac:dyDescent="0.25">
      <c r="A28">
        <v>16</v>
      </c>
      <c r="B28">
        <v>18</v>
      </c>
      <c r="C28">
        <f t="shared" si="4"/>
        <v>11.75</v>
      </c>
      <c r="D28">
        <f t="shared" si="6"/>
        <v>6.25</v>
      </c>
      <c r="E28">
        <f t="shared" si="5"/>
        <v>39.0625</v>
      </c>
      <c r="H28">
        <v>16</v>
      </c>
      <c r="I28">
        <v>18</v>
      </c>
      <c r="J28" s="1">
        <f t="shared" si="3"/>
        <v>7.819445445108351</v>
      </c>
      <c r="K28" s="1">
        <f t="shared" si="1"/>
        <v>10.18055455489165</v>
      </c>
      <c r="L28" s="1">
        <f t="shared" si="2"/>
        <v>103.64369104512512</v>
      </c>
    </row>
    <row r="29" spans="1:12" x14ac:dyDescent="0.25">
      <c r="A29">
        <v>17</v>
      </c>
      <c r="B29">
        <v>15</v>
      </c>
      <c r="C29">
        <f t="shared" si="4"/>
        <v>12</v>
      </c>
      <c r="D29">
        <f t="shared" si="6"/>
        <v>3</v>
      </c>
      <c r="E29">
        <f t="shared" si="5"/>
        <v>9</v>
      </c>
      <c r="H29">
        <v>17</v>
      </c>
      <c r="I29">
        <v>15</v>
      </c>
      <c r="J29" s="1">
        <f t="shared" si="3"/>
        <v>8.8375009005975169</v>
      </c>
      <c r="K29" s="1">
        <f t="shared" si="1"/>
        <v>6.1624990994024831</v>
      </c>
      <c r="L29" s="1">
        <f t="shared" si="2"/>
        <v>37.976395150136412</v>
      </c>
    </row>
    <row r="30" spans="1:12" x14ac:dyDescent="0.25">
      <c r="A30">
        <v>18</v>
      </c>
      <c r="B30">
        <v>8</v>
      </c>
      <c r="C30">
        <f t="shared" si="4"/>
        <v>12.5</v>
      </c>
      <c r="D30">
        <f t="shared" si="6"/>
        <v>-4.5</v>
      </c>
      <c r="E30">
        <f t="shared" si="5"/>
        <v>20.25</v>
      </c>
      <c r="H30">
        <v>18</v>
      </c>
      <c r="I30">
        <v>8</v>
      </c>
      <c r="J30" s="1">
        <f t="shared" si="3"/>
        <v>9.4537508105377661</v>
      </c>
      <c r="K30" s="1">
        <f t="shared" si="1"/>
        <v>-1.4537508105377661</v>
      </c>
      <c r="L30" s="1">
        <f t="shared" si="2"/>
        <v>2.1133914191392118</v>
      </c>
    </row>
    <row r="31" spans="1:12" x14ac:dyDescent="0.25">
      <c r="A31">
        <v>19</v>
      </c>
      <c r="B31">
        <v>13</v>
      </c>
      <c r="C31">
        <f t="shared" si="4"/>
        <v>11.5</v>
      </c>
      <c r="D31">
        <f t="shared" si="6"/>
        <v>1.5</v>
      </c>
      <c r="E31">
        <f t="shared" si="5"/>
        <v>2.25</v>
      </c>
      <c r="H31">
        <v>19</v>
      </c>
      <c r="I31">
        <v>13</v>
      </c>
      <c r="J31" s="1">
        <f t="shared" si="3"/>
        <v>9.3083757294839913</v>
      </c>
      <c r="K31" s="1">
        <f t="shared" si="1"/>
        <v>3.6916242705160087</v>
      </c>
      <c r="L31" s="1">
        <f t="shared" si="2"/>
        <v>13.628089754662854</v>
      </c>
    </row>
    <row r="32" spans="1:12" x14ac:dyDescent="0.25">
      <c r="A32">
        <v>20</v>
      </c>
      <c r="B32">
        <v>31</v>
      </c>
      <c r="C32">
        <f t="shared" si="4"/>
        <v>13.5</v>
      </c>
      <c r="D32">
        <f t="shared" si="6"/>
        <v>17.5</v>
      </c>
      <c r="E32">
        <f t="shared" si="5"/>
        <v>306.25</v>
      </c>
      <c r="H32">
        <v>20</v>
      </c>
      <c r="I32">
        <v>31</v>
      </c>
      <c r="J32" s="1">
        <f t="shared" si="3"/>
        <v>9.6775381565355936</v>
      </c>
      <c r="K32" s="1">
        <f t="shared" si="1"/>
        <v>21.322461843464406</v>
      </c>
      <c r="L32" s="1">
        <f t="shared" si="2"/>
        <v>454.64737906599555</v>
      </c>
    </row>
    <row r="34" spans="3:14" x14ac:dyDescent="0.25">
      <c r="C34" t="s">
        <v>25</v>
      </c>
      <c r="D34" t="s">
        <v>26</v>
      </c>
      <c r="E34" s="1">
        <f>AVERAGE(E17:E32)</f>
        <v>44.0546875</v>
      </c>
      <c r="H34" t="s">
        <v>28</v>
      </c>
      <c r="I34">
        <v>0.1</v>
      </c>
      <c r="K34" t="s">
        <v>29</v>
      </c>
      <c r="N34" s="1">
        <f>AVERAGE(L14:L32)</f>
        <v>52.168708225271473</v>
      </c>
    </row>
  </sheetData>
  <mergeCells count="3">
    <mergeCell ref="A2:E2"/>
    <mergeCell ref="A9:F10"/>
    <mergeCell ref="H9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7BDE-6270-4500-A52D-554E4F6A6DFB}">
  <dimension ref="A1:W21"/>
  <sheetViews>
    <sheetView topLeftCell="H2" workbookViewId="0">
      <selection activeCell="T21" sqref="T21"/>
    </sheetView>
  </sheetViews>
  <sheetFormatPr defaultRowHeight="15" x14ac:dyDescent="0.25"/>
  <cols>
    <col min="1" max="1" width="33.28515625" bestFit="1" customWidth="1"/>
    <col min="2" max="2" width="11.85546875" bestFit="1" customWidth="1"/>
    <col min="4" max="4" width="14" bestFit="1" customWidth="1"/>
    <col min="5" max="5" width="9.5703125" bestFit="1" customWidth="1"/>
    <col min="7" max="7" width="11.7109375" bestFit="1" customWidth="1"/>
    <col min="8" max="8" width="11.85546875" bestFit="1" customWidth="1"/>
    <col min="10" max="10" width="14" bestFit="1" customWidth="1"/>
    <col min="11" max="11" width="9.5703125" bestFit="1" customWidth="1"/>
    <col min="13" max="13" width="11.7109375" bestFit="1" customWidth="1"/>
    <col min="14" max="14" width="11.85546875" bestFit="1" customWidth="1"/>
    <col min="16" max="16" width="14" bestFit="1" customWidth="1"/>
    <col min="17" max="17" width="12" bestFit="1" customWidth="1"/>
    <col min="19" max="19" width="11.7109375" bestFit="1" customWidth="1"/>
    <col min="20" max="20" width="11.85546875" bestFit="1" customWidth="1"/>
    <col min="21" max="21" width="14" bestFit="1" customWidth="1"/>
    <col min="22" max="22" width="10.5703125" bestFit="1" customWidth="1"/>
    <col min="23" max="23" width="11.5703125" bestFit="1" customWidth="1"/>
  </cols>
  <sheetData>
    <row r="1" spans="1:23" x14ac:dyDescent="0.25">
      <c r="A1" t="s">
        <v>12</v>
      </c>
    </row>
    <row r="2" spans="1:23" ht="21" x14ac:dyDescent="0.35">
      <c r="A2" s="6" t="s">
        <v>30</v>
      </c>
      <c r="B2" s="6"/>
      <c r="C2" s="6"/>
      <c r="D2" s="6"/>
      <c r="E2" s="6"/>
      <c r="G2" s="6" t="s">
        <v>34</v>
      </c>
      <c r="H2" s="6"/>
      <c r="I2" s="6"/>
      <c r="J2" s="6"/>
      <c r="K2" s="6"/>
      <c r="M2" s="6" t="s">
        <v>19</v>
      </c>
      <c r="N2" s="6"/>
      <c r="O2" s="6"/>
      <c r="P2" s="6"/>
      <c r="Q2" s="6"/>
    </row>
    <row r="3" spans="1:23" x14ac:dyDescent="0.25">
      <c r="A3" s="2" t="s">
        <v>31</v>
      </c>
      <c r="B3" s="2" t="s">
        <v>32</v>
      </c>
      <c r="C3" s="2" t="s">
        <v>3</v>
      </c>
      <c r="D3" s="2" t="s">
        <v>23</v>
      </c>
      <c r="E3" s="2" t="s">
        <v>24</v>
      </c>
      <c r="G3" s="2" t="s">
        <v>31</v>
      </c>
      <c r="H3" s="2" t="s">
        <v>32</v>
      </c>
      <c r="I3" s="2" t="s">
        <v>3</v>
      </c>
      <c r="J3" s="2" t="s">
        <v>23</v>
      </c>
      <c r="K3" s="2" t="s">
        <v>24</v>
      </c>
      <c r="M3" s="2" t="s">
        <v>31</v>
      </c>
      <c r="N3" s="2" t="s">
        <v>32</v>
      </c>
      <c r="O3" s="2" t="s">
        <v>3</v>
      </c>
      <c r="P3" s="2" t="s">
        <v>23</v>
      </c>
      <c r="Q3" s="2" t="s">
        <v>24</v>
      </c>
      <c r="S3" s="3" t="s">
        <v>31</v>
      </c>
      <c r="T3" s="3" t="s">
        <v>22</v>
      </c>
      <c r="U3" s="3" t="s">
        <v>3</v>
      </c>
      <c r="V3" s="3" t="s">
        <v>23</v>
      </c>
      <c r="W3" s="3" t="s">
        <v>24</v>
      </c>
    </row>
    <row r="4" spans="1:23" x14ac:dyDescent="0.25">
      <c r="A4">
        <v>1</v>
      </c>
      <c r="B4" s="8">
        <v>15363.73</v>
      </c>
      <c r="G4">
        <v>1</v>
      </c>
      <c r="H4" s="8">
        <v>15363.73</v>
      </c>
      <c r="M4">
        <v>1</v>
      </c>
      <c r="N4" s="8">
        <v>15363.73</v>
      </c>
      <c r="S4">
        <v>1</v>
      </c>
      <c r="T4" s="8">
        <v>15363.73</v>
      </c>
      <c r="U4" s="1">
        <f>T4</f>
        <v>15363.73</v>
      </c>
    </row>
    <row r="5" spans="1:23" x14ac:dyDescent="0.25">
      <c r="A5">
        <v>2</v>
      </c>
      <c r="B5" s="8">
        <v>15402.53</v>
      </c>
      <c r="G5">
        <v>2</v>
      </c>
      <c r="H5" s="8">
        <v>15402.53</v>
      </c>
      <c r="M5">
        <v>2</v>
      </c>
      <c r="N5" s="8">
        <v>15402.53</v>
      </c>
      <c r="S5">
        <v>2</v>
      </c>
      <c r="T5" s="8">
        <v>15402.53</v>
      </c>
      <c r="U5">
        <f>$T$20*T4+(1-$T$20)*U4</f>
        <v>15363.73</v>
      </c>
      <c r="V5" s="1">
        <f>T5-U5</f>
        <v>38.800000000001091</v>
      </c>
      <c r="W5" s="1">
        <f>(T5-U5)^2</f>
        <v>1505.4400000000846</v>
      </c>
    </row>
    <row r="6" spans="1:23" x14ac:dyDescent="0.25">
      <c r="A6">
        <v>3</v>
      </c>
      <c r="B6" s="9">
        <v>15933.31</v>
      </c>
      <c r="C6" s="8">
        <f>AVERAGE(B4:B5)</f>
        <v>15383.130000000001</v>
      </c>
      <c r="D6" s="8">
        <f>B6-C6</f>
        <v>550.17999999999847</v>
      </c>
      <c r="E6" s="1">
        <f>(B6-C6)^2</f>
        <v>302698.03239999834</v>
      </c>
      <c r="G6">
        <v>3</v>
      </c>
      <c r="H6" s="9">
        <v>15933.31</v>
      </c>
      <c r="M6">
        <v>3</v>
      </c>
      <c r="N6" s="9">
        <v>15933.31</v>
      </c>
      <c r="S6">
        <v>3</v>
      </c>
      <c r="T6" s="9">
        <v>15933.31</v>
      </c>
      <c r="U6">
        <f t="shared" ref="U6:U18" si="0">$T$20*T5+(1-$T$20)*U5</f>
        <v>15390.890000000001</v>
      </c>
      <c r="V6" s="1">
        <f t="shared" ref="V6:V18" si="1">T6-U6</f>
        <v>542.41999999999825</v>
      </c>
      <c r="W6" s="1">
        <f t="shared" ref="W6:W18" si="2">(T6-U6)^2</f>
        <v>294219.4563999981</v>
      </c>
    </row>
    <row r="7" spans="1:23" x14ac:dyDescent="0.25">
      <c r="A7">
        <v>4</v>
      </c>
      <c r="B7" s="9">
        <v>16622.400000000001</v>
      </c>
      <c r="C7" s="8">
        <f t="shared" ref="C7:C18" si="3">AVERAGE(B5:B6)</f>
        <v>15667.92</v>
      </c>
      <c r="D7" s="8">
        <f t="shared" ref="D7:D18" si="4">B7-C7</f>
        <v>954.48000000000138</v>
      </c>
      <c r="E7" s="1">
        <f t="shared" ref="E7:E18" si="5">(B7-C7)^2</f>
        <v>911032.07040000265</v>
      </c>
      <c r="G7">
        <v>4</v>
      </c>
      <c r="H7" s="9">
        <v>16622.400000000001</v>
      </c>
      <c r="I7" s="8">
        <f>AVERAGE(H4:H6)</f>
        <v>15566.523333333333</v>
      </c>
      <c r="J7" s="8">
        <f>H7-I7</f>
        <v>1055.8766666666688</v>
      </c>
      <c r="K7">
        <f>(H7-I7)^2</f>
        <v>1114875.5352111156</v>
      </c>
      <c r="M7">
        <v>4</v>
      </c>
      <c r="N7" s="9">
        <v>16622.400000000001</v>
      </c>
      <c r="S7">
        <v>4</v>
      </c>
      <c r="T7" s="9">
        <v>16622.400000000001</v>
      </c>
      <c r="U7">
        <f t="shared" si="0"/>
        <v>15770.583999999999</v>
      </c>
      <c r="V7" s="1">
        <f t="shared" si="1"/>
        <v>851.81600000000253</v>
      </c>
      <c r="W7" s="1">
        <f t="shared" si="2"/>
        <v>725590.49785600428</v>
      </c>
    </row>
    <row r="8" spans="1:23" x14ac:dyDescent="0.25">
      <c r="A8">
        <v>5</v>
      </c>
      <c r="B8" s="9">
        <v>16905.18</v>
      </c>
      <c r="C8" s="8">
        <f t="shared" si="3"/>
        <v>16277.855</v>
      </c>
      <c r="D8" s="8">
        <f t="shared" si="4"/>
        <v>627.32500000000073</v>
      </c>
      <c r="E8" s="1">
        <f t="shared" si="5"/>
        <v>393536.65562500089</v>
      </c>
      <c r="G8">
        <v>5</v>
      </c>
      <c r="H8" s="9">
        <v>16905.18</v>
      </c>
      <c r="I8" s="8">
        <f t="shared" ref="I8:I18" si="6">AVERAGE(H5:H7)</f>
        <v>15986.080000000002</v>
      </c>
      <c r="J8" s="8">
        <f t="shared" ref="J8:J18" si="7">H8-I8</f>
        <v>919.09999999999854</v>
      </c>
      <c r="K8">
        <f t="shared" ref="K8:K18" si="8">(H8-I8)^2</f>
        <v>844744.80999999738</v>
      </c>
      <c r="M8">
        <v>5</v>
      </c>
      <c r="N8" s="9">
        <v>16905.18</v>
      </c>
      <c r="O8" s="8">
        <f>AVERAGE(N4:N7)</f>
        <v>15830.4925</v>
      </c>
      <c r="P8" s="8">
        <f>N8-O8</f>
        <v>1074.6875</v>
      </c>
      <c r="Q8">
        <f>(N8-O8)^2</f>
        <v>1154953.22265625</v>
      </c>
      <c r="S8">
        <v>5</v>
      </c>
      <c r="T8" s="9">
        <v>16905.18</v>
      </c>
      <c r="U8">
        <f t="shared" si="0"/>
        <v>16366.855200000002</v>
      </c>
      <c r="V8" s="1">
        <f t="shared" si="1"/>
        <v>538.3247999999985</v>
      </c>
      <c r="W8" s="1">
        <f t="shared" si="2"/>
        <v>289793.59029503836</v>
      </c>
    </row>
    <row r="9" spans="1:23" x14ac:dyDescent="0.25">
      <c r="A9">
        <v>6</v>
      </c>
      <c r="B9" s="9">
        <v>16820.8</v>
      </c>
      <c r="C9" s="8">
        <f t="shared" si="3"/>
        <v>16763.79</v>
      </c>
      <c r="D9" s="8">
        <f t="shared" si="4"/>
        <v>57.009999999998399</v>
      </c>
      <c r="E9" s="1">
        <f t="shared" si="5"/>
        <v>3250.1400999998173</v>
      </c>
      <c r="G9">
        <v>6</v>
      </c>
      <c r="H9" s="9">
        <v>16820.8</v>
      </c>
      <c r="I9" s="8">
        <f t="shared" si="6"/>
        <v>16486.963333333333</v>
      </c>
      <c r="J9" s="8">
        <f t="shared" si="7"/>
        <v>333.83666666666613</v>
      </c>
      <c r="K9">
        <f t="shared" si="8"/>
        <v>111446.92001111075</v>
      </c>
      <c r="M9">
        <v>6</v>
      </c>
      <c r="N9" s="9">
        <v>16820.8</v>
      </c>
      <c r="O9" s="8">
        <f t="shared" ref="O9:O18" si="9">AVERAGE(N5:N8)</f>
        <v>16215.855000000001</v>
      </c>
      <c r="P9" s="8">
        <f t="shared" ref="P9:P18" si="10">N9-O9</f>
        <v>604.94499999999789</v>
      </c>
      <c r="Q9">
        <f t="shared" ref="Q9:Q18" si="11">(N9-O9)^2</f>
        <v>365958.45302499743</v>
      </c>
      <c r="S9">
        <v>6</v>
      </c>
      <c r="T9" s="9">
        <v>16820.8</v>
      </c>
      <c r="U9">
        <f t="shared" si="0"/>
        <v>16743.682560000001</v>
      </c>
      <c r="V9" s="1">
        <f t="shared" si="1"/>
        <v>77.117439999998169</v>
      </c>
      <c r="W9" s="1">
        <f t="shared" si="2"/>
        <v>5947.0995521533177</v>
      </c>
    </row>
    <row r="10" spans="1:23" x14ac:dyDescent="0.25">
      <c r="A10">
        <v>7</v>
      </c>
      <c r="B10" s="9">
        <v>16813.580000000002</v>
      </c>
      <c r="C10" s="8">
        <f t="shared" si="3"/>
        <v>16862.989999999998</v>
      </c>
      <c r="D10" s="8">
        <f t="shared" si="4"/>
        <v>-49.409999999996217</v>
      </c>
      <c r="E10" s="1">
        <f t="shared" si="5"/>
        <v>2441.3480999996259</v>
      </c>
      <c r="G10">
        <v>7</v>
      </c>
      <c r="H10" s="9">
        <v>16813.580000000002</v>
      </c>
      <c r="I10" s="8">
        <f t="shared" si="6"/>
        <v>16782.793333333335</v>
      </c>
      <c r="J10" s="8">
        <f t="shared" si="7"/>
        <v>30.786666666666861</v>
      </c>
      <c r="K10">
        <f t="shared" si="8"/>
        <v>947.81884444445643</v>
      </c>
      <c r="M10">
        <v>7</v>
      </c>
      <c r="N10" s="9">
        <v>16813.580000000002</v>
      </c>
      <c r="O10" s="8">
        <f t="shared" si="9"/>
        <v>16570.422500000001</v>
      </c>
      <c r="P10" s="8">
        <f t="shared" si="10"/>
        <v>243.15750000000116</v>
      </c>
      <c r="Q10">
        <f t="shared" si="11"/>
        <v>59125.569806250569</v>
      </c>
      <c r="S10">
        <v>7</v>
      </c>
      <c r="T10" s="9">
        <v>16813.580000000002</v>
      </c>
      <c r="U10">
        <f t="shared" si="0"/>
        <v>16797.664768000002</v>
      </c>
      <c r="V10" s="1">
        <f t="shared" si="1"/>
        <v>15.915231999999378</v>
      </c>
      <c r="W10" s="1">
        <f t="shared" si="2"/>
        <v>253.2946096138042</v>
      </c>
    </row>
    <row r="11" spans="1:23" x14ac:dyDescent="0.25">
      <c r="A11">
        <v>8</v>
      </c>
      <c r="B11" s="9">
        <v>17100.419999999998</v>
      </c>
      <c r="C11" s="8">
        <f t="shared" si="3"/>
        <v>16817.190000000002</v>
      </c>
      <c r="D11" s="8">
        <f t="shared" si="4"/>
        <v>283.22999999999593</v>
      </c>
      <c r="E11" s="1">
        <f t="shared" si="5"/>
        <v>80219.232899997689</v>
      </c>
      <c r="G11">
        <v>8</v>
      </c>
      <c r="H11" s="9">
        <v>17100.419999999998</v>
      </c>
      <c r="I11" s="8">
        <f t="shared" si="6"/>
        <v>16846.52</v>
      </c>
      <c r="J11" s="8">
        <f t="shared" si="7"/>
        <v>253.89999999999782</v>
      </c>
      <c r="K11">
        <f t="shared" si="8"/>
        <v>64465.209999998893</v>
      </c>
      <c r="M11">
        <v>8</v>
      </c>
      <c r="N11" s="9">
        <v>17100.419999999998</v>
      </c>
      <c r="O11" s="8">
        <f t="shared" si="9"/>
        <v>16790.490000000002</v>
      </c>
      <c r="P11" s="8">
        <f t="shared" si="10"/>
        <v>309.92999999999665</v>
      </c>
      <c r="Q11">
        <f t="shared" si="11"/>
        <v>96056.604899997925</v>
      </c>
      <c r="S11">
        <v>8</v>
      </c>
      <c r="T11" s="9">
        <v>17100.419999999998</v>
      </c>
      <c r="U11">
        <f t="shared" si="0"/>
        <v>16808.805430400003</v>
      </c>
      <c r="V11" s="1">
        <f t="shared" si="1"/>
        <v>291.61456959999487</v>
      </c>
      <c r="W11" s="1">
        <f t="shared" si="2"/>
        <v>85039.057202990254</v>
      </c>
    </row>
    <row r="12" spans="1:23" x14ac:dyDescent="0.25">
      <c r="A12">
        <v>9</v>
      </c>
      <c r="B12" s="9">
        <v>16846.36</v>
      </c>
      <c r="C12" s="8">
        <f t="shared" si="3"/>
        <v>16957</v>
      </c>
      <c r="D12" s="8">
        <f t="shared" si="4"/>
        <v>-110.63999999999942</v>
      </c>
      <c r="E12" s="1">
        <f t="shared" si="5"/>
        <v>12241.209599999871</v>
      </c>
      <c r="G12">
        <v>9</v>
      </c>
      <c r="H12" s="9">
        <v>16846.36</v>
      </c>
      <c r="I12" s="8">
        <f t="shared" si="6"/>
        <v>16911.600000000002</v>
      </c>
      <c r="J12" s="8">
        <f t="shared" si="7"/>
        <v>-65.240000000001601</v>
      </c>
      <c r="K12">
        <f t="shared" si="8"/>
        <v>4256.2576000002091</v>
      </c>
      <c r="M12">
        <v>9</v>
      </c>
      <c r="N12" s="9">
        <v>16846.36</v>
      </c>
      <c r="O12" s="8">
        <f t="shared" si="9"/>
        <v>16909.994999999999</v>
      </c>
      <c r="P12" s="8">
        <f t="shared" si="10"/>
        <v>-63.634999999998399</v>
      </c>
      <c r="Q12">
        <f t="shared" si="11"/>
        <v>4049.4132249997961</v>
      </c>
      <c r="S12">
        <v>9</v>
      </c>
      <c r="T12" s="9">
        <v>16846.36</v>
      </c>
      <c r="U12">
        <f t="shared" si="0"/>
        <v>17012.935629120002</v>
      </c>
      <c r="V12" s="1">
        <f t="shared" si="1"/>
        <v>-166.57562912000139</v>
      </c>
      <c r="W12" s="1">
        <f t="shared" si="2"/>
        <v>27747.440216724255</v>
      </c>
    </row>
    <row r="13" spans="1:23" x14ac:dyDescent="0.25">
      <c r="A13">
        <v>10</v>
      </c>
      <c r="B13" s="9">
        <v>17849.96</v>
      </c>
      <c r="C13" s="8">
        <f t="shared" si="3"/>
        <v>16973.39</v>
      </c>
      <c r="D13" s="8">
        <f t="shared" si="4"/>
        <v>876.56999999999971</v>
      </c>
      <c r="E13" s="1">
        <f t="shared" si="5"/>
        <v>768374.96489999944</v>
      </c>
      <c r="G13">
        <v>10</v>
      </c>
      <c r="H13" s="9">
        <v>17849.96</v>
      </c>
      <c r="I13" s="8">
        <f t="shared" si="6"/>
        <v>16920.12</v>
      </c>
      <c r="J13" s="8">
        <f t="shared" si="7"/>
        <v>929.84000000000015</v>
      </c>
      <c r="K13">
        <f t="shared" si="8"/>
        <v>864602.42560000031</v>
      </c>
      <c r="M13">
        <v>10</v>
      </c>
      <c r="N13" s="9">
        <v>17849.96</v>
      </c>
      <c r="O13" s="8">
        <f t="shared" si="9"/>
        <v>16895.29</v>
      </c>
      <c r="P13" s="8">
        <f t="shared" si="10"/>
        <v>954.66999999999825</v>
      </c>
      <c r="Q13">
        <f t="shared" si="11"/>
        <v>911394.80889999669</v>
      </c>
      <c r="S13">
        <v>10</v>
      </c>
      <c r="T13" s="9">
        <v>17849.96</v>
      </c>
      <c r="U13">
        <f t="shared" si="0"/>
        <v>16896.332688736002</v>
      </c>
      <c r="V13" s="1">
        <f t="shared" si="1"/>
        <v>953.6273112639974</v>
      </c>
      <c r="W13" s="1">
        <f t="shared" si="2"/>
        <v>909405.04878860095</v>
      </c>
    </row>
    <row r="14" spans="1:23" x14ac:dyDescent="0.25">
      <c r="A14">
        <v>11</v>
      </c>
      <c r="B14" s="9">
        <v>18185.23</v>
      </c>
      <c r="C14" s="8">
        <f t="shared" si="3"/>
        <v>17348.16</v>
      </c>
      <c r="D14" s="8">
        <f t="shared" si="4"/>
        <v>837.06999999999971</v>
      </c>
      <c r="E14" s="1">
        <f t="shared" si="5"/>
        <v>700686.18489999953</v>
      </c>
      <c r="G14">
        <v>11</v>
      </c>
      <c r="H14" s="9">
        <v>18185.23</v>
      </c>
      <c r="I14" s="8">
        <f t="shared" si="6"/>
        <v>17265.579999999998</v>
      </c>
      <c r="J14" s="8">
        <f t="shared" si="7"/>
        <v>919.65000000000146</v>
      </c>
      <c r="K14">
        <f t="shared" si="8"/>
        <v>845756.12250000273</v>
      </c>
      <c r="M14">
        <v>11</v>
      </c>
      <c r="N14" s="9">
        <v>18185.23</v>
      </c>
      <c r="O14" s="8">
        <f t="shared" si="9"/>
        <v>17152.580000000002</v>
      </c>
      <c r="P14" s="8">
        <f t="shared" si="10"/>
        <v>1032.6499999999978</v>
      </c>
      <c r="Q14">
        <f t="shared" si="11"/>
        <v>1066366.0224999955</v>
      </c>
      <c r="S14">
        <v>11</v>
      </c>
      <c r="T14" s="9">
        <v>18185.23</v>
      </c>
      <c r="U14">
        <f t="shared" si="0"/>
        <v>17563.871806620798</v>
      </c>
      <c r="V14" s="1">
        <f t="shared" si="1"/>
        <v>621.35819337920111</v>
      </c>
      <c r="W14" s="1">
        <f t="shared" si="2"/>
        <v>386086.00447946467</v>
      </c>
    </row>
    <row r="15" spans="1:23" x14ac:dyDescent="0.25">
      <c r="A15">
        <v>12</v>
      </c>
      <c r="B15" s="9">
        <v>18779.72</v>
      </c>
      <c r="C15" s="8">
        <f t="shared" si="3"/>
        <v>18017.595000000001</v>
      </c>
      <c r="D15" s="8">
        <f t="shared" si="4"/>
        <v>762.125</v>
      </c>
      <c r="E15" s="1">
        <f t="shared" si="5"/>
        <v>580834.515625</v>
      </c>
      <c r="G15">
        <v>12</v>
      </c>
      <c r="H15" s="9">
        <v>18779.72</v>
      </c>
      <c r="I15" s="8">
        <f t="shared" si="6"/>
        <v>17627.183333333334</v>
      </c>
      <c r="J15" s="8">
        <f t="shared" si="7"/>
        <v>1152.5366666666669</v>
      </c>
      <c r="K15">
        <f t="shared" si="8"/>
        <v>1328340.7680111115</v>
      </c>
      <c r="M15">
        <v>12</v>
      </c>
      <c r="N15" s="9">
        <v>18779.72</v>
      </c>
      <c r="O15" s="8">
        <f t="shared" si="9"/>
        <v>17495.4925</v>
      </c>
      <c r="P15" s="8">
        <f t="shared" si="10"/>
        <v>1284.2275000000009</v>
      </c>
      <c r="Q15">
        <f t="shared" si="11"/>
        <v>1649240.2717562523</v>
      </c>
      <c r="S15">
        <v>12</v>
      </c>
      <c r="T15" s="9">
        <v>18779.72</v>
      </c>
      <c r="U15">
        <f t="shared" si="0"/>
        <v>17998.822541986239</v>
      </c>
      <c r="V15" s="1">
        <f t="shared" si="1"/>
        <v>780.89745801376193</v>
      </c>
      <c r="W15" s="1">
        <f t="shared" si="2"/>
        <v>609800.8399323551</v>
      </c>
    </row>
    <row r="16" spans="1:23" x14ac:dyDescent="0.25">
      <c r="A16">
        <v>13</v>
      </c>
      <c r="B16" s="9">
        <v>18868.62</v>
      </c>
      <c r="C16" s="8">
        <f t="shared" si="3"/>
        <v>18482.474999999999</v>
      </c>
      <c r="D16" s="8">
        <f t="shared" si="4"/>
        <v>386.14500000000044</v>
      </c>
      <c r="E16" s="1">
        <f t="shared" si="5"/>
        <v>149107.96102500035</v>
      </c>
      <c r="G16">
        <v>13</v>
      </c>
      <c r="H16" s="9">
        <v>18868.62</v>
      </c>
      <c r="I16" s="8">
        <f t="shared" si="6"/>
        <v>18271.636666666669</v>
      </c>
      <c r="J16" s="8">
        <f t="shared" si="7"/>
        <v>596.98333333332994</v>
      </c>
      <c r="K16">
        <f t="shared" si="8"/>
        <v>356389.10027777374</v>
      </c>
      <c r="M16">
        <v>13</v>
      </c>
      <c r="N16" s="9">
        <v>18868.62</v>
      </c>
      <c r="O16" s="8">
        <f t="shared" si="9"/>
        <v>17915.317500000001</v>
      </c>
      <c r="P16" s="8">
        <f t="shared" si="10"/>
        <v>953.30249999999796</v>
      </c>
      <c r="Q16">
        <f t="shared" si="11"/>
        <v>908785.65650624607</v>
      </c>
      <c r="S16">
        <v>13</v>
      </c>
      <c r="T16" s="9">
        <v>18868.62</v>
      </c>
      <c r="U16">
        <f t="shared" si="0"/>
        <v>18545.450762595872</v>
      </c>
      <c r="V16" s="1">
        <f t="shared" si="1"/>
        <v>323.16923740412676</v>
      </c>
      <c r="W16" s="1">
        <f t="shared" si="2"/>
        <v>104438.35600436485</v>
      </c>
    </row>
    <row r="17" spans="1:23" x14ac:dyDescent="0.25">
      <c r="A17">
        <v>14</v>
      </c>
      <c r="B17" s="9">
        <v>18911.72</v>
      </c>
      <c r="C17" s="8">
        <f t="shared" si="3"/>
        <v>18824.169999999998</v>
      </c>
      <c r="D17" s="8">
        <f t="shared" si="4"/>
        <v>87.55000000000291</v>
      </c>
      <c r="E17" s="1">
        <f t="shared" si="5"/>
        <v>7665.0025000005098</v>
      </c>
      <c r="G17">
        <v>14</v>
      </c>
      <c r="H17" s="9">
        <v>18911.72</v>
      </c>
      <c r="I17" s="8">
        <f t="shared" si="6"/>
        <v>18611.189999999999</v>
      </c>
      <c r="J17" s="8">
        <f t="shared" si="7"/>
        <v>300.53000000000247</v>
      </c>
      <c r="K17">
        <f t="shared" si="8"/>
        <v>90318.280900001482</v>
      </c>
      <c r="M17">
        <v>14</v>
      </c>
      <c r="N17" s="9">
        <v>18911.72</v>
      </c>
      <c r="O17" s="8">
        <f t="shared" si="9"/>
        <v>18420.8825</v>
      </c>
      <c r="P17" s="8">
        <f t="shared" si="10"/>
        <v>490.83750000000146</v>
      </c>
      <c r="Q17">
        <f t="shared" si="11"/>
        <v>240921.45140625144</v>
      </c>
      <c r="S17">
        <v>14</v>
      </c>
      <c r="T17" s="9">
        <v>18911.72</v>
      </c>
      <c r="U17">
        <f t="shared" si="0"/>
        <v>18771.669228778759</v>
      </c>
      <c r="V17" s="1">
        <f t="shared" si="1"/>
        <v>140.05077122124203</v>
      </c>
      <c r="W17" s="1">
        <f t="shared" si="2"/>
        <v>19614.218519664675</v>
      </c>
    </row>
    <row r="18" spans="1:23" x14ac:dyDescent="0.25">
      <c r="A18">
        <v>15</v>
      </c>
      <c r="B18" s="8">
        <v>19311.89</v>
      </c>
      <c r="C18" s="8">
        <f t="shared" si="3"/>
        <v>18890.169999999998</v>
      </c>
      <c r="D18" s="8">
        <f t="shared" si="4"/>
        <v>421.72000000000116</v>
      </c>
      <c r="E18" s="1">
        <f t="shared" si="5"/>
        <v>177847.75840000098</v>
      </c>
      <c r="G18">
        <v>15</v>
      </c>
      <c r="H18" s="8">
        <v>19311.89</v>
      </c>
      <c r="I18" s="8">
        <f t="shared" si="6"/>
        <v>18853.353333333333</v>
      </c>
      <c r="J18" s="8">
        <f t="shared" si="7"/>
        <v>458.53666666666686</v>
      </c>
      <c r="K18">
        <f t="shared" si="8"/>
        <v>210255.87467777796</v>
      </c>
      <c r="M18">
        <v>15</v>
      </c>
      <c r="N18" s="8">
        <v>19311.89</v>
      </c>
      <c r="O18" s="8">
        <f t="shared" si="9"/>
        <v>18686.322499999998</v>
      </c>
      <c r="P18" s="8">
        <f t="shared" si="10"/>
        <v>625.56750000000102</v>
      </c>
      <c r="Q18">
        <f t="shared" si="11"/>
        <v>391334.69705625129</v>
      </c>
      <c r="S18">
        <v>15</v>
      </c>
      <c r="T18" s="8">
        <v>19311.89</v>
      </c>
      <c r="U18">
        <f t="shared" si="0"/>
        <v>18869.70476863363</v>
      </c>
      <c r="V18" s="1">
        <f t="shared" si="1"/>
        <v>442.18523136636941</v>
      </c>
      <c r="W18" s="1">
        <f t="shared" si="2"/>
        <v>195527.77883852963</v>
      </c>
    </row>
    <row r="20" spans="1:23" x14ac:dyDescent="0.25">
      <c r="D20" t="s">
        <v>33</v>
      </c>
      <c r="E20" s="1">
        <f>AVERAGE(E6:E18)</f>
        <v>314610.39049807691</v>
      </c>
      <c r="J20" t="s">
        <v>35</v>
      </c>
      <c r="K20" s="1">
        <f>AVERAGE(K6:K18)</f>
        <v>486366.5936361113</v>
      </c>
      <c r="P20" t="s">
        <v>36</v>
      </c>
      <c r="Q20" s="1">
        <f>AVERAGE(Q6:Q18)</f>
        <v>622562.37924886262</v>
      </c>
      <c r="S20" t="s">
        <v>37</v>
      </c>
      <c r="T20" s="10">
        <v>0.7</v>
      </c>
    </row>
    <row r="21" spans="1:23" x14ac:dyDescent="0.25">
      <c r="U21" t="s">
        <v>36</v>
      </c>
      <c r="V21" s="1">
        <f>AVERAGE(W5:W18)</f>
        <v>261069.1516211073</v>
      </c>
    </row>
  </sheetData>
  <mergeCells count="3">
    <mergeCell ref="A2:E2"/>
    <mergeCell ref="G2:K2"/>
    <mergeCell ref="M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Problem</vt:lpstr>
      <vt:lpstr>Historical Sales Problem</vt:lpstr>
      <vt:lpstr>Long ass Prob</vt:lpstr>
      <vt:lpstr>Factory Energy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P.</dc:creator>
  <cp:lastModifiedBy>Joshua P.</cp:lastModifiedBy>
  <dcterms:created xsi:type="dcterms:W3CDTF">2019-03-15T17:06:46Z</dcterms:created>
  <dcterms:modified xsi:type="dcterms:W3CDTF">2019-03-15T19:04:37Z</dcterms:modified>
</cp:coreProperties>
</file>