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entas" sheetId="1" state="visible" r:id="rId2"/>
    <sheet name="Ventas x vendedor" sheetId="2" state="visible" r:id="rId3"/>
    <sheet name="Ventas x tienda" sheetId="3" state="visible" r:id="rId4"/>
    <sheet name="Gastos mensuales" sheetId="4" state="visible" r:id="rId5"/>
    <sheet name="Registro clientes" sheetId="5" state="visible" r:id="rId6"/>
    <sheet name="Dashboard" sheetId="6" state="visible" r:id="rId7"/>
  </sheets>
  <definedNames>
    <definedName function="false" hidden="false" name="JR_PAGE_ANCHOR_0_1" vbProcedure="false">#ref!ventas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<sst xmlns="http://schemas.openxmlformats.org/spreadsheetml/2006/main" count="81" uniqueCount="60">
  <si>
    <t xml:space="preserve">Fecha </t>
  </si>
  <si>
    <t xml:space="preserve">Mes</t>
  </si>
  <si>
    <t xml:space="preserve">Ventas totales </t>
  </si>
  <si>
    <t xml:space="preserve">Ventas efectivas </t>
  </si>
  <si>
    <t xml:space="preserve">Ventas tarjeta </t>
  </si>
  <si>
    <t xml:space="preserve">Ventas transferencia</t>
  </si>
  <si>
    <t xml:space="preserve">Utilidad </t>
  </si>
  <si>
    <t xml:space="preserve">Tickets </t>
  </si>
  <si>
    <t xml:space="preserve">Vendedor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</si>
  <si>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</si>
  <si>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</si>
  <si>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</si>
  <si>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</si>
  <si>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</si>
  <si>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V</t>
  </si>
  <si>
    <t xml:space="preserve">JuanLopez</t>
  </si>
  <si>
    <t xml:space="preserve">MariaGonzález</t>
  </si>
  <si>
    <t xml:space="preserve">SandraBlanco</t>
  </si>
  <si>
    <t xml:space="preserve">JoseRomero</t>
  </si>
  <si>
    <t xml:space="preserve">RobertoMartinez</t>
  </si>
  <si>
    <t xml:space="preserve">Año</t>
  </si>
  <si>
    <t xml:space="preserve">Total</t>
  </si>
  <si>
    <t xml:space="preserve">Tienda-1</t>
  </si>
  <si>
    <t xml:space="preserve">Tienda-2</t>
  </si>
  <si>
    <t xml:space="preserve">Tienda-3</t>
  </si>
  <si>
    <t xml:space="preserve">Enero</t>
  </si>
  <si>
    <t xml:space="preserve">Febrero</t>
  </si>
  <si>
    <t xml:space="preserve">Marzo</t>
  </si>
  <si>
    <t xml:space="preserve">Abril </t>
  </si>
  <si>
    <t xml:space="preserve">Mayo</t>
  </si>
  <si>
    <t xml:space="preserve">Renta</t>
  </si>
  <si>
    <t xml:space="preserve">Etiquetas</t>
  </si>
  <si>
    <t xml:space="preserve">Internet</t>
  </si>
  <si>
    <t xml:space="preserve">Flete pedido</t>
  </si>
  <si>
    <t xml:space="preserve">Redes sociales</t>
  </si>
  <si>
    <t xml:space="preserve">Sistema</t>
  </si>
  <si>
    <t xml:space="preserve">Sueldos</t>
  </si>
  <si>
    <t xml:space="preserve">Otros gastos</t>
  </si>
  <si>
    <t xml:space="preserve">Mantenimiento</t>
  </si>
  <si>
    <t xml:space="preserve">Total </t>
  </si>
  <si>
    <t xml:space="preserve">Nombre Cliente</t>
  </si>
  <si>
    <t xml:space="preserve">Teléfono</t>
  </si>
  <si>
    <t xml:space="preserve">Fecha de compra</t>
  </si>
  <si>
    <t xml:space="preserve">Tienda</t>
  </si>
  <si>
    <t xml:space="preserve">Requiere factura</t>
  </si>
  <si>
    <t xml:space="preserve">Forma de pago</t>
  </si>
  <si>
    <t xml:space="preserve"> </t>
  </si>
  <si>
    <t xml:space="preserve">Resumen de ventas del año </t>
  </si>
  <si>
    <t xml:space="preserve">Resumen de las ventas mensuales </t>
  </si>
  <si>
    <t xml:space="preserve">Mes </t>
  </si>
  <si>
    <t xml:space="preserve">Mayo </t>
  </si>
  <si>
    <t xml:space="preserve">Ventas mensuales </t>
  </si>
  <si>
    <t xml:space="preserve">COOGS</t>
  </si>
  <si>
    <t xml:space="preserve">No. Mes </t>
  </si>
  <si>
    <t xml:space="preserve">%Utilidad</t>
  </si>
  <si>
    <t xml:space="preserve">Gastos</t>
  </si>
  <si>
    <t xml:space="preserve">Enero </t>
  </si>
  <si>
    <t xml:space="preserve">Febrero </t>
  </si>
  <si>
    <t xml:space="preserve">Abril</t>
  </si>
  <si>
    <t xml:space="preserve">Total 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</si>
</sst>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General"/>
    <numFmt numFmtId="167" formatCode="[$$-409]#,##0.00;[RED]\-[$$-409]#,##0.00"/>
    <numFmt numFmtId="168" formatCode="[$$-409]#,##0;[RED]\-[$$-409]#,##0"/>
    <numFmt numFmtId="169" formatCode="d\-mmm\-yy"/>
    <numFmt numFmtId="170" formatCode="0.00%"/>
    <numFmt numFmtId="171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5983B0"/>
        <bgColor rgb="FF808080"/>
      </patternFill>
    </fill>
    <fill>
      <patternFill patternType="solid">
        <fgColor rgb="FF3465A4"/>
        <bgColor rgb="FF5983B0"/>
      </patternFill>
    </fill>
    <fill>
      <patternFill patternType="solid">
        <fgColor rgb="FFB3CAC7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D320"/>
      <rgbColor rgb="FFFF9900"/>
      <rgbColor rgb="FFFF420E"/>
      <rgbColor rgb="FF5983B0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65065945214745"/>
          <c:y val="0.0525809168571772"/>
          <c:w val="0.599932363882313"/>
          <c:h val="0.774154734688966"/>
        </c:manualLayout>
      </c:layout>
      <c:lineChart>
        <c:grouping val="standard"/>
        <c:varyColors val="0"/>
        <c:ser>
          <c:idx val="0"/>
          <c:order val="0"/>
          <c:tx>
            <c:strRef>
              <c:f>Ventas!$C$1:$C$1</c:f>
              <c:strCache>
                <c:ptCount val="1"/>
                <c:pt idx="0">
                  <c:v>Ventas totales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Ventas!$A$2:$A$184</c:f>
              <c:strCache>
                <c:ptCount val="183"/>
                <c:pt idx="0">
                  <c:v>01/01/22</c:v>
                </c:pt>
                <c:pt idx="1">
                  <c:v>01/02/22</c:v>
                </c:pt>
                <c:pt idx="2">
                  <c:v>01/03/22</c:v>
                </c:pt>
                <c:pt idx="3">
                  <c:v>01/04/22</c:v>
                </c:pt>
                <c:pt idx="4">
                  <c:v>01/05/22</c:v>
                </c:pt>
                <c:pt idx="5">
                  <c:v>01/06/22</c:v>
                </c:pt>
                <c:pt idx="6">
                  <c:v>01/07/22</c:v>
                </c:pt>
                <c:pt idx="7">
                  <c:v>01/08/22</c:v>
                </c:pt>
                <c:pt idx="8">
                  <c:v>01/09/22</c:v>
                </c:pt>
                <c:pt idx="9">
                  <c:v>01/10/22</c:v>
                </c:pt>
                <c:pt idx="10">
                  <c:v>01/11/22</c:v>
                </c:pt>
                <c:pt idx="11">
                  <c:v>01/12/22</c:v>
                </c:pt>
                <c:pt idx="12">
                  <c:v>01/13/22</c:v>
                </c:pt>
                <c:pt idx="13">
                  <c:v>01/14/22</c:v>
                </c:pt>
                <c:pt idx="14">
                  <c:v>01/15/22</c:v>
                </c:pt>
                <c:pt idx="15">
                  <c:v>01/16/22</c:v>
                </c:pt>
                <c:pt idx="16">
                  <c:v>01/17/22</c:v>
                </c:pt>
                <c:pt idx="17">
                  <c:v>01/18/22</c:v>
                </c:pt>
                <c:pt idx="18">
                  <c:v>01/19/22</c:v>
                </c:pt>
                <c:pt idx="19">
                  <c:v>01/20/22</c:v>
                </c:pt>
                <c:pt idx="20">
                  <c:v>01/21/22</c:v>
                </c:pt>
                <c:pt idx="21">
                  <c:v>01/22/22</c:v>
                </c:pt>
                <c:pt idx="22">
                  <c:v>01/23/22</c:v>
                </c:pt>
                <c:pt idx="23">
                  <c:v>01/24/22</c:v>
                </c:pt>
                <c:pt idx="24">
                  <c:v>01/25/22</c:v>
                </c:pt>
                <c:pt idx="25">
                  <c:v>01/26/22</c:v>
                </c:pt>
                <c:pt idx="26">
                  <c:v>01/27/22</c:v>
                </c:pt>
                <c:pt idx="27">
                  <c:v>01/28/22</c:v>
                </c:pt>
                <c:pt idx="28">
                  <c:v>01/29/22</c:v>
                </c:pt>
                <c:pt idx="29">
                  <c:v>01/30/22</c:v>
                </c:pt>
                <c:pt idx="30">
                  <c:v>01/31/22</c:v>
                </c:pt>
                <c:pt idx="31">
                  <c:v>02/01/22</c:v>
                </c:pt>
                <c:pt idx="32">
                  <c:v>02/02/22</c:v>
                </c:pt>
                <c:pt idx="33">
                  <c:v>02/03/22</c:v>
                </c:pt>
                <c:pt idx="34">
                  <c:v>02/04/22</c:v>
                </c:pt>
                <c:pt idx="35">
                  <c:v>02/05/22</c:v>
                </c:pt>
                <c:pt idx="36">
                  <c:v>02/06/22</c:v>
                </c:pt>
                <c:pt idx="37">
                  <c:v>02/07/22</c:v>
                </c:pt>
                <c:pt idx="38">
                  <c:v>02/08/22</c:v>
                </c:pt>
                <c:pt idx="39">
                  <c:v>02/09/22</c:v>
                </c:pt>
                <c:pt idx="40">
                  <c:v>02/10/22</c:v>
                </c:pt>
                <c:pt idx="41">
                  <c:v>02/11/22</c:v>
                </c:pt>
                <c:pt idx="42">
                  <c:v>02/12/22</c:v>
                </c:pt>
                <c:pt idx="43">
                  <c:v>02/13/22</c:v>
                </c:pt>
                <c:pt idx="44">
                  <c:v>02/14/22</c:v>
                </c:pt>
                <c:pt idx="45">
                  <c:v>02/15/22</c:v>
                </c:pt>
                <c:pt idx="46">
                  <c:v>02/16/22</c:v>
                </c:pt>
                <c:pt idx="47">
                  <c:v>02/17/22</c:v>
                </c:pt>
                <c:pt idx="48">
                  <c:v>02/18/22</c:v>
                </c:pt>
                <c:pt idx="49">
                  <c:v>02/19/22</c:v>
                </c:pt>
                <c:pt idx="50">
                  <c:v>02/20/22</c:v>
                </c:pt>
                <c:pt idx="51">
                  <c:v>02/21/22</c:v>
                </c:pt>
                <c:pt idx="52">
                  <c:v>02/22/22</c:v>
                </c:pt>
                <c:pt idx="53">
                  <c:v>02/23/22</c:v>
                </c:pt>
                <c:pt idx="54">
                  <c:v>02/24/22</c:v>
                </c:pt>
                <c:pt idx="55">
                  <c:v>02/25/22</c:v>
                </c:pt>
                <c:pt idx="56">
                  <c:v>02/26/22</c:v>
                </c:pt>
                <c:pt idx="57">
                  <c:v>02/27/22</c:v>
                </c:pt>
                <c:pt idx="58">
                  <c:v>02/28/22</c:v>
                </c:pt>
                <c:pt idx="59">
                  <c:v>03/01/22</c:v>
                </c:pt>
                <c:pt idx="60">
                  <c:v>03/02/22</c:v>
                </c:pt>
                <c:pt idx="61">
                  <c:v>03/03/22</c:v>
                </c:pt>
                <c:pt idx="62">
                  <c:v>03/04/22</c:v>
                </c:pt>
                <c:pt idx="63">
                  <c:v>03/05/22</c:v>
                </c:pt>
                <c:pt idx="64">
                  <c:v>03/06/22</c:v>
                </c:pt>
                <c:pt idx="65">
                  <c:v>03/07/22</c:v>
                </c:pt>
                <c:pt idx="66">
                  <c:v>03/08/22</c:v>
                </c:pt>
                <c:pt idx="67">
                  <c:v>03/09/22</c:v>
                </c:pt>
                <c:pt idx="68">
                  <c:v>03/10/22</c:v>
                </c:pt>
                <c:pt idx="69">
                  <c:v>03/11/22</c:v>
                </c:pt>
                <c:pt idx="70">
                  <c:v>03/12/22</c:v>
                </c:pt>
                <c:pt idx="71">
                  <c:v>03/13/22</c:v>
                </c:pt>
                <c:pt idx="72">
                  <c:v>03/14/22</c:v>
                </c:pt>
                <c:pt idx="73">
                  <c:v>03/15/22</c:v>
                </c:pt>
                <c:pt idx="74">
                  <c:v>03/16/22</c:v>
                </c:pt>
                <c:pt idx="75">
                  <c:v>03/17/22</c:v>
                </c:pt>
                <c:pt idx="76">
                  <c:v>03/18/22</c:v>
                </c:pt>
                <c:pt idx="77">
                  <c:v>03/19/22</c:v>
                </c:pt>
                <c:pt idx="78">
                  <c:v>03/20/22</c:v>
                </c:pt>
                <c:pt idx="79">
                  <c:v>03/21/22</c:v>
                </c:pt>
                <c:pt idx="80">
                  <c:v>03/22/22</c:v>
                </c:pt>
                <c:pt idx="81">
                  <c:v>03/23/22</c:v>
                </c:pt>
                <c:pt idx="82">
                  <c:v>03/24/22</c:v>
                </c:pt>
                <c:pt idx="83">
                  <c:v>03/25/22</c:v>
                </c:pt>
                <c:pt idx="84">
                  <c:v>03/26/22</c:v>
                </c:pt>
                <c:pt idx="85">
                  <c:v>03/27/22</c:v>
                </c:pt>
                <c:pt idx="86">
                  <c:v>03/28/22</c:v>
                </c:pt>
                <c:pt idx="87">
                  <c:v>03/29/22</c:v>
                </c:pt>
                <c:pt idx="88">
                  <c:v>03/30/22</c:v>
                </c:pt>
                <c:pt idx="89">
                  <c:v>03/31/22</c:v>
                </c:pt>
                <c:pt idx="90">
                  <c:v>04/01/22</c:v>
                </c:pt>
                <c:pt idx="91">
                  <c:v>04/02/22</c:v>
                </c:pt>
                <c:pt idx="92">
                  <c:v>04/03/22</c:v>
                </c:pt>
                <c:pt idx="93">
                  <c:v>04/04/22</c:v>
                </c:pt>
                <c:pt idx="94">
                  <c:v>04/05/22</c:v>
                </c:pt>
                <c:pt idx="95">
                  <c:v>04/06/22</c:v>
                </c:pt>
                <c:pt idx="96">
                  <c:v>04/07/22</c:v>
                </c:pt>
                <c:pt idx="97">
                  <c:v>04/08/22</c:v>
                </c:pt>
                <c:pt idx="98">
                  <c:v>04/09/22</c:v>
                </c:pt>
                <c:pt idx="99">
                  <c:v>04/10/22</c:v>
                </c:pt>
                <c:pt idx="100">
                  <c:v>04/11/22</c:v>
                </c:pt>
                <c:pt idx="101">
                  <c:v>04/12/22</c:v>
                </c:pt>
                <c:pt idx="102">
                  <c:v>04/13/22</c:v>
                </c:pt>
                <c:pt idx="103">
                  <c:v>04/14/22</c:v>
                </c:pt>
                <c:pt idx="104">
                  <c:v>04/15/22</c:v>
                </c:pt>
                <c:pt idx="105">
                  <c:v>04/16/22</c:v>
                </c:pt>
                <c:pt idx="106">
                  <c:v>04/17/22</c:v>
                </c:pt>
                <c:pt idx="107">
                  <c:v>04/18/22</c:v>
                </c:pt>
                <c:pt idx="108">
                  <c:v>04/19/22</c:v>
                </c:pt>
                <c:pt idx="109">
                  <c:v>04/20/22</c:v>
                </c:pt>
                <c:pt idx="110">
                  <c:v>04/21/22</c:v>
                </c:pt>
                <c:pt idx="111">
                  <c:v>04/22/22</c:v>
                </c:pt>
                <c:pt idx="112">
                  <c:v>04/23/22</c:v>
                </c:pt>
                <c:pt idx="113">
                  <c:v>04/24/22</c:v>
                </c:pt>
                <c:pt idx="114">
                  <c:v>04/25/22</c:v>
                </c:pt>
                <c:pt idx="115">
                  <c:v>04/26/22</c:v>
                </c:pt>
                <c:pt idx="116">
                  <c:v>04/27/22</c:v>
                </c:pt>
                <c:pt idx="117">
                  <c:v>04/28/22</c:v>
                </c:pt>
                <c:pt idx="118">
                  <c:v>04/29/22</c:v>
                </c:pt>
                <c:pt idx="119">
                  <c:v>04/30/22</c:v>
                </c:pt>
                <c:pt idx="120">
                  <c:v>05/01/22</c:v>
                </c:pt>
                <c:pt idx="121">
                  <c:v>05/02/22</c:v>
                </c:pt>
                <c:pt idx="122">
                  <c:v>05/03/22</c:v>
                </c:pt>
                <c:pt idx="123">
                  <c:v>05/04/22</c:v>
                </c:pt>
                <c:pt idx="124">
                  <c:v>05/05/22</c:v>
                </c:pt>
                <c:pt idx="125">
                  <c:v>05/06/22</c:v>
                </c:pt>
                <c:pt idx="126">
                  <c:v>05/07/22</c:v>
                </c:pt>
                <c:pt idx="127">
                  <c:v>05/08/22</c:v>
                </c:pt>
                <c:pt idx="128">
                  <c:v>05/09/22</c:v>
                </c:pt>
                <c:pt idx="129">
                  <c:v>05/10/22</c:v>
                </c:pt>
                <c:pt idx="130">
                  <c:v>05/11/22</c:v>
                </c:pt>
                <c:pt idx="131">
                  <c:v>05/12/22</c:v>
                </c:pt>
                <c:pt idx="132">
                  <c:v>05/13/22</c:v>
                </c:pt>
                <c:pt idx="133">
                  <c:v>05/14/22</c:v>
                </c:pt>
                <c:pt idx="134">
                  <c:v>05/15/22</c:v>
                </c:pt>
                <c:pt idx="135">
                  <c:v>05/16/22</c:v>
                </c:pt>
                <c:pt idx="136">
                  <c:v>05/17/22</c:v>
                </c:pt>
                <c:pt idx="137">
                  <c:v>05/18/22</c:v>
                </c:pt>
                <c:pt idx="138">
                  <c:v>05/19/22</c:v>
                </c:pt>
                <c:pt idx="139">
                  <c:v>05/20/22</c:v>
                </c:pt>
                <c:pt idx="140">
                  <c:v>05/21/22</c:v>
                </c:pt>
                <c:pt idx="141">
                  <c:v>05/22/22</c:v>
                </c:pt>
                <c:pt idx="142">
                  <c:v>05/23/22</c:v>
                </c:pt>
                <c:pt idx="143">
                  <c:v>05/24/22</c:v>
                </c:pt>
                <c:pt idx="144">
                  <c:v>05/25/22</c:v>
                </c:pt>
                <c:pt idx="145">
                  <c:v>05/26/22</c:v>
                </c:pt>
                <c:pt idx="146">
                  <c:v>05/27/22</c:v>
                </c:pt>
                <c:pt idx="147">
                  <c:v>05/28/22</c:v>
                </c:pt>
                <c:pt idx="148">
                  <c:v>05/29/22</c:v>
                </c:pt>
                <c:pt idx="149">
                  <c:v>05/30/22</c:v>
                </c:pt>
                <c:pt idx="150">
                  <c:v>05/31/22</c:v>
                </c:pt>
                <c:pt idx="151">
                  <c:v>01/07/22</c:v>
                </c:pt>
                <c:pt idx="152">
                  <c:v>01/14/22</c:v>
                </c:pt>
                <c:pt idx="153">
                  <c:v>01/15/22</c:v>
                </c:pt>
                <c:pt idx="154">
                  <c:v>01/16/22</c:v>
                </c:pt>
                <c:pt idx="155">
                  <c:v>02/24/22</c:v>
                </c:pt>
                <c:pt idx="156">
                  <c:v>02/25/22</c:v>
                </c:pt>
                <c:pt idx="157">
                  <c:v>02/26/22</c:v>
                </c:pt>
                <c:pt idx="158">
                  <c:v>03/08/22</c:v>
                </c:pt>
                <c:pt idx="159">
                  <c:v>04/07/22</c:v>
                </c:pt>
                <c:pt idx="160">
                  <c:v>04/08/22</c:v>
                </c:pt>
                <c:pt idx="161">
                  <c:v>04/09/22</c:v>
                </c:pt>
                <c:pt idx="162">
                  <c:v>01/11/22</c:v>
                </c:pt>
                <c:pt idx="163">
                  <c:v>01/12/22</c:v>
                </c:pt>
                <c:pt idx="164">
                  <c:v>01/19/22</c:v>
                </c:pt>
                <c:pt idx="165">
                  <c:v>01/31/22</c:v>
                </c:pt>
                <c:pt idx="166">
                  <c:v>02/06/22</c:v>
                </c:pt>
                <c:pt idx="167">
                  <c:v>02/13/22</c:v>
                </c:pt>
                <c:pt idx="168">
                  <c:v>02/15/22</c:v>
                </c:pt>
                <c:pt idx="169">
                  <c:v>02/26/22</c:v>
                </c:pt>
                <c:pt idx="170">
                  <c:v>03/02/22</c:v>
                </c:pt>
                <c:pt idx="171">
                  <c:v>03/10/22</c:v>
                </c:pt>
                <c:pt idx="172">
                  <c:v>03/19/22</c:v>
                </c:pt>
                <c:pt idx="173">
                  <c:v>03/30/22</c:v>
                </c:pt>
                <c:pt idx="174">
                  <c:v>04/14/22</c:v>
                </c:pt>
                <c:pt idx="175">
                  <c:v>05/07/22</c:v>
                </c:pt>
                <c:pt idx="176">
                  <c:v>05/11/22</c:v>
                </c:pt>
                <c:pt idx="177">
                  <c:v>05/12/22</c:v>
                </c:pt>
                <c:pt idx="178">
                  <c:v>05/14/22</c:v>
                </c:pt>
                <c:pt idx="179">
                  <c:v>05/15/22</c:v>
                </c:pt>
                <c:pt idx="180">
                  <c:v>05/28/22</c:v>
                </c:pt>
                <c:pt idx="181">
                  <c:v>05/29/22</c:v>
                </c:pt>
                <c:pt idx="182">
                  <c:v>02/26/22</c:v>
                </c:pt>
              </c:strCache>
            </c:strRef>
          </c:cat>
          <c:val>
            <c:numRef>
              <c:f>Ventas!$C$2:$C$184</c:f>
              <c:numCache>
                <c:formatCode>General</c:formatCode>
                <c:ptCount val="183"/>
                <c:pt idx="0">
                  <c:v>0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4445.86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</c:v>
                </c:pt>
                <c:pt idx="42">
                  <c:v>4758.67</c:v>
                </c:pt>
                <c:pt idx="43">
                  <c:v>2562.72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2361.7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2574.24</c:v>
                </c:pt>
                <c:pt idx="82">
                  <c:v>2477.08</c:v>
                </c:pt>
                <c:pt idx="83">
                  <c:v>4972.6</c:v>
                </c:pt>
                <c:pt idx="84">
                  <c:v>5208.9</c:v>
                </c:pt>
                <c:pt idx="85">
                  <c:v>1700.68</c:v>
                </c:pt>
                <c:pt idx="86">
                  <c:v>4589.27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10255.38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</c:v>
                </c:pt>
                <c:pt idx="97">
                  <c:v>4999.97</c:v>
                </c:pt>
                <c:pt idx="98">
                  <c:v>4886.9</c:v>
                </c:pt>
                <c:pt idx="99">
                  <c:v>2396.57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2299.49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3963.06</c:v>
                </c:pt>
                <c:pt idx="149">
                  <c:v>4594.945</c:v>
                </c:pt>
                <c:pt idx="150">
                  <c:v>2908.365</c:v>
                </c:pt>
                <c:pt idx="151">
                  <c:v>5649.31</c:v>
                </c:pt>
                <c:pt idx="152">
                  <c:v>3503.12</c:v>
                </c:pt>
                <c:pt idx="153">
                  <c:v>6727.53</c:v>
                </c:pt>
                <c:pt idx="154">
                  <c:v>3620.16</c:v>
                </c:pt>
                <c:pt idx="155">
                  <c:v>4088.09</c:v>
                </c:pt>
                <c:pt idx="156">
                  <c:v>2918.34</c:v>
                </c:pt>
                <c:pt idx="157">
                  <c:v>7506.01</c:v>
                </c:pt>
                <c:pt idx="158">
                  <c:v>5725.4</c:v>
                </c:pt>
                <c:pt idx="159">
                  <c:v>4385.35</c:v>
                </c:pt>
                <c:pt idx="160">
                  <c:v>4999.97</c:v>
                </c:pt>
                <c:pt idx="161">
                  <c:v>4886.9</c:v>
                </c:pt>
                <c:pt idx="162">
                  <c:v>4226.25</c:v>
                </c:pt>
                <c:pt idx="163">
                  <c:v>4172.46</c:v>
                </c:pt>
                <c:pt idx="164">
                  <c:v>3966.48</c:v>
                </c:pt>
                <c:pt idx="165">
                  <c:v>4221.26</c:v>
                </c:pt>
                <c:pt idx="166">
                  <c:v>2630.46</c:v>
                </c:pt>
                <c:pt idx="167">
                  <c:v>2562.72</c:v>
                </c:pt>
                <c:pt idx="168">
                  <c:v>6054.22</c:v>
                </c:pt>
                <c:pt idx="169">
                  <c:v>7506.01</c:v>
                </c:pt>
                <c:pt idx="170">
                  <c:v>2966.54</c:v>
                </c:pt>
                <c:pt idx="171">
                  <c:v>3606.48</c:v>
                </c:pt>
                <c:pt idx="172">
                  <c:v>3686.54</c:v>
                </c:pt>
                <c:pt idx="173">
                  <c:v>2922.44</c:v>
                </c:pt>
                <c:pt idx="174">
                  <c:v>2113.21</c:v>
                </c:pt>
                <c:pt idx="175">
                  <c:v>3771.87</c:v>
                </c:pt>
                <c:pt idx="176">
                  <c:v>2697</c:v>
                </c:pt>
                <c:pt idx="177">
                  <c:v>5016.97</c:v>
                </c:pt>
                <c:pt idx="178">
                  <c:v>6474.39</c:v>
                </c:pt>
                <c:pt idx="179">
                  <c:v>2278.76</c:v>
                </c:pt>
                <c:pt idx="180">
                  <c:v>3786.59</c:v>
                </c:pt>
                <c:pt idx="181">
                  <c:v>3963.06</c:v>
                </c:pt>
                <c:pt idx="182">
                  <c:v>7506.01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648037"/>
        <c:axId val="23432468"/>
      </c:lineChart>
      <c:catAx>
        <c:axId val="50648037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32468"/>
        <c:crosses val="autoZero"/>
        <c:auto val="1"/>
        <c:lblAlgn val="ctr"/>
        <c:lblOffset val="100"/>
        <c:noMultiLvlLbl val="0"/>
      </c:catAx>
      <c:valAx>
        <c:axId val="234324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480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Resumen mensual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Dashboard!$C$23</c:f>
              <c:strCache>
                <c:ptCount val="1"/>
                <c:pt idx="0">
                  <c:v>Mayo 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Dashboard!$B$24:$B$26</c:f>
              <c:strCache>
                <c:ptCount val="3"/>
                <c:pt idx="0">
                  <c:v>Ventas mensuales </c:v>
                </c:pt>
                <c:pt idx="1">
                  <c:v>COOGS</c:v>
                </c:pt>
                <c:pt idx="2">
                  <c:v>Utilidad </c:v>
                </c:pt>
              </c:strCache>
            </c:strRef>
          </c:cat>
          <c:val>
            <c:numRef>
              <c:f>Dashboard!$C$24:$C$26</c:f>
              <c:numCache>
                <c:formatCode>General</c:formatCode>
                <c:ptCount val="3"/>
                <c:pt idx="0">
                  <c:v>161194.56</c:v>
                </c:pt>
                <c:pt idx="1">
                  <c:v>66016.11385</c:v>
                </c:pt>
                <c:pt idx="2">
                  <c:v>0.590456936946259</c:v>
                </c:pt>
              </c:numCache>
            </c:numRef>
          </c:val>
        </c:ser>
        <c:gapWidth val="100"/>
        <c:overlap val="0"/>
        <c:axId val="12855539"/>
        <c:axId val="54076097"/>
      </c:barChart>
      <c:catAx>
        <c:axId val="128555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76097"/>
        <c:crosses val="autoZero"/>
        <c:auto val="1"/>
        <c:lblAlgn val="ctr"/>
        <c:lblOffset val="100"/>
        <c:noMultiLvlLbl val="0"/>
      </c:catAx>
      <c:valAx>
        <c:axId val="540760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;[RED]\-[$$-409]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8555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Tiendas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Dashboard!$O$40:$Q$40</c:f>
              <c:strCache>
                <c:ptCount val="3"/>
                <c:pt idx="0">
                  <c:v>Tienda-1</c:v>
                </c:pt>
                <c:pt idx="1">
                  <c:v>Tienda-2</c:v>
                </c:pt>
                <c:pt idx="2">
                  <c:v>Tienda-3</c:v>
                </c:pt>
              </c:strCache>
            </c:strRef>
          </c:cat>
          <c:val>
            <c:numRef>
              <c:f>Dashboard!$O$51:$Q$51</c:f>
              <c:numCache>
                <c:formatCode>General</c:formatCode>
                <c:ptCount val="3"/>
                <c:pt idx="0">
                  <c:v>43116.86</c:v>
                </c:pt>
                <c:pt idx="1">
                  <c:v>34493.49</c:v>
                </c:pt>
                <c:pt idx="2">
                  <c:v>48092.27</c:v>
                </c:pt>
              </c:numCache>
            </c:numRef>
          </c:val>
        </c:ser>
        <c:gapWidth val="100"/>
        <c:overlap val="0"/>
        <c:axId val="44512619"/>
        <c:axId val="65608186"/>
      </c:barChart>
      <c:catAx>
        <c:axId val="445126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08186"/>
        <c:crosses val="autoZero"/>
        <c:auto val="1"/>
        <c:lblAlgn val="ctr"/>
        <c:lblOffset val="100"/>
        <c:noMultiLvlLbl val="0"/>
      </c:catAx>
      <c:valAx>
        <c:axId val="656081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;[RED]\-[$$-409]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1261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Tipos de pago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Dashboard!$H$40:$J$40</c:f>
              <c:strCache>
                <c:ptCount val="3"/>
                <c:pt idx="0">
                  <c:v>Ventas efectivas </c:v>
                </c:pt>
                <c:pt idx="1">
                  <c:v>Ventas tarjeta </c:v>
                </c:pt>
                <c:pt idx="2">
                  <c:v>Ventas transferencia</c:v>
                </c:pt>
              </c:strCache>
            </c:strRef>
          </c:cat>
          <c:val>
            <c:numRef>
              <c:f>Dashboard!$H$51:$J$51</c:f>
              <c:numCache>
                <c:formatCode>General</c:formatCode>
                <c:ptCount val="3"/>
                <c:pt idx="0">
                  <c:v>133998.83</c:v>
                </c:pt>
                <c:pt idx="1">
                  <c:v>24641.71</c:v>
                </c:pt>
                <c:pt idx="2">
                  <c:v>2554.02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Yerly sales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Dashboard!$G$40</c:f>
              <c:strCache>
                <c:ptCount val="1"/>
                <c:pt idx="0">
                  <c:v>Ventas totales 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Dashboard!$E$41:$E$45</c:f>
              <c:strCache>
                <c:ptCount val="5"/>
                <c:pt idx="0">
                  <c:v>Enero </c:v>
                </c:pt>
                <c:pt idx="1">
                  <c:v>Febrero </c:v>
                </c:pt>
                <c:pt idx="2">
                  <c:v>Marzo</c:v>
                </c:pt>
                <c:pt idx="3">
                  <c:v>Abril</c:v>
                </c:pt>
                <c:pt idx="4">
                  <c:v>Mayo </c:v>
                </c:pt>
              </c:strCache>
            </c:strRef>
          </c:cat>
          <c:val>
            <c:numRef>
              <c:f>Dashboard!$G$41:$G$45</c:f>
              <c:numCache>
                <c:formatCode>General</c:formatCode>
                <c:ptCount val="5"/>
                <c:pt idx="0">
                  <c:v>159277.59</c:v>
                </c:pt>
                <c:pt idx="1">
                  <c:v>151460.3</c:v>
                </c:pt>
                <c:pt idx="2">
                  <c:v>140334.59</c:v>
                </c:pt>
                <c:pt idx="3">
                  <c:v>134942.64</c:v>
                </c:pt>
                <c:pt idx="4">
                  <c:v>161194.56</c:v>
                </c:pt>
              </c:numCache>
            </c:numRef>
          </c:val>
        </c:ser>
        <c:gapWidth val="100"/>
        <c:overlap val="0"/>
        <c:axId val="30955776"/>
        <c:axId val="26386827"/>
      </c:barChart>
      <c:catAx>
        <c:axId val="309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86827"/>
        <c:crosses val="autoZero"/>
        <c:auto val="1"/>
        <c:lblAlgn val="ctr"/>
        <c:lblOffset val="100"/>
        <c:noMultiLvlLbl val="0"/>
      </c:catAx>
      <c:valAx>
        <c:axId val="263868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;[RED]\-[$$-409]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5577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221760</xdr:colOff>
      <xdr:row>185</xdr:row>
      <xdr:rowOff>36000</xdr:rowOff>
    </xdr:from>
    <xdr:to>
      <xdr:col>8</xdr:col>
      <xdr:colOff>692640</xdr:colOff>
      <xdr:row>202</xdr:row>
      <xdr:rowOff>48240</xdr:rowOff>
    </xdr:to>
    <xdr:graphicFrame>
      <xdr:nvGraphicFramePr>
        <xdr:cNvPr id="0" name=""/>
        <xdr:cNvGraphicFramePr/>
      </xdr:nvGraphicFramePr>
      <xdr:xfrm>
        <a:off x="3130200" y="32459040"/>
        <a:ext cx="5322240" cy="299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1133640</xdr:colOff>
      <xdr:row>21</xdr:row>
      <xdr:rowOff>34920</xdr:rowOff>
    </xdr:from>
    <xdr:to>
      <xdr:col>6</xdr:col>
      <xdr:colOff>1240920</xdr:colOff>
      <xdr:row>34</xdr:row>
      <xdr:rowOff>35280</xdr:rowOff>
    </xdr:to>
    <xdr:graphicFrame>
      <xdr:nvGraphicFramePr>
        <xdr:cNvPr id="1" name=""/>
        <xdr:cNvGraphicFramePr/>
      </xdr:nvGraphicFramePr>
      <xdr:xfrm>
        <a:off x="4222440" y="3715560"/>
        <a:ext cx="4312080" cy="227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1592640</xdr:colOff>
      <xdr:row>20</xdr:row>
      <xdr:rowOff>107640</xdr:rowOff>
    </xdr:from>
    <xdr:to>
      <xdr:col>11</xdr:col>
      <xdr:colOff>583920</xdr:colOff>
      <xdr:row>34</xdr:row>
      <xdr:rowOff>95400</xdr:rowOff>
    </xdr:to>
    <xdr:graphicFrame>
      <xdr:nvGraphicFramePr>
        <xdr:cNvPr id="2" name=""/>
        <xdr:cNvGraphicFramePr/>
      </xdr:nvGraphicFramePr>
      <xdr:xfrm>
        <a:off x="8886240" y="3612960"/>
        <a:ext cx="4505040" cy="244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2160</xdr:colOff>
      <xdr:row>20</xdr:row>
      <xdr:rowOff>160560</xdr:rowOff>
    </xdr:from>
    <xdr:to>
      <xdr:col>17</xdr:col>
      <xdr:colOff>414000</xdr:colOff>
      <xdr:row>35</xdr:row>
      <xdr:rowOff>102600</xdr:rowOff>
    </xdr:to>
    <xdr:graphicFrame>
      <xdr:nvGraphicFramePr>
        <xdr:cNvPr id="3" name=""/>
        <xdr:cNvGraphicFramePr/>
      </xdr:nvGraphicFramePr>
      <xdr:xfrm>
        <a:off x="13802760" y="3665880"/>
        <a:ext cx="5210280" cy="25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396000</xdr:colOff>
      <xdr:row>2</xdr:row>
      <xdr:rowOff>0</xdr:rowOff>
    </xdr:from>
    <xdr:to>
      <xdr:col>4</xdr:col>
      <xdr:colOff>1171440</xdr:colOff>
      <xdr:row>16</xdr:row>
      <xdr:rowOff>160920</xdr:rowOff>
    </xdr:to>
    <xdr:graphicFrame>
      <xdr:nvGraphicFramePr>
        <xdr:cNvPr id="4" name=""/>
        <xdr:cNvGraphicFramePr/>
      </xdr:nvGraphicFramePr>
      <xdr:xfrm>
        <a:off x="396000" y="350640"/>
        <a:ext cx="5210280" cy="261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F2" activeCellId="0" sqref="F2"/>
    </sheetView>
  </sheetViews>
  <sheetFormatPr defaultColWidth="10.9140625" defaultRowHeight="13.8" zeroHeight="false" outlineLevelRow="0" outlineLevelCol="0"/>
  <cols>
    <col collapsed="false" customWidth="false" hidden="false" outlineLevel="0" max="3" min="3" style="1" width="10.9"/>
  </cols>
  <sheetData>
    <row r="1" customFormat="false" ht="13.8" hidden="false" customHeight="false" outlineLevel="0" collapsed="false">
      <c r="A1" s="2" t="s">
        <v>0</v>
      </c>
      <c r="B1" s="3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3.8" hidden="false" customHeight="false" outlineLevel="0" collapsed="false">
      <c r="A2" s="2" t="n">
        <v>44562</v>
      </c>
      <c r="B2" s="5" t="n">
        <f aca="false">MONTH(A2)</f>
        <v>1</v>
      </c>
      <c r="C2" s="6" t="n">
        <v>0</v>
      </c>
      <c r="D2" s="7" t="n">
        <v>0</v>
      </c>
      <c r="E2" s="7" t="n">
        <v>0</v>
      </c>
      <c r="F2" s="7" t="n">
        <v>0</v>
      </c>
      <c r="G2" s="7" t="n">
        <v>0</v>
      </c>
      <c r="H2" s="4" t="n">
        <v>0</v>
      </c>
    </row>
    <row r="3" customFormat="false" ht="13.8" hidden="false" customHeight="false" outlineLevel="0" collapsed="false">
      <c r="A3" s="2" t="n">
        <v>44563</v>
      </c>
      <c r="B3" s="5" t="n">
        <f aca="false">MONTH(A3)</f>
        <v>1</v>
      </c>
      <c r="C3" s="6" t="n">
        <v>3574.28</v>
      </c>
      <c r="D3" s="7" t="n">
        <v>3459.57</v>
      </c>
      <c r="E3" s="7" t="n">
        <v>114.71</v>
      </c>
      <c r="F3" s="7" t="n">
        <v>0</v>
      </c>
      <c r="G3" s="7" t="n">
        <v>1908.81</v>
      </c>
      <c r="H3" s="4" t="n">
        <v>25</v>
      </c>
    </row>
    <row r="4" customFormat="false" ht="13.8" hidden="false" customHeight="false" outlineLevel="0" collapsed="false">
      <c r="A4" s="2" t="n">
        <v>44564</v>
      </c>
      <c r="B4" s="5" t="n">
        <f aca="false">MONTH(A4)</f>
        <v>1</v>
      </c>
      <c r="C4" s="6" t="n">
        <v>4942.17</v>
      </c>
      <c r="D4" s="7" t="n">
        <v>4942.17</v>
      </c>
      <c r="E4" s="7" t="n">
        <v>0</v>
      </c>
      <c r="F4" s="7" t="n">
        <v>0</v>
      </c>
      <c r="G4" s="7" t="n">
        <v>2553.78</v>
      </c>
      <c r="H4" s="4" t="n">
        <v>47</v>
      </c>
    </row>
    <row r="5" customFormat="false" ht="13.8" hidden="false" customHeight="false" outlineLevel="0" collapsed="false">
      <c r="A5" s="2" t="n">
        <v>44565</v>
      </c>
      <c r="B5" s="5" t="n">
        <f aca="false">MONTH(A5)</f>
        <v>1</v>
      </c>
      <c r="C5" s="6" t="n">
        <v>5551.82</v>
      </c>
      <c r="D5" s="7" t="n">
        <v>5108.04</v>
      </c>
      <c r="E5" s="7"/>
      <c r="F5" s="7" t="n">
        <v>0</v>
      </c>
      <c r="G5" s="7" t="n">
        <v>2692.46</v>
      </c>
      <c r="H5" s="4" t="n">
        <v>55</v>
      </c>
    </row>
    <row r="6" customFormat="false" ht="13.8" hidden="false" customHeight="false" outlineLevel="0" collapsed="false">
      <c r="A6" s="2" t="n">
        <v>44566</v>
      </c>
      <c r="B6" s="5" t="n">
        <f aca="false">MONTH(A6)</f>
        <v>1</v>
      </c>
      <c r="C6" s="6" t="n">
        <v>6001.55</v>
      </c>
      <c r="D6" s="7" t="n">
        <v>5876.3</v>
      </c>
      <c r="E6" s="7" t="n">
        <v>125.25</v>
      </c>
      <c r="F6" s="7" t="n">
        <v>0</v>
      </c>
      <c r="G6" s="7" t="n">
        <v>3018.65</v>
      </c>
      <c r="H6" s="4" t="n">
        <v>58</v>
      </c>
    </row>
    <row r="7" customFormat="false" ht="13.8" hidden="false" customHeight="false" outlineLevel="0" collapsed="false">
      <c r="A7" s="2" t="n">
        <v>44567</v>
      </c>
      <c r="B7" s="5" t="n">
        <f aca="false">MONTH(A7)</f>
        <v>1</v>
      </c>
      <c r="C7" s="6" t="n">
        <v>4118.89</v>
      </c>
      <c r="D7" s="7" t="n">
        <v>3962.21</v>
      </c>
      <c r="E7" s="7" t="n">
        <v>156.68</v>
      </c>
      <c r="F7" s="7" t="n">
        <v>0</v>
      </c>
      <c r="G7" s="7" t="n">
        <v>2053.39</v>
      </c>
      <c r="H7" s="4" t="n">
        <v>50</v>
      </c>
    </row>
    <row r="8" customFormat="false" ht="13.8" hidden="false" customHeight="false" outlineLevel="0" collapsed="false">
      <c r="A8" s="2" t="n">
        <v>44568</v>
      </c>
      <c r="B8" s="5" t="n">
        <f aca="false">MONTH(A8)</f>
        <v>1</v>
      </c>
      <c r="C8" s="6" t="n">
        <v>5649.31</v>
      </c>
      <c r="D8" s="7" t="n">
        <v>4933.16</v>
      </c>
      <c r="E8" s="7" t="n">
        <v>716.15</v>
      </c>
      <c r="F8" s="7" t="n">
        <v>0</v>
      </c>
      <c r="G8" s="7" t="n">
        <v>2779.85</v>
      </c>
      <c r="H8" s="4" t="n">
        <v>59</v>
      </c>
    </row>
    <row r="9" customFormat="false" ht="13.8" hidden="false" customHeight="false" outlineLevel="0" collapsed="false">
      <c r="A9" s="2" t="n">
        <v>44569</v>
      </c>
      <c r="B9" s="5" t="n">
        <f aca="false">MONTH(A9)</f>
        <v>1</v>
      </c>
      <c r="C9" s="6" t="n">
        <v>5302.13</v>
      </c>
      <c r="D9" s="7" t="n">
        <v>4907.66</v>
      </c>
      <c r="E9" s="7" t="n">
        <v>394.47</v>
      </c>
      <c r="F9" s="7" t="n">
        <v>0</v>
      </c>
      <c r="G9" s="7" t="n">
        <v>2587.8</v>
      </c>
      <c r="H9" s="4" t="n">
        <v>58</v>
      </c>
    </row>
    <row r="10" customFormat="false" ht="13.8" hidden="false" customHeight="false" outlineLevel="0" collapsed="false">
      <c r="A10" s="2" t="n">
        <v>44570</v>
      </c>
      <c r="B10" s="5" t="n">
        <f aca="false">MONTH(A10)</f>
        <v>1</v>
      </c>
      <c r="C10" s="6" t="n">
        <v>3478.01</v>
      </c>
      <c r="D10" s="7" t="n">
        <v>1596.41</v>
      </c>
      <c r="E10" s="7" t="n">
        <v>1881.6</v>
      </c>
      <c r="F10" s="7" t="n">
        <v>0</v>
      </c>
      <c r="G10" s="7" t="n">
        <v>1746.17</v>
      </c>
      <c r="H10" s="4" t="n">
        <v>32</v>
      </c>
    </row>
    <row r="11" customFormat="false" ht="13.8" hidden="false" customHeight="false" outlineLevel="0" collapsed="false">
      <c r="A11" s="2" t="n">
        <v>44571</v>
      </c>
      <c r="B11" s="5" t="n">
        <f aca="false">MONTH(A11)</f>
        <v>1</v>
      </c>
      <c r="C11" s="6" t="n">
        <v>7573.72</v>
      </c>
      <c r="D11" s="7" t="n">
        <v>2347.08</v>
      </c>
      <c r="E11" s="7" t="n">
        <v>94.28</v>
      </c>
      <c r="F11" s="7" t="n">
        <v>5132.36</v>
      </c>
      <c r="G11" s="7" t="n">
        <v>3802.33</v>
      </c>
      <c r="H11" s="4" t="n">
        <v>32</v>
      </c>
    </row>
    <row r="12" customFormat="false" ht="13.8" hidden="false" customHeight="false" outlineLevel="0" collapsed="false">
      <c r="A12" s="2" t="n">
        <v>44572</v>
      </c>
      <c r="B12" s="5" t="n">
        <f aca="false">MONTH(A12)</f>
        <v>1</v>
      </c>
      <c r="C12" s="6" t="n">
        <v>4226.25</v>
      </c>
      <c r="D12" s="7" t="n">
        <v>3692.89</v>
      </c>
      <c r="E12" s="7" t="n">
        <v>533.36</v>
      </c>
      <c r="F12" s="7" t="n">
        <v>0</v>
      </c>
      <c r="G12" s="7" t="n">
        <v>2411.77</v>
      </c>
      <c r="H12" s="4" t="n">
        <v>46</v>
      </c>
    </row>
    <row r="13" customFormat="false" ht="13.8" hidden="false" customHeight="false" outlineLevel="0" collapsed="false">
      <c r="A13" s="2" t="n">
        <v>44573</v>
      </c>
      <c r="B13" s="5" t="n">
        <f aca="false">MONTH(A13)</f>
        <v>1</v>
      </c>
      <c r="C13" s="6" t="n">
        <v>4172.46</v>
      </c>
      <c r="D13" s="7" t="n">
        <v>4172.46</v>
      </c>
      <c r="E13" s="7" t="n">
        <v>0</v>
      </c>
      <c r="F13" s="7" t="n">
        <v>0</v>
      </c>
      <c r="G13" s="7" t="n">
        <v>2291.95</v>
      </c>
      <c r="H13" s="4" t="n">
        <v>48</v>
      </c>
    </row>
    <row r="14" customFormat="false" ht="13.8" hidden="false" customHeight="false" outlineLevel="0" collapsed="false">
      <c r="A14" s="2" t="n">
        <v>44574</v>
      </c>
      <c r="B14" s="5" t="n">
        <f aca="false">MONTH(A14)</f>
        <v>1</v>
      </c>
      <c r="C14" s="6" t="n">
        <v>3580.9</v>
      </c>
      <c r="D14" s="7" t="n">
        <v>3217.79</v>
      </c>
      <c r="E14" s="7" t="n">
        <v>363.11</v>
      </c>
      <c r="F14" s="7" t="n">
        <v>0</v>
      </c>
      <c r="G14" s="7" t="n">
        <v>2032.93</v>
      </c>
      <c r="H14" s="4" t="n">
        <v>39</v>
      </c>
    </row>
    <row r="15" customFormat="false" ht="13.8" hidden="false" customHeight="false" outlineLevel="0" collapsed="false">
      <c r="A15" s="2" t="n">
        <v>44575</v>
      </c>
      <c r="B15" s="5" t="n">
        <f aca="false">MONTH(A15)</f>
        <v>1</v>
      </c>
      <c r="C15" s="6" t="n">
        <v>3503.12</v>
      </c>
      <c r="D15" s="7" t="n">
        <v>2831.55</v>
      </c>
      <c r="E15" s="7" t="n">
        <v>671.57</v>
      </c>
      <c r="F15" s="7" t="n">
        <v>0</v>
      </c>
      <c r="G15" s="7" t="n">
        <v>1996.33</v>
      </c>
      <c r="H15" s="4" t="n">
        <v>33</v>
      </c>
    </row>
    <row r="16" customFormat="false" ht="13.8" hidden="false" customHeight="false" outlineLevel="0" collapsed="false">
      <c r="A16" s="2" t="n">
        <v>44576</v>
      </c>
      <c r="B16" s="5" t="n">
        <f aca="false">MONTH(A16)</f>
        <v>1</v>
      </c>
      <c r="C16" s="6" t="n">
        <v>6727.53</v>
      </c>
      <c r="D16" s="7" t="n">
        <v>5752.18</v>
      </c>
      <c r="E16" s="7" t="n">
        <v>975.35</v>
      </c>
      <c r="F16" s="7" t="n">
        <v>0</v>
      </c>
      <c r="G16" s="7" t="n">
        <v>3750.84</v>
      </c>
      <c r="H16" s="4" t="n">
        <v>48</v>
      </c>
    </row>
    <row r="17" customFormat="false" ht="13.8" hidden="false" customHeight="false" outlineLevel="0" collapsed="false">
      <c r="A17" s="2" t="n">
        <v>44577</v>
      </c>
      <c r="B17" s="5" t="n">
        <f aca="false">MONTH(A17)</f>
        <v>1</v>
      </c>
      <c r="C17" s="6" t="n">
        <v>3620.16</v>
      </c>
      <c r="D17" s="7" t="n">
        <v>3216.57</v>
      </c>
      <c r="E17" s="7" t="n">
        <v>403.59</v>
      </c>
      <c r="F17" s="7" t="n">
        <v>0</v>
      </c>
      <c r="G17" s="7" t="n">
        <v>2127.77</v>
      </c>
      <c r="H17" s="4" t="n">
        <v>28</v>
      </c>
    </row>
    <row r="18" customFormat="false" ht="13.8" hidden="false" customHeight="false" outlineLevel="0" collapsed="false">
      <c r="A18" s="2" t="n">
        <v>44578</v>
      </c>
      <c r="B18" s="5" t="n">
        <f aca="false">MONTH(A18)</f>
        <v>1</v>
      </c>
      <c r="C18" s="6" t="n">
        <v>3178.41</v>
      </c>
      <c r="D18" s="7" t="n">
        <v>3154.41</v>
      </c>
      <c r="E18" s="7" t="n">
        <v>24</v>
      </c>
      <c r="F18" s="7" t="n">
        <v>0</v>
      </c>
      <c r="G18" s="7" t="n">
        <v>1826.18</v>
      </c>
      <c r="H18" s="4" t="n">
        <v>34</v>
      </c>
    </row>
    <row r="19" customFormat="false" ht="13.8" hidden="false" customHeight="false" outlineLevel="0" collapsed="false">
      <c r="A19" s="2" t="n">
        <v>44579</v>
      </c>
      <c r="B19" s="5" t="n">
        <f aca="false">MONTH(A19)</f>
        <v>1</v>
      </c>
      <c r="C19" s="6" t="n">
        <v>3765.94</v>
      </c>
      <c r="D19" s="7" t="n">
        <v>3388.37</v>
      </c>
      <c r="E19" s="7" t="n">
        <v>377.57</v>
      </c>
      <c r="F19" s="7" t="n">
        <v>0</v>
      </c>
      <c r="G19" s="7" t="n">
        <v>2082.56</v>
      </c>
      <c r="H19" s="4" t="n">
        <v>40</v>
      </c>
    </row>
    <row r="20" customFormat="false" ht="13.8" hidden="false" customHeight="false" outlineLevel="0" collapsed="false">
      <c r="A20" s="2" t="n">
        <v>44580</v>
      </c>
      <c r="B20" s="5" t="n">
        <f aca="false">MONTH(A20)</f>
        <v>1</v>
      </c>
      <c r="C20" s="6" t="n">
        <v>3966.48</v>
      </c>
      <c r="D20" s="7" t="n">
        <v>3605.21</v>
      </c>
      <c r="E20" s="7" t="n">
        <v>361.27</v>
      </c>
      <c r="F20" s="7" t="n">
        <v>0</v>
      </c>
      <c r="G20" s="7" t="n">
        <v>2216.82</v>
      </c>
      <c r="H20" s="4" t="n">
        <v>53</v>
      </c>
    </row>
    <row r="21" customFormat="false" ht="13.8" hidden="false" customHeight="false" outlineLevel="0" collapsed="false">
      <c r="A21" s="2" t="n">
        <v>44581</v>
      </c>
      <c r="B21" s="5" t="n">
        <f aca="false">MONTH(A21)</f>
        <v>1</v>
      </c>
      <c r="C21" s="6" t="n">
        <v>3706.63</v>
      </c>
      <c r="D21" s="7" t="n">
        <v>3706.63</v>
      </c>
      <c r="E21" s="7" t="n">
        <v>0</v>
      </c>
      <c r="F21" s="7" t="n">
        <v>0</v>
      </c>
      <c r="G21" s="7" t="n">
        <v>2076.33</v>
      </c>
      <c r="H21" s="4" t="n">
        <v>42</v>
      </c>
    </row>
    <row r="22" customFormat="false" ht="13.8" hidden="false" customHeight="false" outlineLevel="0" collapsed="false">
      <c r="A22" s="2" t="n">
        <v>44582</v>
      </c>
      <c r="B22" s="5" t="n">
        <f aca="false">MONTH(A22)</f>
        <v>1</v>
      </c>
      <c r="C22" s="6" t="n">
        <v>2753.61</v>
      </c>
      <c r="D22" s="7" t="n">
        <v>2753.61</v>
      </c>
      <c r="E22" s="7" t="n">
        <v>0</v>
      </c>
      <c r="F22" s="7" t="n">
        <v>0</v>
      </c>
      <c r="G22" s="7" t="n">
        <v>1611.89</v>
      </c>
      <c r="H22" s="4" t="n">
        <v>35</v>
      </c>
    </row>
    <row r="23" customFormat="false" ht="13.8" hidden="false" customHeight="false" outlineLevel="0" collapsed="false">
      <c r="A23" s="2" t="n">
        <v>44583</v>
      </c>
      <c r="B23" s="5" t="n">
        <f aca="false">MONTH(A23)</f>
        <v>1</v>
      </c>
      <c r="C23" s="6" t="n">
        <v>6177.15</v>
      </c>
      <c r="D23" s="7" t="n">
        <v>4991.56</v>
      </c>
      <c r="E23" s="7" t="n">
        <v>1185.59</v>
      </c>
      <c r="F23" s="7" t="n">
        <v>0</v>
      </c>
      <c r="G23" s="7" t="n">
        <v>3505.85</v>
      </c>
      <c r="H23" s="4" t="n">
        <v>51</v>
      </c>
    </row>
    <row r="24" customFormat="false" ht="13.8" hidden="false" customHeight="false" outlineLevel="0" collapsed="false">
      <c r="A24" s="2" t="n">
        <v>44584</v>
      </c>
      <c r="B24" s="5" t="n">
        <f aca="false">MONTH(A24)</f>
        <v>1</v>
      </c>
      <c r="C24" s="6" t="n">
        <v>2919.39</v>
      </c>
      <c r="D24" s="7" t="n">
        <v>2833.64</v>
      </c>
      <c r="E24" s="7" t="n">
        <v>85.75</v>
      </c>
      <c r="F24" s="7" t="n">
        <v>0</v>
      </c>
      <c r="G24" s="7" t="n">
        <v>1654.02</v>
      </c>
      <c r="H24" s="4" t="n">
        <v>26</v>
      </c>
    </row>
    <row r="25" customFormat="false" ht="13.8" hidden="false" customHeight="false" outlineLevel="0" collapsed="false">
      <c r="A25" s="2" t="n">
        <v>44585</v>
      </c>
      <c r="B25" s="5" t="n">
        <f aca="false">MONTH(A25)</f>
        <v>1</v>
      </c>
      <c r="C25" s="6" t="n">
        <v>3034.94</v>
      </c>
      <c r="D25" s="7" t="n">
        <v>2721.46</v>
      </c>
      <c r="E25" s="7" t="n">
        <v>313.48</v>
      </c>
      <c r="F25" s="7" t="n">
        <v>0</v>
      </c>
      <c r="G25" s="7" t="n">
        <v>1758.41</v>
      </c>
      <c r="H25" s="4" t="n">
        <v>31</v>
      </c>
    </row>
    <row r="26" customFormat="false" ht="13.8" hidden="false" customHeight="false" outlineLevel="0" collapsed="false">
      <c r="A26" s="2" t="n">
        <v>44586</v>
      </c>
      <c r="B26" s="5" t="n">
        <f aca="false">MONTH(A26)</f>
        <v>1</v>
      </c>
      <c r="C26" s="6" t="n">
        <v>2491.39</v>
      </c>
      <c r="D26" s="7" t="n">
        <v>2365.77</v>
      </c>
      <c r="E26" s="7" t="n">
        <v>125.62</v>
      </c>
      <c r="F26" s="7" t="n">
        <v>0</v>
      </c>
      <c r="G26" s="7" t="n">
        <v>1430.55</v>
      </c>
      <c r="H26" s="4" t="n">
        <v>34</v>
      </c>
    </row>
    <row r="27" customFormat="false" ht="13.8" hidden="false" customHeight="false" outlineLevel="0" collapsed="false">
      <c r="A27" s="2" t="n">
        <v>44587</v>
      </c>
      <c r="B27" s="5" t="n">
        <f aca="false">MONTH(A27)</f>
        <v>1</v>
      </c>
      <c r="C27" s="6" t="n">
        <v>1881.23</v>
      </c>
      <c r="D27" s="7" t="n">
        <v>1714.15</v>
      </c>
      <c r="E27" s="7" t="n">
        <v>167.08</v>
      </c>
      <c r="F27" s="7" t="n">
        <v>0</v>
      </c>
      <c r="G27" s="7" t="n">
        <v>1141.31</v>
      </c>
      <c r="H27" s="4" t="n">
        <v>24</v>
      </c>
    </row>
    <row r="28" customFormat="false" ht="13.8" hidden="false" customHeight="false" outlineLevel="0" collapsed="false">
      <c r="A28" s="2" t="n">
        <v>44588</v>
      </c>
      <c r="B28" s="5" t="n">
        <f aca="false">MONTH(A28)</f>
        <v>1</v>
      </c>
      <c r="C28" s="6" t="n">
        <v>2533.27</v>
      </c>
      <c r="D28" s="7" t="n">
        <v>1714.63</v>
      </c>
      <c r="E28" s="7" t="n">
        <v>818.64</v>
      </c>
      <c r="F28" s="7" t="n">
        <v>0</v>
      </c>
      <c r="G28" s="7" t="n">
        <v>1442.5</v>
      </c>
      <c r="H28" s="4" t="n">
        <v>34</v>
      </c>
    </row>
    <row r="29" customFormat="false" ht="13.8" hidden="false" customHeight="false" outlineLevel="0" collapsed="false">
      <c r="A29" s="2" t="n">
        <v>44589</v>
      </c>
      <c r="B29" s="5" t="n">
        <f aca="false">MONTH(A29)</f>
        <v>1</v>
      </c>
      <c r="C29" s="6" t="n">
        <v>4445.86</v>
      </c>
      <c r="D29" s="7" t="n">
        <v>4286.07</v>
      </c>
      <c r="E29" s="7" t="n">
        <v>159.79</v>
      </c>
      <c r="F29" s="7" t="n">
        <v>0</v>
      </c>
      <c r="G29" s="7" t="n">
        <v>2488.38</v>
      </c>
      <c r="H29" s="4" t="n">
        <v>45</v>
      </c>
    </row>
    <row r="30" customFormat="false" ht="13.8" hidden="false" customHeight="false" outlineLevel="0" collapsed="false">
      <c r="A30" s="2" t="n">
        <v>44590</v>
      </c>
      <c r="B30" s="5" t="n">
        <f aca="false">MONTH(A30)</f>
        <v>1</v>
      </c>
      <c r="C30" s="6" t="n">
        <v>3152.18</v>
      </c>
      <c r="D30" s="7" t="n">
        <v>2150.65</v>
      </c>
      <c r="E30" s="7" t="n">
        <v>1001.53</v>
      </c>
      <c r="F30" s="7" t="n">
        <v>0</v>
      </c>
      <c r="G30" s="7" t="n">
        <v>1844.08</v>
      </c>
      <c r="H30" s="4" t="n">
        <v>26</v>
      </c>
    </row>
    <row r="31" customFormat="false" ht="13.8" hidden="false" customHeight="false" outlineLevel="0" collapsed="false">
      <c r="A31" s="2" t="n">
        <v>44591</v>
      </c>
      <c r="B31" s="5" t="n">
        <f aca="false">MONTH(A31)</f>
        <v>1</v>
      </c>
      <c r="C31" s="6" t="n">
        <v>2940.98</v>
      </c>
      <c r="D31" s="7" t="n">
        <v>2819.89</v>
      </c>
      <c r="E31" s="7" t="n">
        <v>121.09</v>
      </c>
      <c r="F31" s="7" t="n">
        <v>0</v>
      </c>
      <c r="G31" s="7" t="n">
        <v>1669.58</v>
      </c>
      <c r="H31" s="4" t="n">
        <v>29</v>
      </c>
    </row>
    <row r="32" customFormat="false" ht="13.8" hidden="false" customHeight="false" outlineLevel="0" collapsed="false">
      <c r="A32" s="2" t="n">
        <v>44592</v>
      </c>
      <c r="B32" s="5" t="n">
        <f aca="false">MONTH(A32)</f>
        <v>1</v>
      </c>
      <c r="C32" s="6" t="n">
        <v>4221.26</v>
      </c>
      <c r="D32" s="7" t="n">
        <v>4169.25</v>
      </c>
      <c r="E32" s="7" t="n">
        <v>52.01</v>
      </c>
      <c r="F32" s="7" t="n">
        <v>0</v>
      </c>
      <c r="G32" s="7" t="n">
        <v>2391.35</v>
      </c>
      <c r="H32" s="4" t="n">
        <v>54</v>
      </c>
    </row>
    <row r="33" customFormat="false" ht="13.8" hidden="false" customHeight="false" outlineLevel="0" collapsed="false">
      <c r="A33" s="2" t="n">
        <v>44593</v>
      </c>
      <c r="B33" s="5" t="n">
        <f aca="false">MONTH(A33)</f>
        <v>2</v>
      </c>
      <c r="C33" s="6" t="n">
        <v>4717.85</v>
      </c>
      <c r="D33" s="7" t="n">
        <v>4360.64</v>
      </c>
      <c r="E33" s="7" t="n">
        <v>357.21</v>
      </c>
      <c r="F33" s="7" t="n">
        <v>0</v>
      </c>
      <c r="G33" s="7" t="n">
        <v>2616.06</v>
      </c>
      <c r="H33" s="4" t="n">
        <v>47</v>
      </c>
    </row>
    <row r="34" customFormat="false" ht="13.8" hidden="false" customHeight="false" outlineLevel="0" collapsed="false">
      <c r="A34" s="2" t="n">
        <v>44594</v>
      </c>
      <c r="B34" s="5" t="n">
        <f aca="false">MONTH(A34)</f>
        <v>2</v>
      </c>
      <c r="C34" s="6" t="n">
        <v>4845.28</v>
      </c>
      <c r="D34" s="7" t="n">
        <v>4845.28</v>
      </c>
      <c r="E34" s="7" t="n">
        <v>0</v>
      </c>
      <c r="F34" s="7" t="n">
        <v>0</v>
      </c>
      <c r="G34" s="7" t="n">
        <v>2699.69</v>
      </c>
      <c r="H34" s="4" t="n">
        <v>42</v>
      </c>
    </row>
    <row r="35" customFormat="false" ht="13.8" hidden="false" customHeight="false" outlineLevel="0" collapsed="false">
      <c r="A35" s="2" t="n">
        <v>44595</v>
      </c>
      <c r="B35" s="5" t="n">
        <f aca="false">MONTH(A35)</f>
        <v>2</v>
      </c>
      <c r="C35" s="6" t="n">
        <v>3418.45</v>
      </c>
      <c r="D35" s="7" t="n">
        <v>3305.74</v>
      </c>
      <c r="E35" s="7" t="n">
        <v>112.71</v>
      </c>
      <c r="F35" s="7" t="n">
        <v>0</v>
      </c>
      <c r="G35" s="7" t="n">
        <v>1962.65</v>
      </c>
      <c r="H35" s="4" t="n">
        <v>33</v>
      </c>
    </row>
    <row r="36" customFormat="false" ht="13.8" hidden="false" customHeight="false" outlineLevel="0" collapsed="false">
      <c r="A36" s="2" t="n">
        <v>44596</v>
      </c>
      <c r="B36" s="5" t="n">
        <f aca="false">MONTH(A36)</f>
        <v>2</v>
      </c>
      <c r="C36" s="6" t="n">
        <v>3483.92</v>
      </c>
      <c r="D36" s="7" t="n">
        <v>2786.75</v>
      </c>
      <c r="E36" s="7" t="n">
        <v>697.17</v>
      </c>
      <c r="F36" s="7" t="n">
        <v>0</v>
      </c>
      <c r="G36" s="7" t="n">
        <v>1975.94</v>
      </c>
      <c r="H36" s="4" t="n">
        <v>39</v>
      </c>
    </row>
    <row r="37" customFormat="false" ht="13.8" hidden="false" customHeight="false" outlineLevel="0" collapsed="false">
      <c r="A37" s="2" t="n">
        <v>44597</v>
      </c>
      <c r="B37" s="5" t="n">
        <f aca="false">MONTH(A37)</f>
        <v>2</v>
      </c>
      <c r="C37" s="6" t="n">
        <v>4180.18</v>
      </c>
      <c r="D37" s="7" t="n">
        <v>3462.69</v>
      </c>
      <c r="E37" s="7" t="n">
        <v>717.49</v>
      </c>
      <c r="F37" s="7" t="n">
        <v>0</v>
      </c>
      <c r="G37" s="7" t="n">
        <v>2371.66</v>
      </c>
      <c r="H37" s="4" t="n">
        <v>38</v>
      </c>
    </row>
    <row r="38" customFormat="false" ht="13.8" hidden="false" customHeight="false" outlineLevel="0" collapsed="false">
      <c r="A38" s="2" t="n">
        <v>44598</v>
      </c>
      <c r="B38" s="5" t="n">
        <f aca="false">MONTH(A38)</f>
        <v>2</v>
      </c>
      <c r="C38" s="6" t="n">
        <v>2630.46</v>
      </c>
      <c r="D38" s="7" t="n">
        <v>1803.43</v>
      </c>
      <c r="E38" s="7" t="n">
        <v>827.03</v>
      </c>
      <c r="F38" s="7" t="n">
        <v>0</v>
      </c>
      <c r="G38" s="7" t="n">
        <v>1669.58</v>
      </c>
      <c r="H38" s="4" t="n">
        <v>22</v>
      </c>
    </row>
    <row r="39" customFormat="false" ht="13.8" hidden="false" customHeight="false" outlineLevel="0" collapsed="false">
      <c r="A39" s="2" t="n">
        <v>44599</v>
      </c>
      <c r="B39" s="5" t="n">
        <f aca="false">MONTH(A39)</f>
        <v>2</v>
      </c>
      <c r="C39" s="6" t="n">
        <v>2654.27</v>
      </c>
      <c r="D39" s="7" t="n">
        <v>2012.41</v>
      </c>
      <c r="E39" s="7" t="n">
        <v>641.86</v>
      </c>
      <c r="F39" s="7" t="n">
        <v>0</v>
      </c>
      <c r="G39" s="7" t="n">
        <v>1524.11</v>
      </c>
      <c r="H39" s="4" t="n">
        <v>31</v>
      </c>
    </row>
    <row r="40" customFormat="false" ht="13.8" hidden="false" customHeight="false" outlineLevel="0" collapsed="false">
      <c r="A40" s="2" t="n">
        <v>44600</v>
      </c>
      <c r="B40" s="5" t="n">
        <f aca="false">MONTH(A40)</f>
        <v>2</v>
      </c>
      <c r="C40" s="6" t="n">
        <v>1405.34</v>
      </c>
      <c r="D40" s="7" t="n">
        <v>1405.34</v>
      </c>
      <c r="E40" s="7" t="n">
        <v>0</v>
      </c>
      <c r="F40" s="7" t="n">
        <v>0</v>
      </c>
      <c r="G40" s="7" t="n">
        <v>824.49</v>
      </c>
      <c r="H40" s="4" t="n">
        <v>14</v>
      </c>
    </row>
    <row r="41" customFormat="false" ht="13.8" hidden="false" customHeight="false" outlineLevel="0" collapsed="false">
      <c r="A41" s="2" t="n">
        <v>44601</v>
      </c>
      <c r="B41" s="5" t="n">
        <f aca="false">MONTH(A41)</f>
        <v>2</v>
      </c>
      <c r="C41" s="6" t="n">
        <v>3204.92</v>
      </c>
      <c r="D41" s="7" t="n">
        <v>2472.89</v>
      </c>
      <c r="E41" s="7" t="n">
        <v>732.03</v>
      </c>
      <c r="F41" s="7" t="n">
        <v>0</v>
      </c>
      <c r="G41" s="7" t="n">
        <v>1810.88</v>
      </c>
      <c r="H41" s="4" t="n">
        <v>27</v>
      </c>
    </row>
    <row r="42" customFormat="false" ht="13.8" hidden="false" customHeight="false" outlineLevel="0" collapsed="false">
      <c r="A42" s="2" t="n">
        <v>44602</v>
      </c>
      <c r="B42" s="5" t="n">
        <f aca="false">MONTH(A42)</f>
        <v>2</v>
      </c>
      <c r="C42" s="6" t="n">
        <v>3167.18</v>
      </c>
      <c r="D42" s="7" t="n">
        <v>2983.18</v>
      </c>
      <c r="E42" s="7" t="n">
        <v>184</v>
      </c>
      <c r="F42" s="7" t="n">
        <v>0</v>
      </c>
      <c r="G42" s="7" t="n">
        <v>1773.28</v>
      </c>
      <c r="H42" s="4" t="n">
        <v>30</v>
      </c>
    </row>
    <row r="43" customFormat="false" ht="13.8" hidden="false" customHeight="false" outlineLevel="0" collapsed="false">
      <c r="A43" s="2" t="n">
        <v>44603</v>
      </c>
      <c r="B43" s="5" t="n">
        <f aca="false">MONTH(A43)</f>
        <v>2</v>
      </c>
      <c r="C43" s="6" t="n">
        <v>2384.78</v>
      </c>
      <c r="D43" s="7" t="n">
        <v>2384.78</v>
      </c>
      <c r="E43" s="7" t="n">
        <v>0</v>
      </c>
      <c r="F43" s="7" t="n">
        <v>0</v>
      </c>
      <c r="G43" s="7" t="n">
        <v>1326.82</v>
      </c>
      <c r="H43" s="4" t="n">
        <v>24</v>
      </c>
    </row>
    <row r="44" customFormat="false" ht="13.8" hidden="false" customHeight="false" outlineLevel="0" collapsed="false">
      <c r="A44" s="2" t="n">
        <v>44604</v>
      </c>
      <c r="B44" s="5" t="n">
        <f aca="false">MONTH(A44)</f>
        <v>2</v>
      </c>
      <c r="C44" s="6" t="n">
        <v>4758.67</v>
      </c>
      <c r="D44" s="7" t="n">
        <v>4515.74</v>
      </c>
      <c r="E44" s="7" t="n">
        <v>242.93</v>
      </c>
      <c r="F44" s="7" t="n">
        <v>0</v>
      </c>
      <c r="G44" s="7" t="n">
        <v>2747.11</v>
      </c>
      <c r="H44" s="4" t="n">
        <v>40</v>
      </c>
    </row>
    <row r="45" customFormat="false" ht="13.8" hidden="false" customHeight="false" outlineLevel="0" collapsed="false">
      <c r="A45" s="2" t="n">
        <v>44605</v>
      </c>
      <c r="B45" s="5" t="n">
        <f aca="false">MONTH(A45)</f>
        <v>2</v>
      </c>
      <c r="C45" s="6" t="n">
        <v>2562.72</v>
      </c>
      <c r="D45" s="7" t="n">
        <v>2031.79</v>
      </c>
      <c r="E45" s="7" t="n">
        <v>530.93</v>
      </c>
      <c r="F45" s="7" t="n">
        <v>0</v>
      </c>
      <c r="G45" s="7" t="n">
        <v>1417.57</v>
      </c>
      <c r="H45" s="4" t="n">
        <v>22</v>
      </c>
    </row>
    <row r="46" customFormat="false" ht="13.8" hidden="false" customHeight="false" outlineLevel="0" collapsed="false">
      <c r="A46" s="2" t="n">
        <v>44606</v>
      </c>
      <c r="B46" s="5" t="n">
        <f aca="false">MONTH(A46)</f>
        <v>2</v>
      </c>
      <c r="C46" s="6" t="n">
        <v>2791.7</v>
      </c>
      <c r="D46" s="7" t="n">
        <v>2753.01</v>
      </c>
      <c r="E46" s="7" t="n">
        <v>38.69</v>
      </c>
      <c r="F46" s="7" t="n">
        <v>0</v>
      </c>
      <c r="G46" s="7" t="n">
        <v>1599.99</v>
      </c>
      <c r="H46" s="4" t="n">
        <v>26</v>
      </c>
    </row>
    <row r="47" customFormat="false" ht="13.8" hidden="false" customHeight="false" outlineLevel="0" collapsed="false">
      <c r="A47" s="2" t="n">
        <v>44607</v>
      </c>
      <c r="B47" s="5" t="n">
        <f aca="false">MONTH(A47)</f>
        <v>2</v>
      </c>
      <c r="C47" s="6" t="n">
        <v>6054.22</v>
      </c>
      <c r="D47" s="7" t="n">
        <v>5314.25</v>
      </c>
      <c r="E47" s="7" t="n">
        <v>739.97</v>
      </c>
      <c r="F47" s="7" t="n">
        <v>0</v>
      </c>
      <c r="G47" s="7" t="n">
        <v>3472.59</v>
      </c>
      <c r="H47" s="4" t="n">
        <v>56</v>
      </c>
    </row>
    <row r="48" customFormat="false" ht="13.8" hidden="false" customHeight="false" outlineLevel="0" collapsed="false">
      <c r="A48" s="2" t="n">
        <v>44608</v>
      </c>
      <c r="B48" s="5" t="n">
        <f aca="false">MONTH(A48)</f>
        <v>2</v>
      </c>
      <c r="C48" s="6" t="n">
        <v>4255.83</v>
      </c>
      <c r="D48" s="7" t="n">
        <v>4245.07</v>
      </c>
      <c r="E48" s="7" t="n">
        <v>10.76</v>
      </c>
      <c r="F48" s="7" t="n">
        <v>0</v>
      </c>
      <c r="G48" s="7" t="n">
        <v>2387.18</v>
      </c>
      <c r="H48" s="4" t="n">
        <v>44</v>
      </c>
    </row>
    <row r="49" customFormat="false" ht="13.8" hidden="false" customHeight="false" outlineLevel="0" collapsed="false">
      <c r="A49" s="2" t="n">
        <v>44609</v>
      </c>
      <c r="B49" s="5" t="n">
        <f aca="false">MONTH(A49)</f>
        <v>2</v>
      </c>
      <c r="C49" s="6" t="n">
        <v>4820.66</v>
      </c>
      <c r="D49" s="7" t="n">
        <v>3842.05</v>
      </c>
      <c r="E49" s="7" t="n">
        <v>978.61</v>
      </c>
      <c r="F49" s="7" t="n">
        <v>0</v>
      </c>
      <c r="G49" s="7" t="n">
        <v>2765.3</v>
      </c>
      <c r="H49" s="4" t="n">
        <v>55</v>
      </c>
    </row>
    <row r="50" customFormat="false" ht="13.8" hidden="false" customHeight="false" outlineLevel="0" collapsed="false">
      <c r="A50" s="2" t="n">
        <v>44610</v>
      </c>
      <c r="B50" s="5" t="n">
        <f aca="false">MONTH(A50)</f>
        <v>2</v>
      </c>
      <c r="C50" s="6" t="n">
        <v>2980.8</v>
      </c>
      <c r="D50" s="7" t="n">
        <v>2980.8</v>
      </c>
      <c r="E50" s="7" t="n">
        <v>0</v>
      </c>
      <c r="F50" s="7" t="n">
        <v>0</v>
      </c>
      <c r="G50" s="7" t="n">
        <v>1736.15</v>
      </c>
      <c r="H50" s="4" t="n">
        <v>37</v>
      </c>
    </row>
    <row r="51" customFormat="false" ht="13.8" hidden="false" customHeight="false" outlineLevel="0" collapsed="false">
      <c r="A51" s="2" t="n">
        <v>44611</v>
      </c>
      <c r="B51" s="5" t="n">
        <f aca="false">MONTH(A51)</f>
        <v>2</v>
      </c>
      <c r="C51" s="6" t="n">
        <v>5728.46</v>
      </c>
      <c r="D51" s="7" t="n">
        <v>4623.34</v>
      </c>
      <c r="E51" s="7" t="n">
        <v>1105.12</v>
      </c>
      <c r="F51" s="7" t="n">
        <v>0</v>
      </c>
      <c r="G51" s="7" t="n">
        <v>3210.62</v>
      </c>
      <c r="H51" s="4" t="n">
        <v>44</v>
      </c>
    </row>
    <row r="52" customFormat="false" ht="13.8" hidden="false" customHeight="false" outlineLevel="0" collapsed="false">
      <c r="A52" s="2" t="n">
        <v>44612</v>
      </c>
      <c r="B52" s="5" t="n">
        <f aca="false">MONTH(A52)</f>
        <v>2</v>
      </c>
      <c r="C52" s="6" t="n">
        <v>5559.94</v>
      </c>
      <c r="D52" s="7" t="n">
        <v>2744.5</v>
      </c>
      <c r="E52" s="7" t="n">
        <v>2815.44</v>
      </c>
      <c r="F52" s="7" t="n">
        <v>0</v>
      </c>
      <c r="G52" s="7" t="n">
        <v>1440.61</v>
      </c>
      <c r="H52" s="4" t="n">
        <v>33</v>
      </c>
    </row>
    <row r="53" customFormat="false" ht="13.8" hidden="false" customHeight="false" outlineLevel="0" collapsed="false">
      <c r="A53" s="2" t="n">
        <v>44613</v>
      </c>
      <c r="B53" s="5" t="n">
        <f aca="false">MONTH(A53)</f>
        <v>2</v>
      </c>
      <c r="C53" s="6" t="n">
        <v>4966.54</v>
      </c>
      <c r="D53" s="7" t="n">
        <v>4085.99</v>
      </c>
      <c r="E53" s="7" t="n">
        <v>880.55</v>
      </c>
      <c r="F53" s="7" t="n">
        <v>0</v>
      </c>
      <c r="G53" s="7" t="n">
        <v>2924.42</v>
      </c>
      <c r="H53" s="4" t="n">
        <v>35</v>
      </c>
    </row>
    <row r="54" customFormat="false" ht="13.8" hidden="false" customHeight="false" outlineLevel="0" collapsed="false">
      <c r="A54" s="2" t="n">
        <v>44614</v>
      </c>
      <c r="B54" s="5" t="n">
        <f aca="false">MONTH(A54)</f>
        <v>2</v>
      </c>
      <c r="C54" s="6" t="n">
        <v>4648.99</v>
      </c>
      <c r="D54" s="7" t="n">
        <v>4545.76</v>
      </c>
      <c r="E54" s="7" t="n">
        <v>103.23</v>
      </c>
      <c r="F54" s="7" t="n">
        <v>0</v>
      </c>
      <c r="G54" s="7" t="n">
        <v>2535.51</v>
      </c>
      <c r="H54" s="4" t="n">
        <v>49</v>
      </c>
    </row>
    <row r="55" customFormat="false" ht="13.8" hidden="false" customHeight="false" outlineLevel="0" collapsed="false">
      <c r="A55" s="2" t="n">
        <v>44615</v>
      </c>
      <c r="B55" s="5" t="n">
        <f aca="false">MONTH(A55)</f>
        <v>2</v>
      </c>
      <c r="C55" s="6" t="n">
        <v>3440.66</v>
      </c>
      <c r="D55" s="7" t="n">
        <v>2997.29</v>
      </c>
      <c r="E55" s="7" t="n">
        <v>443.37</v>
      </c>
      <c r="F55" s="7" t="n">
        <v>0</v>
      </c>
      <c r="G55" s="7" t="n">
        <v>1976.46</v>
      </c>
      <c r="H55" s="4" t="n">
        <v>43</v>
      </c>
    </row>
    <row r="56" customFormat="false" ht="13.8" hidden="false" customHeight="false" outlineLevel="0" collapsed="false">
      <c r="A56" s="2" t="n">
        <v>44616</v>
      </c>
      <c r="B56" s="5" t="n">
        <f aca="false">MONTH(A56)</f>
        <v>2</v>
      </c>
      <c r="C56" s="6" t="n">
        <v>4088.09</v>
      </c>
      <c r="D56" s="7" t="n">
        <v>3492.17</v>
      </c>
      <c r="E56" s="7" t="n">
        <v>595.92</v>
      </c>
      <c r="F56" s="7" t="n">
        <v>0</v>
      </c>
      <c r="G56" s="7" t="n">
        <v>2317.07</v>
      </c>
      <c r="H56" s="4" t="n">
        <v>40</v>
      </c>
    </row>
    <row r="57" customFormat="false" ht="13.8" hidden="false" customHeight="false" outlineLevel="0" collapsed="false">
      <c r="A57" s="2" t="n">
        <v>44617</v>
      </c>
      <c r="B57" s="5" t="n">
        <f aca="false">MONTH(A57)</f>
        <v>2</v>
      </c>
      <c r="C57" s="6" t="n">
        <v>2918.34</v>
      </c>
      <c r="D57" s="7" t="n">
        <v>2489.85</v>
      </c>
      <c r="E57" s="7" t="n">
        <v>428.49</v>
      </c>
      <c r="F57" s="7" t="n">
        <v>0</v>
      </c>
      <c r="G57" s="7" t="n">
        <v>1668.94</v>
      </c>
      <c r="H57" s="4" t="n">
        <v>34</v>
      </c>
    </row>
    <row r="58" customFormat="false" ht="13.8" hidden="false" customHeight="false" outlineLevel="0" collapsed="false">
      <c r="A58" s="2" t="n">
        <v>44618</v>
      </c>
      <c r="B58" s="5" t="n">
        <f aca="false">MONTH(A58)</f>
        <v>2</v>
      </c>
      <c r="C58" s="6" t="n">
        <v>7506.01</v>
      </c>
      <c r="D58" s="7" t="n">
        <v>4240.65</v>
      </c>
      <c r="E58" s="7" t="n">
        <v>3265.36</v>
      </c>
      <c r="F58" s="7" t="n">
        <v>0</v>
      </c>
      <c r="G58" s="7" t="n">
        <v>4222.74</v>
      </c>
      <c r="H58" s="4" t="n">
        <v>49</v>
      </c>
    </row>
    <row r="59" customFormat="false" ht="13.8" hidden="false" customHeight="false" outlineLevel="0" collapsed="false">
      <c r="A59" s="2" t="n">
        <v>44619</v>
      </c>
      <c r="B59" s="5" t="n">
        <f aca="false">MONTH(A59)</f>
        <v>2</v>
      </c>
      <c r="C59" s="6" t="n">
        <v>3184.52</v>
      </c>
      <c r="D59" s="7" t="n">
        <v>2716.03</v>
      </c>
      <c r="E59" s="7" t="n">
        <v>468.49</v>
      </c>
      <c r="F59" s="7" t="n">
        <v>0</v>
      </c>
      <c r="G59" s="7" t="n">
        <v>3015.9</v>
      </c>
      <c r="H59" s="4" t="n">
        <v>31</v>
      </c>
    </row>
    <row r="60" customFormat="false" ht="13.8" hidden="false" customHeight="false" outlineLevel="0" collapsed="false">
      <c r="A60" s="2" t="n">
        <v>44620</v>
      </c>
      <c r="B60" s="5" t="n">
        <f aca="false">MONTH(A60)</f>
        <v>2</v>
      </c>
      <c r="C60" s="6" t="n">
        <v>4329.66</v>
      </c>
      <c r="D60" s="7" t="n">
        <v>3982.75</v>
      </c>
      <c r="E60" s="7" t="n">
        <v>346.91</v>
      </c>
      <c r="F60" s="7" t="n">
        <v>0</v>
      </c>
      <c r="G60" s="7" t="n">
        <v>0</v>
      </c>
      <c r="H60" s="4" t="n">
        <v>40</v>
      </c>
    </row>
    <row r="61" customFormat="false" ht="13.8" hidden="false" customHeight="false" outlineLevel="0" collapsed="false">
      <c r="A61" s="2" t="n">
        <v>44621</v>
      </c>
      <c r="B61" s="5" t="n">
        <f aca="false">MONTH(A61)</f>
        <v>3</v>
      </c>
      <c r="C61" s="6" t="n">
        <v>6669.52</v>
      </c>
      <c r="D61" s="7" t="n">
        <v>5792.44</v>
      </c>
      <c r="E61" s="7" t="n">
        <v>877.08</v>
      </c>
      <c r="F61" s="7" t="n">
        <v>0</v>
      </c>
      <c r="G61" s="7" t="n">
        <v>0</v>
      </c>
      <c r="H61" s="4" t="n">
        <v>60</v>
      </c>
    </row>
    <row r="62" customFormat="false" ht="13.8" hidden="false" customHeight="false" outlineLevel="0" collapsed="false">
      <c r="A62" s="2" t="n">
        <v>44622</v>
      </c>
      <c r="B62" s="5" t="n">
        <f aca="false">MONTH(A62)</f>
        <v>3</v>
      </c>
      <c r="C62" s="6" t="n">
        <v>2966.54</v>
      </c>
      <c r="D62" s="7" t="n">
        <v>2898.01</v>
      </c>
      <c r="E62" s="7" t="n">
        <v>68.53</v>
      </c>
      <c r="F62" s="7" t="n">
        <v>0</v>
      </c>
      <c r="G62" s="7" t="n">
        <v>0</v>
      </c>
      <c r="H62" s="4" t="n">
        <v>29</v>
      </c>
    </row>
    <row r="63" customFormat="false" ht="13.8" hidden="false" customHeight="false" outlineLevel="0" collapsed="false">
      <c r="A63" s="2" t="n">
        <v>44623</v>
      </c>
      <c r="B63" s="5" t="n">
        <f aca="false">MONTH(A63)</f>
        <v>3</v>
      </c>
      <c r="C63" s="6" t="n">
        <v>6080.77</v>
      </c>
      <c r="D63" s="7" t="n">
        <v>4636.56</v>
      </c>
      <c r="E63" s="7" t="n">
        <v>1444.21</v>
      </c>
      <c r="F63" s="7" t="n">
        <v>0</v>
      </c>
      <c r="G63" s="7" t="n">
        <v>0</v>
      </c>
      <c r="H63" s="4" t="n">
        <v>50</v>
      </c>
    </row>
    <row r="64" customFormat="false" ht="13.8" hidden="false" customHeight="false" outlineLevel="0" collapsed="false">
      <c r="A64" s="2" t="n">
        <v>44624</v>
      </c>
      <c r="B64" s="5" t="n">
        <f aca="false">MONTH(A64)</f>
        <v>3</v>
      </c>
      <c r="C64" s="6" t="n">
        <v>3690.55</v>
      </c>
      <c r="D64" s="7" t="n">
        <v>3490.55</v>
      </c>
      <c r="E64" s="7" t="n">
        <v>200</v>
      </c>
      <c r="F64" s="7" t="n">
        <v>0</v>
      </c>
      <c r="G64" s="7" t="n">
        <v>0</v>
      </c>
      <c r="H64" s="4" t="n">
        <v>38</v>
      </c>
    </row>
    <row r="65" customFormat="false" ht="13.8" hidden="false" customHeight="false" outlineLevel="0" collapsed="false">
      <c r="A65" s="2" t="n">
        <v>44625</v>
      </c>
      <c r="B65" s="5" t="n">
        <f aca="false">MONTH(A65)</f>
        <v>3</v>
      </c>
      <c r="C65" s="6" t="n">
        <v>5746.1</v>
      </c>
      <c r="D65" s="7" t="n">
        <v>4348.95</v>
      </c>
      <c r="E65" s="7" t="n">
        <v>1397.15</v>
      </c>
      <c r="F65" s="7" t="n">
        <v>0</v>
      </c>
      <c r="G65" s="7" t="n">
        <v>0</v>
      </c>
      <c r="H65" s="4" t="n">
        <v>48</v>
      </c>
    </row>
    <row r="66" customFormat="false" ht="13.8" hidden="false" customHeight="false" outlineLevel="0" collapsed="false">
      <c r="A66" s="2" t="n">
        <v>44626</v>
      </c>
      <c r="B66" s="5" t="n">
        <f aca="false">MONTH(A66)</f>
        <v>3</v>
      </c>
      <c r="C66" s="6" t="n">
        <v>3095.82</v>
      </c>
      <c r="D66" s="7" t="n">
        <v>2103.28</v>
      </c>
      <c r="E66" s="7" t="n">
        <v>992.54</v>
      </c>
      <c r="F66" s="7" t="n">
        <v>0</v>
      </c>
      <c r="G66" s="7" t="n">
        <v>1751.75</v>
      </c>
      <c r="H66" s="4" t="n">
        <v>28</v>
      </c>
    </row>
    <row r="67" customFormat="false" ht="13.8" hidden="false" customHeight="false" outlineLevel="0" collapsed="false">
      <c r="A67" s="2" t="n">
        <v>44627</v>
      </c>
      <c r="B67" s="5" t="n">
        <f aca="false">MONTH(A67)</f>
        <v>3</v>
      </c>
      <c r="C67" s="6" t="n">
        <v>3740.32</v>
      </c>
      <c r="D67" s="7" t="n">
        <v>3377.27</v>
      </c>
      <c r="E67" s="7" t="n">
        <v>363.05</v>
      </c>
      <c r="F67" s="7" t="n">
        <v>0</v>
      </c>
      <c r="G67" s="7" t="n">
        <v>2132.78</v>
      </c>
      <c r="H67" s="4" t="n">
        <v>40</v>
      </c>
    </row>
    <row r="68" customFormat="false" ht="13.8" hidden="false" customHeight="false" outlineLevel="0" collapsed="false">
      <c r="A68" s="2" t="n">
        <v>44628</v>
      </c>
      <c r="B68" s="5" t="n">
        <f aca="false">MONTH(A68)</f>
        <v>3</v>
      </c>
      <c r="C68" s="6" t="n">
        <v>5725.4</v>
      </c>
      <c r="D68" s="7" t="n">
        <v>4397.01</v>
      </c>
      <c r="E68" s="7" t="n">
        <v>1328.39</v>
      </c>
      <c r="F68" s="7" t="n">
        <v>0</v>
      </c>
      <c r="G68" s="7" t="n">
        <v>3161.2</v>
      </c>
      <c r="H68" s="4" t="n">
        <v>40</v>
      </c>
    </row>
    <row r="69" customFormat="false" ht="13.8" hidden="false" customHeight="false" outlineLevel="0" collapsed="false">
      <c r="A69" s="2" t="n">
        <v>44629</v>
      </c>
      <c r="B69" s="5" t="n">
        <f aca="false">MONTH(A69)</f>
        <v>3</v>
      </c>
      <c r="C69" s="6" t="n">
        <v>2361.7</v>
      </c>
      <c r="D69" s="7" t="n">
        <v>2361.7</v>
      </c>
      <c r="E69" s="7" t="n">
        <v>0</v>
      </c>
      <c r="F69" s="7" t="n">
        <v>0</v>
      </c>
      <c r="G69" s="7" t="n">
        <v>1436.16</v>
      </c>
      <c r="H69" s="4" t="n">
        <v>29</v>
      </c>
    </row>
    <row r="70" customFormat="false" ht="13.8" hidden="false" customHeight="false" outlineLevel="0" collapsed="false">
      <c r="A70" s="2" t="n">
        <v>44630</v>
      </c>
      <c r="B70" s="5" t="n">
        <f aca="false">MONTH(A70)</f>
        <v>3</v>
      </c>
      <c r="C70" s="6" t="n">
        <v>3606.48</v>
      </c>
      <c r="D70" s="7" t="n">
        <v>3297.16</v>
      </c>
      <c r="E70" s="7" t="n">
        <v>309.32</v>
      </c>
      <c r="F70" s="7" t="n">
        <v>0</v>
      </c>
      <c r="G70" s="7" t="n">
        <v>2165.22</v>
      </c>
      <c r="H70" s="4" t="n">
        <v>44</v>
      </c>
    </row>
    <row r="71" customFormat="false" ht="13.8" hidden="false" customHeight="false" outlineLevel="0" collapsed="false">
      <c r="A71" s="2" t="n">
        <v>44631</v>
      </c>
      <c r="B71" s="5" t="n">
        <f aca="false">MONTH(A71)</f>
        <v>3</v>
      </c>
      <c r="C71" s="6" t="n">
        <v>4566.46</v>
      </c>
      <c r="D71" s="7" t="n">
        <v>3666.12</v>
      </c>
      <c r="E71" s="7" t="n">
        <v>725.34</v>
      </c>
      <c r="F71" s="7" t="n">
        <v>175</v>
      </c>
      <c r="G71" s="7" t="n">
        <v>2708.65</v>
      </c>
      <c r="H71" s="4" t="n">
        <v>41</v>
      </c>
    </row>
    <row r="72" customFormat="false" ht="13.8" hidden="false" customHeight="false" outlineLevel="0" collapsed="false">
      <c r="A72" s="8" t="n">
        <v>44632</v>
      </c>
      <c r="B72" s="5" t="n">
        <f aca="false">MONTH(A72)</f>
        <v>3</v>
      </c>
      <c r="C72" s="6" t="n">
        <v>2883.33</v>
      </c>
      <c r="D72" s="7" t="n">
        <v>2424.5</v>
      </c>
      <c r="E72" s="7" t="n">
        <v>458.83</v>
      </c>
      <c r="F72" s="7" t="n">
        <v>0</v>
      </c>
      <c r="G72" s="7" t="n">
        <v>1764.21</v>
      </c>
      <c r="H72" s="4" t="n">
        <v>28</v>
      </c>
    </row>
    <row r="73" customFormat="false" ht="13.8" hidden="false" customHeight="false" outlineLevel="0" collapsed="false">
      <c r="A73" s="2" t="n">
        <v>44633</v>
      </c>
      <c r="B73" s="5" t="n">
        <f aca="false">MONTH(A73)</f>
        <v>3</v>
      </c>
      <c r="C73" s="6" t="n">
        <v>1853.87</v>
      </c>
      <c r="D73" s="7" t="n">
        <v>1323.77</v>
      </c>
      <c r="E73" s="7" t="n">
        <v>530.1</v>
      </c>
      <c r="F73" s="7" t="n">
        <v>0</v>
      </c>
      <c r="G73" s="7" t="n">
        <v>1137.25</v>
      </c>
      <c r="H73" s="4" t="n">
        <v>17</v>
      </c>
    </row>
    <row r="74" customFormat="false" ht="13.8" hidden="false" customHeight="false" outlineLevel="0" collapsed="false">
      <c r="A74" s="2" t="n">
        <v>44634</v>
      </c>
      <c r="B74" s="5" t="n">
        <f aca="false">MONTH(A74)</f>
        <v>3</v>
      </c>
      <c r="C74" s="6" t="n">
        <v>5483.77</v>
      </c>
      <c r="D74" s="7" t="n">
        <v>3538.24</v>
      </c>
      <c r="E74" s="7" t="n">
        <v>1945.53</v>
      </c>
      <c r="F74" s="7" t="n">
        <v>0</v>
      </c>
      <c r="G74" s="7" t="n">
        <v>3209.25</v>
      </c>
      <c r="H74" s="4" t="n">
        <v>45</v>
      </c>
    </row>
    <row r="75" customFormat="false" ht="13.8" hidden="false" customHeight="false" outlineLevel="0" collapsed="false">
      <c r="A75" s="2" t="n">
        <v>44635</v>
      </c>
      <c r="B75" s="5" t="n">
        <f aca="false">MONTH(A75)</f>
        <v>3</v>
      </c>
      <c r="C75" s="6" t="n">
        <v>5135.18</v>
      </c>
      <c r="D75" s="7" t="n">
        <v>4967.13</v>
      </c>
      <c r="E75" s="7" t="n">
        <v>168.05</v>
      </c>
      <c r="F75" s="7" t="n">
        <v>0</v>
      </c>
      <c r="G75" s="7" t="n">
        <v>3103.21</v>
      </c>
      <c r="H75" s="4" t="n">
        <v>40</v>
      </c>
    </row>
    <row r="76" customFormat="false" ht="13.8" hidden="false" customHeight="false" outlineLevel="0" collapsed="false">
      <c r="A76" s="2" t="n">
        <v>44636</v>
      </c>
      <c r="B76" s="5" t="n">
        <f aca="false">MONTH(A76)</f>
        <v>3</v>
      </c>
      <c r="C76" s="6" t="n">
        <v>3445.95</v>
      </c>
      <c r="D76" s="7" t="n">
        <v>3445.95</v>
      </c>
      <c r="E76" s="7" t="n">
        <v>0</v>
      </c>
      <c r="F76" s="7" t="n">
        <v>0</v>
      </c>
      <c r="G76" s="7" t="n">
        <v>2116.91</v>
      </c>
      <c r="H76" s="4" t="n">
        <v>28</v>
      </c>
    </row>
    <row r="77" customFormat="false" ht="13.8" hidden="false" customHeight="false" outlineLevel="0" collapsed="false">
      <c r="A77" s="2" t="n">
        <v>44637</v>
      </c>
      <c r="B77" s="5" t="n">
        <f aca="false">MONTH(A77)</f>
        <v>3</v>
      </c>
      <c r="C77" s="6" t="n">
        <v>4681.26</v>
      </c>
      <c r="D77" s="7" t="n">
        <v>3801.2</v>
      </c>
      <c r="E77" s="7" t="n">
        <v>880.06</v>
      </c>
      <c r="F77" s="7" t="n">
        <v>0</v>
      </c>
      <c r="G77" s="7" t="n">
        <v>2789.94</v>
      </c>
      <c r="H77" s="4" t="n">
        <v>33</v>
      </c>
    </row>
    <row r="78" customFormat="false" ht="13.8" hidden="false" customHeight="false" outlineLevel="0" collapsed="false">
      <c r="A78" s="2" t="n">
        <v>44638</v>
      </c>
      <c r="B78" s="5" t="n">
        <f aca="false">MONTH(A78)</f>
        <v>3</v>
      </c>
      <c r="C78" s="6" t="n">
        <v>4252.02</v>
      </c>
      <c r="D78" s="7" t="n">
        <v>3042.13</v>
      </c>
      <c r="E78" s="7" t="n">
        <v>1209.89</v>
      </c>
      <c r="F78" s="7" t="n">
        <v>0</v>
      </c>
      <c r="G78" s="7" t="n">
        <v>2512.66</v>
      </c>
      <c r="H78" s="4" t="n">
        <v>40</v>
      </c>
    </row>
    <row r="79" customFormat="false" ht="13.8" hidden="false" customHeight="false" outlineLevel="0" collapsed="false">
      <c r="A79" s="2" t="n">
        <v>44639</v>
      </c>
      <c r="B79" s="5" t="n">
        <f aca="false">MONTH(A79)</f>
        <v>3</v>
      </c>
      <c r="C79" s="6" t="n">
        <v>3686.54</v>
      </c>
      <c r="D79" s="7" t="n">
        <v>3434.56</v>
      </c>
      <c r="E79" s="7" t="n">
        <v>251.98</v>
      </c>
      <c r="F79" s="7" t="n">
        <v>0</v>
      </c>
      <c r="G79" s="7" t="n">
        <v>2280.5</v>
      </c>
      <c r="H79" s="4" t="n">
        <v>38</v>
      </c>
    </row>
    <row r="80" customFormat="false" ht="13.8" hidden="false" customHeight="false" outlineLevel="0" collapsed="false">
      <c r="A80" s="2" t="n">
        <v>44640</v>
      </c>
      <c r="B80" s="5" t="n">
        <f aca="false">MONTH(A80)</f>
        <v>3</v>
      </c>
      <c r="C80" s="6" t="n">
        <v>3334.67</v>
      </c>
      <c r="D80" s="7" t="n">
        <v>2580.8</v>
      </c>
      <c r="E80" s="7" t="n">
        <v>753.87</v>
      </c>
      <c r="F80" s="7" t="n">
        <v>0</v>
      </c>
      <c r="G80" s="7" t="n">
        <v>2009.86</v>
      </c>
      <c r="H80" s="4" t="n">
        <v>32</v>
      </c>
    </row>
    <row r="81" customFormat="false" ht="13.8" hidden="false" customHeight="false" outlineLevel="0" collapsed="false">
      <c r="A81" s="2" t="n">
        <v>44641</v>
      </c>
      <c r="B81" s="5" t="n">
        <f aca="false">MONTH(A81)</f>
        <v>3</v>
      </c>
      <c r="C81" s="6" t="n">
        <v>3020.49</v>
      </c>
      <c r="D81" s="7" t="n">
        <v>3020.49</v>
      </c>
      <c r="E81" s="7" t="n">
        <v>0</v>
      </c>
      <c r="F81" s="7" t="n">
        <v>0</v>
      </c>
      <c r="G81" s="7" t="n">
        <v>1712.65</v>
      </c>
      <c r="H81" s="4" t="n">
        <v>31</v>
      </c>
    </row>
    <row r="82" customFormat="false" ht="13.8" hidden="false" customHeight="false" outlineLevel="0" collapsed="false">
      <c r="A82" s="2" t="n">
        <v>44642</v>
      </c>
      <c r="B82" s="5" t="n">
        <f aca="false">MONTH(A82)</f>
        <v>3</v>
      </c>
      <c r="C82" s="6" t="n">
        <v>1648.64</v>
      </c>
      <c r="D82" s="7" t="n">
        <v>1615.65</v>
      </c>
      <c r="E82" s="7" t="n">
        <v>32.99</v>
      </c>
      <c r="F82" s="7" t="n">
        <v>0</v>
      </c>
      <c r="G82" s="7" t="n">
        <v>1045.55</v>
      </c>
      <c r="H82" s="4" t="n">
        <v>27</v>
      </c>
    </row>
    <row r="83" customFormat="false" ht="13.8" hidden="false" customHeight="false" outlineLevel="0" collapsed="false">
      <c r="A83" s="2" t="n">
        <v>44643</v>
      </c>
      <c r="B83" s="5" t="n">
        <f aca="false">MONTH(A83)</f>
        <v>3</v>
      </c>
      <c r="C83" s="6" t="n">
        <v>2574.24</v>
      </c>
      <c r="D83" s="7" t="n">
        <v>2371.16</v>
      </c>
      <c r="E83" s="7" t="n">
        <v>203.08</v>
      </c>
      <c r="F83" s="7" t="n">
        <v>0</v>
      </c>
      <c r="G83" s="7" t="n">
        <v>1536.1</v>
      </c>
      <c r="H83" s="4" t="n">
        <v>27</v>
      </c>
    </row>
    <row r="84" customFormat="false" ht="13.8" hidden="false" customHeight="false" outlineLevel="0" collapsed="false">
      <c r="A84" s="2" t="n">
        <v>44644</v>
      </c>
      <c r="B84" s="5" t="n">
        <f aca="false">MONTH(A84)</f>
        <v>3</v>
      </c>
      <c r="C84" s="6" t="n">
        <v>2477.08</v>
      </c>
      <c r="D84" s="7" t="n">
        <v>2477.08</v>
      </c>
      <c r="E84" s="7" t="n">
        <v>0</v>
      </c>
      <c r="F84" s="7" t="n">
        <v>0</v>
      </c>
      <c r="G84" s="7" t="n">
        <v>1449.1</v>
      </c>
      <c r="H84" s="4" t="n">
        <v>25</v>
      </c>
    </row>
    <row r="85" customFormat="false" ht="13.8" hidden="false" customHeight="false" outlineLevel="0" collapsed="false">
      <c r="A85" s="2" t="n">
        <v>44645</v>
      </c>
      <c r="B85" s="5" t="n">
        <f aca="false">MONTH(A85)</f>
        <v>3</v>
      </c>
      <c r="C85" s="6" t="n">
        <v>4972.6</v>
      </c>
      <c r="D85" s="7" t="n">
        <v>4293.55</v>
      </c>
      <c r="E85" s="7" t="n">
        <v>679.05</v>
      </c>
      <c r="F85" s="7" t="n">
        <v>0</v>
      </c>
      <c r="G85" s="7" t="n">
        <v>3010.9</v>
      </c>
      <c r="H85" s="4" t="n">
        <v>46</v>
      </c>
    </row>
    <row r="86" customFormat="false" ht="13.8" hidden="false" customHeight="false" outlineLevel="0" collapsed="false">
      <c r="A86" s="2" t="n">
        <v>44646</v>
      </c>
      <c r="B86" s="5" t="n">
        <f aca="false">MONTH(A86)</f>
        <v>3</v>
      </c>
      <c r="C86" s="6" t="n">
        <v>5208.9</v>
      </c>
      <c r="D86" s="7" t="n">
        <v>4718.82</v>
      </c>
      <c r="E86" s="7" t="n">
        <v>490.08</v>
      </c>
      <c r="F86" s="7" t="n">
        <v>0</v>
      </c>
      <c r="G86" s="7" t="n">
        <v>3079.53</v>
      </c>
      <c r="H86" s="4" t="n">
        <v>44</v>
      </c>
    </row>
    <row r="87" customFormat="false" ht="13.8" hidden="false" customHeight="false" outlineLevel="0" collapsed="false">
      <c r="A87" s="2" t="n">
        <v>44647</v>
      </c>
      <c r="B87" s="5" t="n">
        <f aca="false">MONTH(A87)</f>
        <v>3</v>
      </c>
      <c r="C87" s="6" t="n">
        <v>1700.68</v>
      </c>
      <c r="D87" s="7" t="n">
        <v>1371.44</v>
      </c>
      <c r="E87" s="7" t="n">
        <v>329.24</v>
      </c>
      <c r="F87" s="7" t="n">
        <v>0</v>
      </c>
      <c r="G87" s="7" t="n">
        <v>996.19</v>
      </c>
      <c r="H87" s="4" t="n">
        <v>16</v>
      </c>
    </row>
    <row r="88" customFormat="false" ht="13.8" hidden="false" customHeight="false" outlineLevel="0" collapsed="false">
      <c r="A88" s="2" t="n">
        <v>44648</v>
      </c>
      <c r="B88" s="5" t="n">
        <f aca="false">MONTH(A88)</f>
        <v>3</v>
      </c>
      <c r="C88" s="6" t="n">
        <v>4589.27</v>
      </c>
      <c r="D88" s="7" t="n">
        <v>3800.38</v>
      </c>
      <c r="E88" s="7" t="n">
        <v>788.89</v>
      </c>
      <c r="F88" s="7" t="n">
        <v>0</v>
      </c>
      <c r="G88" s="7" t="n">
        <v>2821.77</v>
      </c>
      <c r="H88" s="4" t="n">
        <v>44</v>
      </c>
    </row>
    <row r="89" customFormat="false" ht="13.8" hidden="false" customHeight="false" outlineLevel="0" collapsed="false">
      <c r="A89" s="2" t="n">
        <v>44649</v>
      </c>
      <c r="B89" s="5" t="n">
        <f aca="false">MONTH(A89)</f>
        <v>3</v>
      </c>
      <c r="C89" s="6" t="n">
        <v>3952.03</v>
      </c>
      <c r="D89" s="7" t="n">
        <v>3196.76</v>
      </c>
      <c r="E89" s="7" t="n">
        <v>755.27</v>
      </c>
      <c r="F89" s="7" t="n">
        <v>0</v>
      </c>
      <c r="G89" s="7" t="n">
        <v>2391.38</v>
      </c>
      <c r="H89" s="4" t="n">
        <v>39</v>
      </c>
    </row>
    <row r="90" customFormat="false" ht="13.8" hidden="false" customHeight="false" outlineLevel="0" collapsed="false">
      <c r="A90" s="2" t="n">
        <v>44650</v>
      </c>
      <c r="B90" s="5" t="n">
        <f aca="false">MONTH(A90)</f>
        <v>3</v>
      </c>
      <c r="C90" s="6" t="n">
        <v>2922.44</v>
      </c>
      <c r="D90" s="7" t="n">
        <v>2621.94</v>
      </c>
      <c r="E90" s="7" t="n">
        <v>300.5</v>
      </c>
      <c r="F90" s="7" t="n">
        <v>0</v>
      </c>
      <c r="G90" s="7" t="n">
        <v>1680.93</v>
      </c>
      <c r="H90" s="4" t="n">
        <v>29</v>
      </c>
    </row>
    <row r="91" customFormat="false" ht="13.8" hidden="false" customHeight="false" outlineLevel="0" collapsed="false">
      <c r="A91" s="2" t="n">
        <v>44651</v>
      </c>
      <c r="B91" s="5" t="n">
        <f aca="false">MONTH(A91)</f>
        <v>3</v>
      </c>
      <c r="C91" s="6" t="n">
        <v>5354.57</v>
      </c>
      <c r="D91" s="7" t="n">
        <v>4756.67</v>
      </c>
      <c r="E91" s="7" t="n">
        <v>597.9</v>
      </c>
      <c r="F91" s="7" t="n">
        <v>0</v>
      </c>
      <c r="G91" s="7" t="n">
        <v>3130.67</v>
      </c>
      <c r="H91" s="4" t="n">
        <v>48</v>
      </c>
    </row>
    <row r="92" customFormat="false" ht="13.8" hidden="false" customHeight="false" outlineLevel="0" collapsed="false">
      <c r="A92" s="2" t="n">
        <v>44652</v>
      </c>
      <c r="B92" s="5" t="n">
        <f aca="false">MONTH(A92)</f>
        <v>4</v>
      </c>
      <c r="C92" s="6" t="n">
        <v>10255.38</v>
      </c>
      <c r="D92" s="7" t="n">
        <v>8344.65</v>
      </c>
      <c r="E92" s="7" t="n">
        <v>1910.73</v>
      </c>
      <c r="F92" s="7" t="n">
        <v>0</v>
      </c>
      <c r="G92" s="7" t="n">
        <v>6062.86</v>
      </c>
      <c r="H92" s="4" t="n">
        <v>73</v>
      </c>
    </row>
    <row r="93" customFormat="false" ht="13.8" hidden="false" customHeight="false" outlineLevel="0" collapsed="false">
      <c r="A93" s="2" t="n">
        <v>44653</v>
      </c>
      <c r="B93" s="5" t="n">
        <f aca="false">MONTH(A93)</f>
        <v>4</v>
      </c>
      <c r="C93" s="6" t="n">
        <v>3892.35</v>
      </c>
      <c r="D93" s="7" t="n">
        <v>3256.02</v>
      </c>
      <c r="E93" s="7" t="n">
        <v>636.33</v>
      </c>
      <c r="F93" s="7" t="n">
        <v>0</v>
      </c>
      <c r="G93" s="7" t="n">
        <v>2363.4</v>
      </c>
      <c r="H93" s="4" t="n">
        <v>31</v>
      </c>
    </row>
    <row r="94" customFormat="false" ht="13.8" hidden="false" customHeight="false" outlineLevel="0" collapsed="false">
      <c r="A94" s="2" t="n">
        <v>44654</v>
      </c>
      <c r="B94" s="5" t="n">
        <f aca="false">MONTH(A94)</f>
        <v>4</v>
      </c>
      <c r="C94" s="6" t="n">
        <v>1394.7</v>
      </c>
      <c r="D94" s="7" t="n">
        <v>1257.75</v>
      </c>
      <c r="E94" s="7" t="n">
        <v>136.95</v>
      </c>
      <c r="F94" s="7" t="n">
        <v>0</v>
      </c>
      <c r="G94" s="7" t="n">
        <v>849.14</v>
      </c>
      <c r="H94" s="4" t="n">
        <v>19</v>
      </c>
    </row>
    <row r="95" customFormat="false" ht="13.8" hidden="false" customHeight="false" outlineLevel="0" collapsed="false">
      <c r="A95" s="2" t="n">
        <v>44655</v>
      </c>
      <c r="B95" s="5" t="n">
        <f aca="false">MONTH(A95)</f>
        <v>4</v>
      </c>
      <c r="C95" s="6" t="n">
        <v>2904.19</v>
      </c>
      <c r="D95" s="7" t="n">
        <v>2723.13</v>
      </c>
      <c r="E95" s="7" t="n">
        <v>181.06</v>
      </c>
      <c r="F95" s="7" t="n">
        <v>0</v>
      </c>
      <c r="G95" s="7" t="n">
        <v>1778.45</v>
      </c>
      <c r="H95" s="4" t="n">
        <v>35</v>
      </c>
    </row>
    <row r="96" customFormat="false" ht="13.8" hidden="false" customHeight="false" outlineLevel="0" collapsed="false">
      <c r="A96" s="2" t="n">
        <v>44656</v>
      </c>
      <c r="B96" s="5" t="n">
        <f aca="false">MONTH(A96)</f>
        <v>4</v>
      </c>
      <c r="C96" s="6" t="n">
        <v>3574.76</v>
      </c>
      <c r="D96" s="7" t="n">
        <v>3106.79</v>
      </c>
      <c r="E96" s="7" t="n">
        <v>467.97</v>
      </c>
      <c r="F96" s="7" t="n">
        <v>0</v>
      </c>
      <c r="G96" s="7" t="n">
        <v>2169.77</v>
      </c>
      <c r="H96" s="4" t="n">
        <v>46</v>
      </c>
    </row>
    <row r="97" customFormat="false" ht="13.8" hidden="false" customHeight="false" outlineLevel="0" collapsed="false">
      <c r="A97" s="2" t="n">
        <v>44657</v>
      </c>
      <c r="B97" s="5" t="n">
        <f aca="false">MONTH(A97)</f>
        <v>4</v>
      </c>
      <c r="C97" s="6" t="n">
        <v>3552.24</v>
      </c>
      <c r="D97" s="7" t="n">
        <v>3143.27</v>
      </c>
      <c r="E97" s="7" t="n">
        <v>408.97</v>
      </c>
      <c r="F97" s="7" t="n">
        <v>0</v>
      </c>
      <c r="G97" s="7" t="n">
        <v>2140.11</v>
      </c>
      <c r="H97" s="4" t="n">
        <v>32</v>
      </c>
    </row>
    <row r="98" customFormat="false" ht="13.8" hidden="false" customHeight="false" outlineLevel="0" collapsed="false">
      <c r="A98" s="2" t="n">
        <v>44658</v>
      </c>
      <c r="B98" s="5" t="n">
        <f aca="false">MONTH(A98)</f>
        <v>4</v>
      </c>
      <c r="C98" s="6" t="n">
        <v>4385.35</v>
      </c>
      <c r="D98" s="7" t="n">
        <v>4385.35</v>
      </c>
      <c r="E98" s="7" t="n">
        <v>0</v>
      </c>
      <c r="F98" s="7" t="n">
        <v>0</v>
      </c>
      <c r="G98" s="7" t="n">
        <v>2619.86</v>
      </c>
      <c r="H98" s="4" t="n">
        <v>36</v>
      </c>
    </row>
    <row r="99" customFormat="false" ht="13.8" hidden="false" customHeight="false" outlineLevel="0" collapsed="false">
      <c r="A99" s="2" t="n">
        <v>44659</v>
      </c>
      <c r="B99" s="5" t="n">
        <f aca="false">MONTH(A99)</f>
        <v>4</v>
      </c>
      <c r="C99" s="6" t="n">
        <v>4999.97</v>
      </c>
      <c r="D99" s="7" t="n">
        <v>3970.51</v>
      </c>
      <c r="E99" s="7" t="n">
        <v>1029.46</v>
      </c>
      <c r="F99" s="7" t="n">
        <v>0</v>
      </c>
      <c r="G99" s="7" t="n">
        <v>2937.99</v>
      </c>
      <c r="H99" s="4" t="n">
        <v>39</v>
      </c>
    </row>
    <row r="100" customFormat="false" ht="13.8" hidden="false" customHeight="false" outlineLevel="0" collapsed="false">
      <c r="A100" s="2" t="n">
        <v>44660</v>
      </c>
      <c r="B100" s="5" t="n">
        <f aca="false">MONTH(A100)</f>
        <v>4</v>
      </c>
      <c r="C100" s="6" t="n">
        <v>4886.9</v>
      </c>
      <c r="D100" s="7" t="n">
        <v>3893.99</v>
      </c>
      <c r="E100" s="7" t="n">
        <v>992.91</v>
      </c>
      <c r="F100" s="7" t="n">
        <v>0</v>
      </c>
      <c r="G100" s="7" t="n">
        <v>2862.35</v>
      </c>
      <c r="H100" s="4" t="n">
        <v>44</v>
      </c>
    </row>
    <row r="101" customFormat="false" ht="13.8" hidden="false" customHeight="false" outlineLevel="0" collapsed="false">
      <c r="A101" s="2" t="n">
        <v>44661</v>
      </c>
      <c r="B101" s="5" t="n">
        <f aca="false">MONTH(A101)</f>
        <v>4</v>
      </c>
      <c r="C101" s="6" t="n">
        <v>2396.57</v>
      </c>
      <c r="D101" s="7" t="n">
        <v>1637.17</v>
      </c>
      <c r="E101" s="7" t="n">
        <v>759.4</v>
      </c>
      <c r="F101" s="7" t="n">
        <v>0</v>
      </c>
      <c r="G101" s="7" t="n">
        <v>1412</v>
      </c>
      <c r="H101" s="4" t="n">
        <v>21</v>
      </c>
    </row>
    <row r="102" customFormat="false" ht="13.8" hidden="false" customHeight="false" outlineLevel="0" collapsed="false">
      <c r="A102" s="2" t="n">
        <v>44662</v>
      </c>
      <c r="B102" s="5" t="n">
        <f aca="false">MONTH(A102)</f>
        <v>4</v>
      </c>
      <c r="C102" s="6" t="n">
        <v>3934.62</v>
      </c>
      <c r="D102" s="7" t="n">
        <v>3762.78</v>
      </c>
      <c r="E102" s="7" t="n">
        <v>171.84</v>
      </c>
      <c r="F102" s="7" t="n">
        <v>0</v>
      </c>
      <c r="G102" s="7" t="n">
        <v>2347.96</v>
      </c>
      <c r="H102" s="4" t="n">
        <v>45</v>
      </c>
    </row>
    <row r="103" customFormat="false" ht="13.8" hidden="false" customHeight="false" outlineLevel="0" collapsed="false">
      <c r="A103" s="2" t="n">
        <v>44663</v>
      </c>
      <c r="B103" s="5" t="n">
        <f aca="false">MONTH(A103)</f>
        <v>4</v>
      </c>
      <c r="C103" s="6" t="n">
        <v>7285.53</v>
      </c>
      <c r="D103" s="7" t="n">
        <v>6415.1</v>
      </c>
      <c r="E103" s="7" t="n">
        <v>870.43</v>
      </c>
      <c r="F103" s="7" t="n">
        <v>0</v>
      </c>
      <c r="G103" s="7" t="n">
        <v>4354.87</v>
      </c>
      <c r="H103" s="4" t="n">
        <v>61</v>
      </c>
    </row>
    <row r="104" customFormat="false" ht="13.8" hidden="false" customHeight="false" outlineLevel="0" collapsed="false">
      <c r="A104" s="2" t="n">
        <v>44664</v>
      </c>
      <c r="B104" s="5" t="n">
        <f aca="false">MONTH(A104)</f>
        <v>4</v>
      </c>
      <c r="C104" s="6" t="n">
        <v>7784.47</v>
      </c>
      <c r="D104" s="7" t="n">
        <v>7167.97</v>
      </c>
      <c r="E104" s="7" t="n">
        <v>616.5</v>
      </c>
      <c r="F104" s="7" t="n">
        <v>0</v>
      </c>
      <c r="G104" s="7" t="n">
        <v>4730.93</v>
      </c>
      <c r="H104" s="4" t="n">
        <v>66</v>
      </c>
    </row>
    <row r="105" customFormat="false" ht="13.8" hidden="false" customHeight="false" outlineLevel="0" collapsed="false">
      <c r="A105" s="2" t="n">
        <v>44665</v>
      </c>
      <c r="B105" s="5" t="n">
        <f aca="false">MONTH(A105)</f>
        <v>4</v>
      </c>
      <c r="C105" s="6" t="n">
        <v>2113.21</v>
      </c>
      <c r="D105" s="7" t="n">
        <v>1467.32</v>
      </c>
      <c r="E105" s="7" t="n">
        <v>645.89</v>
      </c>
      <c r="F105" s="7" t="n">
        <v>0</v>
      </c>
      <c r="G105" s="7" t="n">
        <v>1275.03</v>
      </c>
      <c r="H105" s="4" t="n">
        <v>22</v>
      </c>
    </row>
    <row r="106" customFormat="false" ht="13.8" hidden="false" customHeight="false" outlineLevel="0" collapsed="false">
      <c r="A106" s="2" t="n">
        <v>44666</v>
      </c>
      <c r="B106" s="5" t="n">
        <f aca="false">MONTH(A106)</f>
        <v>4</v>
      </c>
      <c r="C106" s="6" t="n">
        <v>2323.02</v>
      </c>
      <c r="D106" s="7" t="n">
        <v>2107.75</v>
      </c>
      <c r="E106" s="7" t="n">
        <v>215.27</v>
      </c>
      <c r="F106" s="7" t="n">
        <v>0</v>
      </c>
      <c r="G106" s="7" t="n">
        <v>1364.52</v>
      </c>
      <c r="H106" s="4" t="n">
        <v>19</v>
      </c>
    </row>
    <row r="107" customFormat="false" ht="13.8" hidden="false" customHeight="false" outlineLevel="0" collapsed="false">
      <c r="A107" s="2" t="n">
        <v>44667</v>
      </c>
      <c r="B107" s="5" t="n">
        <f aca="false">MONTH(A107)</f>
        <v>4</v>
      </c>
      <c r="C107" s="6" t="n">
        <v>2517.63</v>
      </c>
      <c r="D107" s="7" t="n">
        <v>1915.96</v>
      </c>
      <c r="E107" s="7" t="n">
        <v>601.67</v>
      </c>
      <c r="F107" s="7" t="n">
        <v>0</v>
      </c>
      <c r="G107" s="7" t="n">
        <v>1519.54</v>
      </c>
      <c r="H107" s="4" t="n">
        <v>30</v>
      </c>
    </row>
    <row r="108" customFormat="false" ht="13.8" hidden="false" customHeight="false" outlineLevel="0" collapsed="false">
      <c r="A108" s="2" t="n">
        <v>44668</v>
      </c>
      <c r="B108" s="5" t="n">
        <f aca="false">MONTH(A108)</f>
        <v>4</v>
      </c>
      <c r="C108" s="6" t="n">
        <v>3773.66</v>
      </c>
      <c r="D108" s="7" t="n">
        <v>3511.46</v>
      </c>
      <c r="E108" s="7" t="n">
        <v>262.2</v>
      </c>
      <c r="F108" s="7" t="n">
        <v>0</v>
      </c>
      <c r="G108" s="7" t="n">
        <v>2285.61</v>
      </c>
      <c r="H108" s="4" t="n">
        <v>22</v>
      </c>
    </row>
    <row r="109" customFormat="false" ht="13.8" hidden="false" customHeight="false" outlineLevel="0" collapsed="false">
      <c r="A109" s="2" t="n">
        <v>44669</v>
      </c>
      <c r="B109" s="5" t="n">
        <f aca="false">MONTH(A109)</f>
        <v>4</v>
      </c>
      <c r="C109" s="6" t="n">
        <v>4332.58</v>
      </c>
      <c r="D109" s="7" t="n">
        <v>3719.02</v>
      </c>
      <c r="E109" s="7" t="n">
        <v>613.56</v>
      </c>
      <c r="F109" s="7" t="n">
        <v>0</v>
      </c>
      <c r="G109" s="7" t="n">
        <v>2577.28</v>
      </c>
      <c r="H109" s="4" t="n">
        <v>47</v>
      </c>
    </row>
    <row r="110" customFormat="false" ht="13.8" hidden="false" customHeight="false" outlineLevel="0" collapsed="false">
      <c r="A110" s="2" t="n">
        <v>44670</v>
      </c>
      <c r="B110" s="5" t="n">
        <f aca="false">MONTH(A110)</f>
        <v>4</v>
      </c>
      <c r="C110" s="6" t="n">
        <v>4677.13</v>
      </c>
      <c r="D110" s="7" t="n">
        <v>4677.13</v>
      </c>
      <c r="E110" s="7" t="n">
        <v>0</v>
      </c>
      <c r="F110" s="7" t="n">
        <v>0</v>
      </c>
      <c r="G110" s="7" t="n">
        <v>2738.63</v>
      </c>
      <c r="H110" s="4" t="n">
        <v>57</v>
      </c>
    </row>
    <row r="111" customFormat="false" ht="13.8" hidden="false" customHeight="false" outlineLevel="0" collapsed="false">
      <c r="A111" s="2" t="n">
        <v>44671</v>
      </c>
      <c r="B111" s="5" t="n">
        <f aca="false">MONTH(A111)</f>
        <v>4</v>
      </c>
      <c r="C111" s="6" t="n">
        <v>7803.19</v>
      </c>
      <c r="D111" s="7" t="n">
        <v>7326.64</v>
      </c>
      <c r="E111" s="7" t="n">
        <v>476.55</v>
      </c>
      <c r="F111" s="7" t="n">
        <v>0</v>
      </c>
      <c r="G111" s="7" t="n">
        <v>4624.54</v>
      </c>
      <c r="H111" s="4" t="n">
        <v>44</v>
      </c>
    </row>
    <row r="112" customFormat="false" ht="13.8" hidden="false" customHeight="false" outlineLevel="0" collapsed="false">
      <c r="A112" s="2" t="n">
        <v>44672</v>
      </c>
      <c r="B112" s="5" t="n">
        <f aca="false">MONTH(A112)</f>
        <v>4</v>
      </c>
      <c r="C112" s="6" t="n">
        <v>4054.63</v>
      </c>
      <c r="D112" s="7" t="n">
        <v>3408.61</v>
      </c>
      <c r="E112" s="7" t="n">
        <v>646.02</v>
      </c>
      <c r="F112" s="7" t="n">
        <v>0</v>
      </c>
      <c r="G112" s="7" t="n">
        <v>2478.44</v>
      </c>
      <c r="H112" s="4" t="n">
        <v>42</v>
      </c>
    </row>
    <row r="113" customFormat="false" ht="13.8" hidden="false" customHeight="false" outlineLevel="0" collapsed="false">
      <c r="A113" s="2" t="n">
        <v>44673</v>
      </c>
      <c r="B113" s="5" t="n">
        <f aca="false">MONTH(A113)</f>
        <v>4</v>
      </c>
      <c r="C113" s="6" t="n">
        <v>3629.81</v>
      </c>
      <c r="D113" s="7" t="n">
        <v>3038.84</v>
      </c>
      <c r="E113" s="7" t="n">
        <v>590.97</v>
      </c>
      <c r="F113" s="7" t="n">
        <v>0</v>
      </c>
      <c r="G113" s="7" t="n">
        <v>2063.79</v>
      </c>
      <c r="H113" s="4" t="n">
        <v>32</v>
      </c>
    </row>
    <row r="114" customFormat="false" ht="13.8" hidden="false" customHeight="false" outlineLevel="0" collapsed="false">
      <c r="A114" s="2" t="n">
        <v>44674</v>
      </c>
      <c r="B114" s="5" t="n">
        <f aca="false">MONTH(A114)</f>
        <v>4</v>
      </c>
      <c r="C114" s="6" t="n">
        <v>2972.21</v>
      </c>
      <c r="D114" s="7" t="n">
        <v>2714.06</v>
      </c>
      <c r="E114" s="7" t="n">
        <v>258.15</v>
      </c>
      <c r="F114" s="7" t="n">
        <v>0</v>
      </c>
      <c r="G114" s="7" t="n">
        <v>1788.48</v>
      </c>
      <c r="H114" s="4" t="n">
        <v>37</v>
      </c>
    </row>
    <row r="115" customFormat="false" ht="13.8" hidden="false" customHeight="false" outlineLevel="0" collapsed="false">
      <c r="A115" s="2" t="n">
        <v>44675</v>
      </c>
      <c r="B115" s="5" t="n">
        <f aca="false">MONTH(A115)</f>
        <v>4</v>
      </c>
      <c r="C115" s="6" t="n">
        <v>1497.54</v>
      </c>
      <c r="D115" s="7" t="n">
        <v>1497.54</v>
      </c>
      <c r="E115" s="7" t="n">
        <v>0</v>
      </c>
      <c r="F115" s="7" t="n">
        <v>0</v>
      </c>
      <c r="G115" s="7" t="n">
        <v>882.46</v>
      </c>
      <c r="H115" s="4" t="n">
        <v>15</v>
      </c>
    </row>
    <row r="116" customFormat="false" ht="13.8" hidden="false" customHeight="false" outlineLevel="0" collapsed="false">
      <c r="A116" s="2" t="n">
        <v>44676</v>
      </c>
      <c r="B116" s="5" t="n">
        <f aca="false">MONTH(A116)</f>
        <v>4</v>
      </c>
      <c r="C116" s="6" t="n">
        <v>3894.87</v>
      </c>
      <c r="D116" s="7" t="n">
        <v>3577.5</v>
      </c>
      <c r="E116" s="7" t="n">
        <v>317.37</v>
      </c>
      <c r="F116" s="7" t="n">
        <v>0</v>
      </c>
      <c r="G116" s="7" t="n">
        <v>2377.1</v>
      </c>
      <c r="H116" s="4" t="n">
        <v>33</v>
      </c>
    </row>
    <row r="117" customFormat="false" ht="13.8" hidden="false" customHeight="false" outlineLevel="0" collapsed="false">
      <c r="A117" s="2" t="n">
        <v>44677</v>
      </c>
      <c r="B117" s="5" t="n">
        <f aca="false">MONTH(A117)</f>
        <v>4</v>
      </c>
      <c r="C117" s="6" t="n">
        <v>2496.57</v>
      </c>
      <c r="D117" s="7" t="n">
        <v>2496.57</v>
      </c>
      <c r="E117" s="7" t="n">
        <v>0</v>
      </c>
      <c r="F117" s="7" t="n">
        <v>0</v>
      </c>
      <c r="G117" s="7" t="n">
        <v>1464.89</v>
      </c>
      <c r="H117" s="4" t="n">
        <v>25</v>
      </c>
    </row>
    <row r="118" customFormat="false" ht="13.8" hidden="false" customHeight="false" outlineLevel="0" collapsed="false">
      <c r="A118" s="2" t="n">
        <v>44678</v>
      </c>
      <c r="B118" s="5" t="n">
        <f aca="false">MONTH(A118)</f>
        <v>4</v>
      </c>
      <c r="C118" s="6" t="n">
        <v>2155.31</v>
      </c>
      <c r="D118" s="7" t="n">
        <v>2126.83</v>
      </c>
      <c r="E118" s="7" t="n">
        <v>28.48</v>
      </c>
      <c r="F118" s="7" t="n">
        <v>0</v>
      </c>
      <c r="G118" s="7" t="n">
        <v>1304.44</v>
      </c>
      <c r="H118" s="4" t="n">
        <v>28</v>
      </c>
    </row>
    <row r="119" customFormat="false" ht="13.8" hidden="false" customHeight="false" outlineLevel="0" collapsed="false">
      <c r="A119" s="2" t="n">
        <v>44679</v>
      </c>
      <c r="B119" s="5" t="n">
        <f aca="false">MONTH(A119)</f>
        <v>4</v>
      </c>
      <c r="C119" s="6" t="n">
        <v>3407.9</v>
      </c>
      <c r="D119" s="7" t="n">
        <v>2741.14</v>
      </c>
      <c r="E119" s="7" t="n">
        <v>666.76</v>
      </c>
      <c r="F119" s="7" t="n">
        <v>0</v>
      </c>
      <c r="G119" s="7" t="n">
        <v>2015.66</v>
      </c>
      <c r="H119" s="4" t="n">
        <v>36</v>
      </c>
    </row>
    <row r="120" customFormat="false" ht="13.8" hidden="false" customHeight="false" outlineLevel="0" collapsed="false">
      <c r="A120" s="2" t="n">
        <v>44680</v>
      </c>
      <c r="B120" s="5" t="n">
        <f aca="false">MONTH(A120)</f>
        <v>4</v>
      </c>
      <c r="C120" s="6" t="n">
        <v>2724.02</v>
      </c>
      <c r="D120" s="7" t="n">
        <v>2616.03</v>
      </c>
      <c r="E120" s="7" t="n">
        <v>107.99</v>
      </c>
      <c r="F120" s="7" t="n">
        <v>0</v>
      </c>
      <c r="G120" s="7" t="n">
        <v>1600.48</v>
      </c>
      <c r="H120" s="4" t="n">
        <v>32</v>
      </c>
    </row>
    <row r="121" customFormat="false" ht="13.8" hidden="false" customHeight="false" outlineLevel="0" collapsed="false">
      <c r="A121" s="2" t="n">
        <v>44681</v>
      </c>
      <c r="B121" s="5" t="n">
        <f aca="false">MONTH(A121)</f>
        <v>4</v>
      </c>
      <c r="C121" s="6" t="n">
        <v>2936.9</v>
      </c>
      <c r="D121" s="7" t="n">
        <v>2120.46</v>
      </c>
      <c r="E121" s="7" t="n">
        <v>816.44</v>
      </c>
      <c r="F121" s="7" t="n">
        <v>0</v>
      </c>
      <c r="G121" s="7" t="n">
        <v>1733.86</v>
      </c>
      <c r="H121" s="4" t="n">
        <v>31</v>
      </c>
    </row>
    <row r="122" customFormat="false" ht="13.8" hidden="false" customHeight="false" outlineLevel="0" collapsed="false">
      <c r="A122" s="2" t="n">
        <v>44682</v>
      </c>
      <c r="B122" s="5" t="n">
        <f aca="false">MONTH(A122)</f>
        <v>5</v>
      </c>
      <c r="C122" s="6" t="n">
        <v>2299.49</v>
      </c>
      <c r="D122" s="7" t="n">
        <v>1844.27</v>
      </c>
      <c r="E122" s="7" t="n">
        <v>455.22</v>
      </c>
      <c r="F122" s="7" t="n">
        <v>0</v>
      </c>
      <c r="G122" s="7" t="n">
        <v>1358.02</v>
      </c>
      <c r="H122" s="4" t="n">
        <v>25</v>
      </c>
    </row>
    <row r="123" customFormat="false" ht="13.8" hidden="false" customHeight="false" outlineLevel="0" collapsed="false">
      <c r="A123" s="2" t="n">
        <v>44683</v>
      </c>
      <c r="B123" s="5" t="n">
        <f aca="false">MONTH(A123)</f>
        <v>5</v>
      </c>
      <c r="C123" s="6" t="n">
        <v>5005.97</v>
      </c>
      <c r="D123" s="7" t="n">
        <v>4914.97</v>
      </c>
      <c r="E123" s="7" t="n">
        <v>91</v>
      </c>
      <c r="F123" s="7" t="n">
        <v>0</v>
      </c>
      <c r="G123" s="7" t="n">
        <v>2991.38</v>
      </c>
      <c r="H123" s="4" t="n">
        <v>44</v>
      </c>
    </row>
    <row r="124" customFormat="false" ht="13.8" hidden="false" customHeight="false" outlineLevel="0" collapsed="false">
      <c r="A124" s="2" t="n">
        <v>44684</v>
      </c>
      <c r="B124" s="5" t="n">
        <f aca="false">MONTH(A124)</f>
        <v>5</v>
      </c>
      <c r="C124" s="6" t="n">
        <v>3559.06</v>
      </c>
      <c r="D124" s="7" t="n">
        <v>3026.82</v>
      </c>
      <c r="E124" s="7" t="n">
        <v>532.24</v>
      </c>
      <c r="F124" s="7" t="n">
        <v>0</v>
      </c>
      <c r="G124" s="7" t="n">
        <v>2125.69</v>
      </c>
      <c r="H124" s="4" t="n">
        <v>35</v>
      </c>
    </row>
    <row r="125" customFormat="false" ht="13.8" hidden="false" customHeight="false" outlineLevel="0" collapsed="false">
      <c r="A125" s="2" t="n">
        <v>44685</v>
      </c>
      <c r="B125" s="5" t="n">
        <f aca="false">MONTH(A125)</f>
        <v>5</v>
      </c>
      <c r="C125" s="6" t="n">
        <v>3769.1</v>
      </c>
      <c r="D125" s="7" t="n">
        <v>3769.1</v>
      </c>
      <c r="E125" s="7" t="n">
        <v>0</v>
      </c>
      <c r="F125" s="7" t="n">
        <v>0</v>
      </c>
      <c r="G125" s="7" t="n">
        <v>2195.29</v>
      </c>
      <c r="H125" s="4" t="n">
        <v>31</v>
      </c>
    </row>
    <row r="126" customFormat="false" ht="13.8" hidden="false" customHeight="false" outlineLevel="0" collapsed="false">
      <c r="A126" s="2" t="n">
        <v>44686</v>
      </c>
      <c r="B126" s="5" t="n">
        <f aca="false">MONTH(A126)</f>
        <v>5</v>
      </c>
      <c r="C126" s="6" t="n">
        <v>4005.34</v>
      </c>
      <c r="D126" s="7" t="n">
        <v>3073.37</v>
      </c>
      <c r="E126" s="7" t="n">
        <v>931.97</v>
      </c>
      <c r="F126" s="7" t="n">
        <v>0</v>
      </c>
      <c r="G126" s="7" t="n">
        <v>2362.76</v>
      </c>
      <c r="H126" s="4" t="n">
        <v>45</v>
      </c>
    </row>
    <row r="127" customFormat="false" ht="13.8" hidden="false" customHeight="false" outlineLevel="0" collapsed="false">
      <c r="A127" s="2" t="n">
        <v>44687</v>
      </c>
      <c r="B127" s="5" t="n">
        <f aca="false">MONTH(A127)</f>
        <v>5</v>
      </c>
      <c r="C127" s="6" t="n">
        <v>3641.77</v>
      </c>
      <c r="D127" s="7" t="n">
        <v>3097.47</v>
      </c>
      <c r="E127" s="7" t="n">
        <v>544.3</v>
      </c>
      <c r="F127" s="7" t="n">
        <v>0</v>
      </c>
      <c r="G127" s="7" t="n">
        <v>2215.27</v>
      </c>
      <c r="H127" s="4" t="n">
        <v>36</v>
      </c>
    </row>
    <row r="128" customFormat="false" ht="13.8" hidden="false" customHeight="false" outlineLevel="0" collapsed="false">
      <c r="A128" s="2" t="n">
        <v>44688</v>
      </c>
      <c r="B128" s="5" t="n">
        <f aca="false">MONTH(A128)</f>
        <v>5</v>
      </c>
      <c r="C128" s="6" t="n">
        <v>3771.87</v>
      </c>
      <c r="D128" s="7" t="n">
        <v>3606.46</v>
      </c>
      <c r="E128" s="7" t="n">
        <v>165.41</v>
      </c>
      <c r="F128" s="7" t="n">
        <v>0</v>
      </c>
      <c r="G128" s="7" t="n">
        <v>2210.9</v>
      </c>
      <c r="H128" s="4" t="n">
        <v>37</v>
      </c>
    </row>
    <row r="129" customFormat="false" ht="13.8" hidden="false" customHeight="false" outlineLevel="0" collapsed="false">
      <c r="A129" s="2" t="n">
        <v>44689</v>
      </c>
      <c r="B129" s="5" t="n">
        <f aca="false">MONTH(A129)</f>
        <v>5</v>
      </c>
      <c r="C129" s="6" t="n">
        <v>4323.88</v>
      </c>
      <c r="D129" s="7" t="n">
        <v>4121.76</v>
      </c>
      <c r="E129" s="7" t="n">
        <v>202.12</v>
      </c>
      <c r="F129" s="7" t="n">
        <v>0</v>
      </c>
      <c r="G129" s="7" t="n">
        <v>2500.27</v>
      </c>
      <c r="H129" s="4" t="n">
        <v>34</v>
      </c>
    </row>
    <row r="130" customFormat="false" ht="13.8" hidden="false" customHeight="false" outlineLevel="0" collapsed="false">
      <c r="A130" s="2" t="n">
        <v>44690</v>
      </c>
      <c r="B130" s="5" t="n">
        <f aca="false">MONTH(A130)</f>
        <v>5</v>
      </c>
      <c r="C130" s="6" t="n">
        <v>6576.87</v>
      </c>
      <c r="D130" s="7" t="n">
        <v>4606.4</v>
      </c>
      <c r="E130" s="7" t="n">
        <v>1970.47</v>
      </c>
      <c r="F130" s="7" t="n">
        <v>0</v>
      </c>
      <c r="G130" s="7" t="n">
        <v>3815.44</v>
      </c>
      <c r="H130" s="4" t="n">
        <v>47</v>
      </c>
    </row>
    <row r="131" customFormat="false" ht="13.8" hidden="false" customHeight="false" outlineLevel="0" collapsed="false">
      <c r="A131" s="2" t="n">
        <v>44691</v>
      </c>
      <c r="B131" s="5" t="n">
        <f aca="false">MONTH(A131)</f>
        <v>5</v>
      </c>
      <c r="C131" s="6" t="n">
        <v>4187.87</v>
      </c>
      <c r="D131" s="7" t="n">
        <v>3274.09</v>
      </c>
      <c r="E131" s="7" t="n">
        <v>546.08</v>
      </c>
      <c r="F131" s="7" t="n">
        <v>367.7</v>
      </c>
      <c r="G131" s="7" t="n">
        <v>2428.3</v>
      </c>
      <c r="H131" s="4" t="n">
        <v>34</v>
      </c>
    </row>
    <row r="132" customFormat="false" ht="13.8" hidden="false" customHeight="false" outlineLevel="0" collapsed="false">
      <c r="A132" s="2" t="n">
        <v>44692</v>
      </c>
      <c r="B132" s="5" t="n">
        <f aca="false">MONTH(A132)</f>
        <v>5</v>
      </c>
      <c r="C132" s="6" t="n">
        <v>2697</v>
      </c>
      <c r="D132" s="7" t="n">
        <v>2265.39</v>
      </c>
      <c r="E132" s="7" t="n">
        <v>431.61</v>
      </c>
      <c r="F132" s="7" t="n">
        <v>0</v>
      </c>
      <c r="G132" s="7" t="n">
        <v>1614.29</v>
      </c>
      <c r="H132" s="4" t="n">
        <v>33</v>
      </c>
    </row>
    <row r="133" customFormat="false" ht="13.8" hidden="false" customHeight="false" outlineLevel="0" collapsed="false">
      <c r="A133" s="2" t="n">
        <v>44693</v>
      </c>
      <c r="B133" s="5" t="n">
        <f aca="false">MONTH(A133)</f>
        <v>5</v>
      </c>
      <c r="C133" s="6" t="n">
        <v>5016.97</v>
      </c>
      <c r="D133" s="7" t="n">
        <v>3192.75</v>
      </c>
      <c r="E133" s="7" t="n">
        <v>1824.22</v>
      </c>
      <c r="F133" s="7" t="n">
        <v>0</v>
      </c>
      <c r="G133" s="7" t="n">
        <v>2935.17</v>
      </c>
      <c r="H133" s="4" t="n">
        <v>48</v>
      </c>
    </row>
    <row r="134" customFormat="false" ht="13.8" hidden="false" customHeight="false" outlineLevel="0" collapsed="false">
      <c r="A134" s="2" t="n">
        <v>44694</v>
      </c>
      <c r="B134" s="5" t="n">
        <f aca="false">MONTH(A134)</f>
        <v>5</v>
      </c>
      <c r="C134" s="6" t="n">
        <v>6800.97</v>
      </c>
      <c r="D134" s="7" t="n">
        <v>5259.85</v>
      </c>
      <c r="E134" s="7" t="n">
        <v>1541.12</v>
      </c>
      <c r="F134" s="7" t="n">
        <v>0</v>
      </c>
      <c r="G134" s="7" t="n">
        <v>4028.82</v>
      </c>
      <c r="H134" s="4" t="n">
        <v>42</v>
      </c>
    </row>
    <row r="135" customFormat="false" ht="13.8" hidden="false" customHeight="false" outlineLevel="0" collapsed="false">
      <c r="A135" s="2" t="n">
        <v>44695</v>
      </c>
      <c r="B135" s="5" t="n">
        <f aca="false">MONTH(A135)</f>
        <v>5</v>
      </c>
      <c r="C135" s="6" t="n">
        <v>6474.39</v>
      </c>
      <c r="D135" s="7" t="n">
        <v>4850.71</v>
      </c>
      <c r="E135" s="7" t="n">
        <v>1400.68</v>
      </c>
      <c r="F135" s="7" t="n">
        <v>223</v>
      </c>
      <c r="G135" s="7" t="n">
        <v>3760.14</v>
      </c>
      <c r="H135" s="4" t="n">
        <v>45</v>
      </c>
    </row>
    <row r="136" customFormat="false" ht="13.8" hidden="false" customHeight="false" outlineLevel="0" collapsed="false">
      <c r="A136" s="2" t="n">
        <v>44696</v>
      </c>
      <c r="B136" s="5" t="n">
        <f aca="false">MONTH(A136)</f>
        <v>5</v>
      </c>
      <c r="C136" s="6" t="n">
        <v>2278.76</v>
      </c>
      <c r="D136" s="7" t="n">
        <v>2011.17</v>
      </c>
      <c r="E136" s="7" t="n">
        <v>267.59</v>
      </c>
      <c r="F136" s="7" t="n">
        <v>0</v>
      </c>
      <c r="G136" s="7" t="n">
        <v>1349.34</v>
      </c>
      <c r="H136" s="4" t="n">
        <v>26</v>
      </c>
    </row>
    <row r="137" customFormat="false" ht="13.8" hidden="false" customHeight="false" outlineLevel="0" collapsed="false">
      <c r="A137" s="2" t="n">
        <v>44697</v>
      </c>
      <c r="B137" s="5" t="n">
        <f aca="false">MONTH(A137)</f>
        <v>5</v>
      </c>
      <c r="C137" s="6" t="n">
        <v>6836.33</v>
      </c>
      <c r="D137" s="7" t="n">
        <v>5687.98</v>
      </c>
      <c r="E137" s="7" t="n">
        <v>1148.35</v>
      </c>
      <c r="F137" s="7" t="n">
        <v>0</v>
      </c>
      <c r="G137" s="7" t="n">
        <v>4091.26</v>
      </c>
      <c r="H137" s="4" t="n">
        <v>60</v>
      </c>
    </row>
    <row r="138" customFormat="false" ht="13.8" hidden="false" customHeight="false" outlineLevel="0" collapsed="false">
      <c r="A138" s="2" t="n">
        <v>44698</v>
      </c>
      <c r="B138" s="5" t="n">
        <f aca="false">MONTH(A138)</f>
        <v>5</v>
      </c>
      <c r="C138" s="6" t="n">
        <v>2978.96</v>
      </c>
      <c r="D138" s="7" t="n">
        <v>2784.96</v>
      </c>
      <c r="E138" s="7" t="n">
        <v>194</v>
      </c>
      <c r="F138" s="7" t="n">
        <v>0</v>
      </c>
      <c r="G138" s="7" t="n">
        <v>1801.97</v>
      </c>
      <c r="H138" s="4" t="n">
        <v>36</v>
      </c>
    </row>
    <row r="139" customFormat="false" ht="13.8" hidden="false" customHeight="false" outlineLevel="0" collapsed="false">
      <c r="A139" s="2" t="n">
        <v>44699</v>
      </c>
      <c r="B139" s="5" t="n">
        <f aca="false">MONTH(A139)</f>
        <v>5</v>
      </c>
      <c r="C139" s="6" t="n">
        <v>3994.34</v>
      </c>
      <c r="D139" s="7" t="n">
        <v>2886.69</v>
      </c>
      <c r="E139" s="7" t="n">
        <v>1107.65</v>
      </c>
      <c r="F139" s="7" t="n">
        <v>0</v>
      </c>
      <c r="G139" s="7" t="n">
        <v>2329.95</v>
      </c>
      <c r="H139" s="4" t="n">
        <v>42</v>
      </c>
    </row>
    <row r="140" customFormat="false" ht="13.8" hidden="false" customHeight="false" outlineLevel="0" collapsed="false">
      <c r="A140" s="2" t="n">
        <v>44700</v>
      </c>
      <c r="B140" s="5" t="n">
        <f aca="false">MONTH(A140)</f>
        <v>5</v>
      </c>
      <c r="C140" s="6" t="n">
        <v>3841.43</v>
      </c>
      <c r="D140" s="7" t="n">
        <v>3668.32</v>
      </c>
      <c r="E140" s="7" t="n">
        <v>173.11</v>
      </c>
      <c r="F140" s="7" t="n">
        <v>0</v>
      </c>
      <c r="G140" s="7" t="n">
        <v>2337.63</v>
      </c>
      <c r="H140" s="4" t="n">
        <v>40</v>
      </c>
    </row>
    <row r="141" customFormat="false" ht="13.8" hidden="false" customHeight="false" outlineLevel="0" collapsed="false">
      <c r="A141" s="2" t="n">
        <v>44701</v>
      </c>
      <c r="B141" s="5" t="n">
        <f aca="false">MONTH(A141)</f>
        <v>5</v>
      </c>
      <c r="C141" s="6" t="n">
        <v>5256.21</v>
      </c>
      <c r="D141" s="7" t="n">
        <v>4466.48</v>
      </c>
      <c r="E141" s="7" t="n">
        <v>318.81</v>
      </c>
      <c r="F141" s="7" t="n">
        <v>470.92</v>
      </c>
      <c r="G141" s="7" t="n">
        <v>3190.74</v>
      </c>
      <c r="H141" s="4" t="n">
        <v>46</v>
      </c>
    </row>
    <row r="142" customFormat="false" ht="13.8" hidden="false" customHeight="false" outlineLevel="0" collapsed="false">
      <c r="A142" s="2" t="n">
        <v>44702</v>
      </c>
      <c r="B142" s="5" t="n">
        <f aca="false">MONTH(A142)</f>
        <v>5</v>
      </c>
      <c r="C142" s="6" t="n">
        <v>4876.71</v>
      </c>
      <c r="D142" s="7" t="n">
        <v>4139.45</v>
      </c>
      <c r="E142" s="7" t="n">
        <v>737.26</v>
      </c>
      <c r="F142" s="7" t="n">
        <v>0</v>
      </c>
      <c r="G142" s="7" t="n">
        <v>2880.41</v>
      </c>
      <c r="H142" s="4" t="n">
        <v>31</v>
      </c>
    </row>
    <row r="143" customFormat="false" ht="13.8" hidden="false" customHeight="false" outlineLevel="0" collapsed="false">
      <c r="A143" s="2" t="n">
        <v>44703</v>
      </c>
      <c r="B143" s="5" t="n">
        <f aca="false">MONTH(A143)</f>
        <v>5</v>
      </c>
      <c r="C143" s="6" t="n">
        <v>3625.34</v>
      </c>
      <c r="D143" s="7" t="n">
        <v>2363.54</v>
      </c>
      <c r="E143" s="7" t="n">
        <v>1261.8</v>
      </c>
      <c r="F143" s="7" t="n">
        <v>0</v>
      </c>
      <c r="G143" s="7" t="n">
        <v>2172.88</v>
      </c>
      <c r="H143" s="4" t="n">
        <v>24</v>
      </c>
    </row>
    <row r="144" customFormat="false" ht="13.8" hidden="false" customHeight="false" outlineLevel="0" collapsed="false">
      <c r="A144" s="2" t="n">
        <v>44704</v>
      </c>
      <c r="B144" s="5" t="n">
        <f aca="false">MONTH(A144)</f>
        <v>5</v>
      </c>
      <c r="C144" s="6" t="n">
        <v>2353.56</v>
      </c>
      <c r="D144" s="7" t="n">
        <v>1970.94</v>
      </c>
      <c r="E144" s="7" t="n">
        <v>382.62</v>
      </c>
      <c r="F144" s="7" t="n">
        <v>0</v>
      </c>
      <c r="G144" s="7" t="n">
        <v>1398.95</v>
      </c>
      <c r="H144" s="4" t="n">
        <v>34</v>
      </c>
    </row>
    <row r="145" customFormat="false" ht="13.8" hidden="false" customHeight="false" outlineLevel="0" collapsed="false">
      <c r="A145" s="2" t="n">
        <v>44705</v>
      </c>
      <c r="B145" s="5" t="n">
        <f aca="false">MONTH(A145)</f>
        <v>5</v>
      </c>
      <c r="C145" s="6" t="n">
        <v>2837.77</v>
      </c>
      <c r="D145" s="7" t="n">
        <v>2560.34</v>
      </c>
      <c r="E145" s="7" t="n">
        <v>277.43</v>
      </c>
      <c r="F145" s="7" t="n">
        <v>0</v>
      </c>
      <c r="G145" s="7" t="n">
        <v>1671.61</v>
      </c>
      <c r="H145" s="4" t="n">
        <v>33</v>
      </c>
    </row>
    <row r="146" customFormat="false" ht="13.8" hidden="false" customHeight="false" outlineLevel="0" collapsed="false">
      <c r="A146" s="2" t="n">
        <v>44706</v>
      </c>
      <c r="B146" s="5" t="n">
        <f aca="false">MONTH(A146)</f>
        <v>5</v>
      </c>
      <c r="C146" s="6" t="n">
        <v>6485.35</v>
      </c>
      <c r="D146" s="7" t="n">
        <v>5601.1</v>
      </c>
      <c r="E146" s="7" t="n">
        <v>884.25</v>
      </c>
      <c r="F146" s="7" t="n">
        <v>0</v>
      </c>
      <c r="G146" s="7" t="n">
        <v>3843.54</v>
      </c>
      <c r="H146" s="4" t="n">
        <v>53</v>
      </c>
    </row>
    <row r="147" customFormat="false" ht="13.8" hidden="false" customHeight="false" outlineLevel="0" collapsed="false">
      <c r="A147" s="2" t="n">
        <v>44707</v>
      </c>
      <c r="B147" s="5" t="n">
        <f aca="false">MONTH(A147)</f>
        <v>5</v>
      </c>
      <c r="C147" s="6" t="n">
        <v>4079.26</v>
      </c>
      <c r="D147" s="7" t="n">
        <v>3574.25</v>
      </c>
      <c r="E147" s="7" t="n">
        <v>505.01</v>
      </c>
      <c r="F147" s="7" t="n">
        <v>0</v>
      </c>
      <c r="G147" s="7" t="n">
        <v>2365.6</v>
      </c>
      <c r="H147" s="4" t="n">
        <v>35</v>
      </c>
    </row>
    <row r="148" customFormat="false" ht="13.8" hidden="false" customHeight="false" outlineLevel="0" collapsed="false">
      <c r="A148" s="2" t="n">
        <v>44708</v>
      </c>
      <c r="B148" s="5" t="n">
        <f aca="false">MONTH(A148)</f>
        <v>5</v>
      </c>
      <c r="C148" s="6" t="n">
        <v>6378.39</v>
      </c>
      <c r="D148" s="7" t="n">
        <v>4568.81</v>
      </c>
      <c r="E148" s="7" t="n">
        <v>903.56</v>
      </c>
      <c r="F148" s="7" t="n">
        <v>906.02</v>
      </c>
      <c r="G148" s="7" t="n">
        <v>3894.37</v>
      </c>
      <c r="H148" s="4" t="n">
        <v>60</v>
      </c>
    </row>
    <row r="149" customFormat="false" ht="13.8" hidden="false" customHeight="false" outlineLevel="0" collapsed="false">
      <c r="A149" s="2" t="n">
        <v>44709</v>
      </c>
      <c r="B149" s="5" t="n">
        <f aca="false">MONTH(A149)</f>
        <v>5</v>
      </c>
      <c r="C149" s="6" t="n">
        <v>3786.59</v>
      </c>
      <c r="D149" s="7" t="n">
        <v>3228.34</v>
      </c>
      <c r="E149" s="7" t="n">
        <v>376.56</v>
      </c>
      <c r="F149" s="7" t="n">
        <v>181.69</v>
      </c>
      <c r="G149" s="7" t="n">
        <v>2274.87</v>
      </c>
      <c r="H149" s="4" t="n">
        <v>42</v>
      </c>
    </row>
    <row r="150" customFormat="false" ht="13.8" hidden="false" customHeight="false" outlineLevel="0" collapsed="false">
      <c r="A150" s="2" t="n">
        <v>44710</v>
      </c>
      <c r="B150" s="5" t="n">
        <f aca="false">MONTH(A150)</f>
        <v>5</v>
      </c>
      <c r="C150" s="6" t="n">
        <v>3963.06</v>
      </c>
      <c r="D150" s="7" t="n">
        <v>3963.06</v>
      </c>
      <c r="E150" s="7" t="n">
        <v>0</v>
      </c>
      <c r="F150" s="7" t="n">
        <v>0</v>
      </c>
      <c r="G150" s="7" t="n">
        <v>2283.02</v>
      </c>
      <c r="H150" s="4" t="n">
        <v>34</v>
      </c>
    </row>
    <row r="151" customFormat="false" ht="13.8" hidden="false" customHeight="false" outlineLevel="0" collapsed="false">
      <c r="A151" s="2" t="n">
        <v>44711</v>
      </c>
      <c r="B151" s="5" t="n">
        <f aca="false">MONTH(A151)</f>
        <v>5</v>
      </c>
      <c r="C151" s="6" t="n">
        <v>4594.945</v>
      </c>
      <c r="D151" s="7" t="n">
        <v>3829.46</v>
      </c>
      <c r="E151" s="7" t="n">
        <v>765.485</v>
      </c>
      <c r="F151" s="7" t="n">
        <v>0</v>
      </c>
      <c r="G151" s="7" t="n">
        <v>2665.0681</v>
      </c>
      <c r="H151" s="4" t="n">
        <v>0</v>
      </c>
    </row>
    <row r="152" customFormat="false" ht="13.8" hidden="false" customHeight="false" outlineLevel="0" collapsed="false">
      <c r="A152" s="2" t="n">
        <v>44712</v>
      </c>
      <c r="B152" s="5" t="n">
        <f aca="false">MONTH(A152)</f>
        <v>5</v>
      </c>
      <c r="C152" s="6" t="n">
        <v>2908.365</v>
      </c>
      <c r="D152" s="7" t="n">
        <v>2672.65</v>
      </c>
      <c r="E152" s="7" t="n">
        <v>235.715</v>
      </c>
      <c r="F152" s="7" t="n">
        <v>0</v>
      </c>
      <c r="G152" s="7" t="n">
        <v>1657.76805</v>
      </c>
      <c r="H152" s="4" t="n">
        <v>0</v>
      </c>
    </row>
    <row r="153" customFormat="false" ht="13.8" hidden="false" customHeight="false" outlineLevel="0" collapsed="false">
      <c r="A153" s="2" t="n">
        <v>44568</v>
      </c>
      <c r="B153" s="5" t="n">
        <f aca="false">MONTH(A153)</f>
        <v>1</v>
      </c>
      <c r="C153" s="6" t="n">
        <v>5649.31</v>
      </c>
      <c r="D153" s="7" t="n">
        <v>4933.16</v>
      </c>
      <c r="E153" s="7" t="n">
        <v>716.15</v>
      </c>
      <c r="F153" s="7" t="n">
        <v>0</v>
      </c>
      <c r="G153" s="7" t="n">
        <v>2779.85</v>
      </c>
      <c r="H153" s="4" t="n">
        <v>59</v>
      </c>
    </row>
    <row r="154" customFormat="false" ht="13.8" hidden="false" customHeight="false" outlineLevel="0" collapsed="false">
      <c r="A154" s="2" t="n">
        <v>44575</v>
      </c>
      <c r="B154" s="5" t="n">
        <f aca="false">MONTH(A154)</f>
        <v>1</v>
      </c>
      <c r="C154" s="6" t="n">
        <v>3503.12</v>
      </c>
      <c r="D154" s="7" t="n">
        <v>2831.55</v>
      </c>
      <c r="E154" s="7" t="n">
        <v>671.57</v>
      </c>
      <c r="F154" s="7" t="n">
        <v>0</v>
      </c>
      <c r="G154" s="7" t="n">
        <v>1996.33</v>
      </c>
      <c r="H154" s="4" t="n">
        <v>33</v>
      </c>
    </row>
    <row r="155" customFormat="false" ht="13.8" hidden="false" customHeight="false" outlineLevel="0" collapsed="false">
      <c r="A155" s="2" t="n">
        <v>44576</v>
      </c>
      <c r="B155" s="5" t="n">
        <f aca="false">MONTH(A155)</f>
        <v>1</v>
      </c>
      <c r="C155" s="6" t="n">
        <v>6727.53</v>
      </c>
      <c r="D155" s="7" t="n">
        <v>5752.18</v>
      </c>
      <c r="E155" s="7" t="n">
        <v>975.35</v>
      </c>
      <c r="F155" s="7" t="n">
        <v>0</v>
      </c>
      <c r="G155" s="7" t="n">
        <v>3750.84</v>
      </c>
      <c r="H155" s="4" t="n">
        <v>48</v>
      </c>
    </row>
    <row r="156" customFormat="false" ht="13.8" hidden="false" customHeight="false" outlineLevel="0" collapsed="false">
      <c r="A156" s="2" t="n">
        <v>44577</v>
      </c>
      <c r="B156" s="5" t="n">
        <f aca="false">MONTH(A156)</f>
        <v>1</v>
      </c>
      <c r="C156" s="6" t="n">
        <v>3620.16</v>
      </c>
      <c r="D156" s="7" t="n">
        <v>3216.57</v>
      </c>
      <c r="E156" s="7" t="n">
        <v>403.59</v>
      </c>
      <c r="F156" s="7" t="n">
        <v>0</v>
      </c>
      <c r="G156" s="7" t="n">
        <v>2127.77</v>
      </c>
      <c r="H156" s="4" t="n">
        <v>28</v>
      </c>
    </row>
    <row r="157" customFormat="false" ht="13.8" hidden="false" customHeight="false" outlineLevel="0" collapsed="false">
      <c r="A157" s="2" t="n">
        <v>44616</v>
      </c>
      <c r="B157" s="5" t="n">
        <f aca="false">MONTH(A157)</f>
        <v>2</v>
      </c>
      <c r="C157" s="6" t="n">
        <v>4088.09</v>
      </c>
      <c r="D157" s="7" t="n">
        <v>3492.17</v>
      </c>
      <c r="E157" s="7" t="n">
        <v>595.92</v>
      </c>
      <c r="F157" s="7" t="n">
        <v>0</v>
      </c>
      <c r="G157" s="7" t="n">
        <v>2317.07</v>
      </c>
      <c r="H157" s="4" t="n">
        <v>40</v>
      </c>
    </row>
    <row r="158" customFormat="false" ht="13.8" hidden="false" customHeight="false" outlineLevel="0" collapsed="false">
      <c r="A158" s="2" t="n">
        <v>44617</v>
      </c>
      <c r="B158" s="5" t="n">
        <f aca="false">MONTH(A158)</f>
        <v>2</v>
      </c>
      <c r="C158" s="6" t="n">
        <v>2918.34</v>
      </c>
      <c r="D158" s="7" t="n">
        <v>2489.85</v>
      </c>
      <c r="E158" s="7" t="n">
        <v>428.49</v>
      </c>
      <c r="F158" s="7" t="n">
        <v>0</v>
      </c>
      <c r="G158" s="7" t="n">
        <v>1668.94</v>
      </c>
      <c r="H158" s="4" t="n">
        <v>34</v>
      </c>
    </row>
    <row r="159" customFormat="false" ht="13.8" hidden="false" customHeight="false" outlineLevel="0" collapsed="false">
      <c r="A159" s="2" t="n">
        <v>44618</v>
      </c>
      <c r="B159" s="5" t="n">
        <f aca="false">MONTH(A159)</f>
        <v>2</v>
      </c>
      <c r="C159" s="6" t="n">
        <v>7506.01</v>
      </c>
      <c r="D159" s="7" t="n">
        <v>4240.65</v>
      </c>
      <c r="E159" s="7" t="n">
        <v>3265.36</v>
      </c>
      <c r="F159" s="7" t="n">
        <v>0</v>
      </c>
      <c r="G159" s="7" t="n">
        <v>4222.74</v>
      </c>
      <c r="H159" s="4" t="n">
        <v>49</v>
      </c>
    </row>
    <row r="160" customFormat="false" ht="13.8" hidden="false" customHeight="false" outlineLevel="0" collapsed="false">
      <c r="A160" s="2" t="n">
        <v>44628</v>
      </c>
      <c r="B160" s="5" t="n">
        <f aca="false">MONTH(A160)</f>
        <v>3</v>
      </c>
      <c r="C160" s="6" t="n">
        <v>5725.4</v>
      </c>
      <c r="D160" s="7" t="n">
        <v>4397.01</v>
      </c>
      <c r="E160" s="7" t="n">
        <v>1328.39</v>
      </c>
      <c r="F160" s="7" t="n">
        <v>0</v>
      </c>
      <c r="G160" s="7" t="n">
        <v>3161.2</v>
      </c>
      <c r="H160" s="4" t="n">
        <v>40</v>
      </c>
    </row>
    <row r="161" customFormat="false" ht="13.8" hidden="false" customHeight="false" outlineLevel="0" collapsed="false">
      <c r="A161" s="2" t="n">
        <v>44658</v>
      </c>
      <c r="B161" s="5" t="n">
        <f aca="false">MONTH(A161)</f>
        <v>4</v>
      </c>
      <c r="C161" s="6" t="n">
        <v>4385.35</v>
      </c>
      <c r="D161" s="7" t="n">
        <v>4385.35</v>
      </c>
      <c r="E161" s="7" t="n">
        <v>0</v>
      </c>
      <c r="F161" s="7" t="n">
        <v>0</v>
      </c>
      <c r="G161" s="7" t="n">
        <v>2619.86</v>
      </c>
      <c r="H161" s="4" t="n">
        <v>36</v>
      </c>
    </row>
    <row r="162" customFormat="false" ht="13.8" hidden="false" customHeight="false" outlineLevel="0" collapsed="false">
      <c r="A162" s="2" t="n">
        <v>44659</v>
      </c>
      <c r="B162" s="5" t="n">
        <f aca="false">MONTH(A162)</f>
        <v>4</v>
      </c>
      <c r="C162" s="6" t="n">
        <v>4999.97</v>
      </c>
      <c r="D162" s="7" t="n">
        <v>3970.51</v>
      </c>
      <c r="E162" s="7" t="n">
        <v>1029.46</v>
      </c>
      <c r="F162" s="7" t="n">
        <v>0</v>
      </c>
      <c r="G162" s="7" t="n">
        <v>2937.99</v>
      </c>
      <c r="H162" s="4" t="n">
        <v>39</v>
      </c>
    </row>
    <row r="163" customFormat="false" ht="13.8" hidden="false" customHeight="false" outlineLevel="0" collapsed="false">
      <c r="A163" s="2" t="n">
        <v>44660</v>
      </c>
      <c r="B163" s="5" t="n">
        <f aca="false">MONTH(A163)</f>
        <v>4</v>
      </c>
      <c r="C163" s="6" t="n">
        <v>4886.9</v>
      </c>
      <c r="D163" s="7" t="n">
        <v>3893.99</v>
      </c>
      <c r="E163" s="7" t="n">
        <v>992.91</v>
      </c>
      <c r="F163" s="7" t="n">
        <v>0</v>
      </c>
      <c r="G163" s="7" t="n">
        <v>2862.35</v>
      </c>
      <c r="H163" s="4" t="n">
        <v>44</v>
      </c>
    </row>
    <row r="164" customFormat="false" ht="13.8" hidden="false" customHeight="false" outlineLevel="0" collapsed="false">
      <c r="A164" s="2" t="n">
        <v>44572</v>
      </c>
      <c r="B164" s="5" t="n">
        <f aca="false">MONTH(A164)</f>
        <v>1</v>
      </c>
      <c r="C164" s="6" t="n">
        <v>4226.25</v>
      </c>
      <c r="D164" s="7" t="n">
        <v>3692.89</v>
      </c>
      <c r="E164" s="7" t="n">
        <v>533.36</v>
      </c>
      <c r="F164" s="7" t="n">
        <v>0</v>
      </c>
      <c r="G164" s="7" t="n">
        <v>2411.77</v>
      </c>
      <c r="H164" s="4" t="n">
        <v>46</v>
      </c>
    </row>
    <row r="165" customFormat="false" ht="13.8" hidden="false" customHeight="false" outlineLevel="0" collapsed="false">
      <c r="A165" s="2" t="n">
        <v>44573</v>
      </c>
      <c r="B165" s="5" t="n">
        <f aca="false">MONTH(A165)</f>
        <v>1</v>
      </c>
      <c r="C165" s="6" t="n">
        <v>4172.46</v>
      </c>
      <c r="D165" s="7" t="n">
        <v>4172.46</v>
      </c>
      <c r="E165" s="7" t="n">
        <v>0</v>
      </c>
      <c r="F165" s="7" t="n">
        <v>0</v>
      </c>
      <c r="G165" s="7" t="n">
        <v>2291.95</v>
      </c>
      <c r="H165" s="4" t="n">
        <v>48</v>
      </c>
    </row>
    <row r="166" customFormat="false" ht="13.8" hidden="false" customHeight="false" outlineLevel="0" collapsed="false">
      <c r="A166" s="2" t="n">
        <v>44580</v>
      </c>
      <c r="B166" s="5" t="n">
        <f aca="false">MONTH(A166)</f>
        <v>1</v>
      </c>
      <c r="C166" s="6" t="n">
        <v>3966.48</v>
      </c>
      <c r="D166" s="7" t="n">
        <v>3605.21</v>
      </c>
      <c r="E166" s="7" t="n">
        <v>361.27</v>
      </c>
      <c r="F166" s="7" t="n">
        <v>0</v>
      </c>
      <c r="G166" s="7" t="n">
        <v>2216.82</v>
      </c>
      <c r="H166" s="4" t="n">
        <v>53</v>
      </c>
    </row>
    <row r="167" customFormat="false" ht="13.8" hidden="false" customHeight="false" outlineLevel="0" collapsed="false">
      <c r="A167" s="2" t="n">
        <v>44592</v>
      </c>
      <c r="B167" s="5" t="n">
        <f aca="false">MONTH(A167)</f>
        <v>1</v>
      </c>
      <c r="C167" s="6" t="n">
        <v>4221.26</v>
      </c>
      <c r="D167" s="7" t="n">
        <v>4169.25</v>
      </c>
      <c r="E167" s="7" t="n">
        <v>52.01</v>
      </c>
      <c r="F167" s="7" t="n">
        <v>0</v>
      </c>
      <c r="G167" s="7" t="n">
        <v>2391.35</v>
      </c>
      <c r="H167" s="4" t="n">
        <v>54</v>
      </c>
    </row>
    <row r="168" customFormat="false" ht="13.8" hidden="false" customHeight="false" outlineLevel="0" collapsed="false">
      <c r="A168" s="2" t="n">
        <v>44598</v>
      </c>
      <c r="B168" s="5" t="n">
        <f aca="false">MONTH(A168)</f>
        <v>2</v>
      </c>
      <c r="C168" s="6" t="n">
        <v>2630.46</v>
      </c>
      <c r="D168" s="7" t="n">
        <v>1803.43</v>
      </c>
      <c r="E168" s="7" t="n">
        <v>827.03</v>
      </c>
      <c r="F168" s="7" t="n">
        <v>0</v>
      </c>
      <c r="G168" s="7" t="n">
        <v>1669.58</v>
      </c>
      <c r="H168" s="4" t="n">
        <v>22</v>
      </c>
    </row>
    <row r="169" customFormat="false" ht="13.8" hidden="false" customHeight="false" outlineLevel="0" collapsed="false">
      <c r="A169" s="2" t="n">
        <v>44605</v>
      </c>
      <c r="B169" s="5" t="n">
        <f aca="false">MONTH(A169)</f>
        <v>2</v>
      </c>
      <c r="C169" s="6" t="n">
        <v>2562.72</v>
      </c>
      <c r="D169" s="7" t="n">
        <v>2031.79</v>
      </c>
      <c r="E169" s="7" t="n">
        <v>530.93</v>
      </c>
      <c r="F169" s="7" t="n">
        <v>0</v>
      </c>
      <c r="G169" s="7" t="n">
        <v>1417.57</v>
      </c>
      <c r="H169" s="4" t="n">
        <v>22</v>
      </c>
    </row>
    <row r="170" customFormat="false" ht="13.8" hidden="false" customHeight="false" outlineLevel="0" collapsed="false">
      <c r="A170" s="2" t="n">
        <v>44607</v>
      </c>
      <c r="B170" s="5" t="n">
        <f aca="false">MONTH(A170)</f>
        <v>2</v>
      </c>
      <c r="C170" s="6" t="n">
        <v>6054.22</v>
      </c>
      <c r="D170" s="7" t="n">
        <v>5314.25</v>
      </c>
      <c r="E170" s="7" t="n">
        <v>739.97</v>
      </c>
      <c r="F170" s="7" t="n">
        <v>0</v>
      </c>
      <c r="G170" s="7" t="n">
        <v>3472.59</v>
      </c>
      <c r="H170" s="4" t="n">
        <v>56</v>
      </c>
    </row>
    <row r="171" customFormat="false" ht="13.8" hidden="false" customHeight="false" outlineLevel="0" collapsed="false">
      <c r="A171" s="2" t="n">
        <v>44618</v>
      </c>
      <c r="B171" s="5" t="n">
        <f aca="false">MONTH(A171)</f>
        <v>2</v>
      </c>
      <c r="C171" s="6" t="n">
        <v>7506.01</v>
      </c>
      <c r="D171" s="7" t="n">
        <v>4240.65</v>
      </c>
      <c r="E171" s="7" t="n">
        <v>3265.36</v>
      </c>
      <c r="F171" s="7" t="n">
        <v>0</v>
      </c>
      <c r="G171" s="7" t="n">
        <v>4222.74</v>
      </c>
      <c r="H171" s="4" t="n">
        <v>49</v>
      </c>
    </row>
    <row r="172" customFormat="false" ht="13.8" hidden="false" customHeight="false" outlineLevel="0" collapsed="false">
      <c r="A172" s="2" t="n">
        <v>44622</v>
      </c>
      <c r="B172" s="5" t="n">
        <f aca="false">MONTH(A172)</f>
        <v>3</v>
      </c>
      <c r="C172" s="6" t="n">
        <v>2966.54</v>
      </c>
      <c r="D172" s="7" t="n">
        <v>2898.01</v>
      </c>
      <c r="E172" s="7" t="n">
        <v>68.53</v>
      </c>
      <c r="F172" s="7" t="n">
        <v>0</v>
      </c>
      <c r="G172" s="7" t="n">
        <v>0</v>
      </c>
      <c r="H172" s="4" t="n">
        <v>29</v>
      </c>
    </row>
    <row r="173" customFormat="false" ht="13.8" hidden="false" customHeight="false" outlineLevel="0" collapsed="false">
      <c r="A173" s="2" t="n">
        <v>44630</v>
      </c>
      <c r="B173" s="5" t="n">
        <f aca="false">MONTH(A173)</f>
        <v>3</v>
      </c>
      <c r="C173" s="6" t="n">
        <v>3606.48</v>
      </c>
      <c r="D173" s="7" t="n">
        <v>3297.16</v>
      </c>
      <c r="E173" s="7" t="n">
        <v>309.32</v>
      </c>
      <c r="F173" s="7" t="n">
        <v>0</v>
      </c>
      <c r="G173" s="7" t="n">
        <v>2165.22</v>
      </c>
      <c r="H173" s="4" t="n">
        <v>44</v>
      </c>
    </row>
    <row r="174" customFormat="false" ht="13.8" hidden="false" customHeight="false" outlineLevel="0" collapsed="false">
      <c r="A174" s="2" t="n">
        <v>44639</v>
      </c>
      <c r="B174" s="5" t="n">
        <f aca="false">MONTH(A174)</f>
        <v>3</v>
      </c>
      <c r="C174" s="6" t="n">
        <v>3686.54</v>
      </c>
      <c r="D174" s="7" t="n">
        <v>3434.56</v>
      </c>
      <c r="E174" s="7" t="n">
        <v>251.98</v>
      </c>
      <c r="F174" s="7" t="n">
        <v>0</v>
      </c>
      <c r="G174" s="7" t="n">
        <v>2280.5</v>
      </c>
      <c r="H174" s="4" t="n">
        <v>38</v>
      </c>
    </row>
    <row r="175" customFormat="false" ht="13.8" hidden="false" customHeight="false" outlineLevel="0" collapsed="false">
      <c r="A175" s="2" t="n">
        <v>44650</v>
      </c>
      <c r="B175" s="5" t="n">
        <f aca="false">MONTH(A175)</f>
        <v>3</v>
      </c>
      <c r="C175" s="6" t="n">
        <v>2922.44</v>
      </c>
      <c r="D175" s="7" t="n">
        <v>2621.94</v>
      </c>
      <c r="E175" s="7" t="n">
        <v>300.5</v>
      </c>
      <c r="F175" s="7" t="n">
        <v>0</v>
      </c>
      <c r="G175" s="7" t="n">
        <v>1680.93</v>
      </c>
      <c r="H175" s="4" t="n">
        <v>29</v>
      </c>
    </row>
    <row r="176" customFormat="false" ht="13.8" hidden="false" customHeight="false" outlineLevel="0" collapsed="false">
      <c r="A176" s="2" t="n">
        <v>44665</v>
      </c>
      <c r="B176" s="5" t="n">
        <f aca="false">MONTH(A176)</f>
        <v>4</v>
      </c>
      <c r="C176" s="6" t="n">
        <v>2113.21</v>
      </c>
      <c r="D176" s="7" t="n">
        <v>1467.32</v>
      </c>
      <c r="E176" s="7" t="n">
        <v>645.89</v>
      </c>
      <c r="F176" s="7" t="n">
        <v>0</v>
      </c>
      <c r="G176" s="7" t="n">
        <v>1275.03</v>
      </c>
      <c r="H176" s="4" t="n">
        <v>22</v>
      </c>
    </row>
    <row r="177" customFormat="false" ht="13.8" hidden="false" customHeight="false" outlineLevel="0" collapsed="false">
      <c r="A177" s="2" t="n">
        <v>44688</v>
      </c>
      <c r="B177" s="5" t="n">
        <f aca="false">MONTH(A177)</f>
        <v>5</v>
      </c>
      <c r="C177" s="6" t="n">
        <v>3771.87</v>
      </c>
      <c r="D177" s="7" t="n">
        <v>3606.46</v>
      </c>
      <c r="E177" s="7" t="n">
        <v>165.41</v>
      </c>
      <c r="F177" s="7" t="n">
        <v>0</v>
      </c>
      <c r="G177" s="7" t="n">
        <v>2210.9</v>
      </c>
      <c r="H177" s="4" t="n">
        <v>37</v>
      </c>
    </row>
    <row r="178" customFormat="false" ht="13.8" hidden="false" customHeight="false" outlineLevel="0" collapsed="false">
      <c r="A178" s="2" t="n">
        <v>44692</v>
      </c>
      <c r="B178" s="5" t="n">
        <f aca="false">MONTH(A178)</f>
        <v>5</v>
      </c>
      <c r="C178" s="6" t="n">
        <v>2697</v>
      </c>
      <c r="D178" s="7" t="n">
        <v>2265.39</v>
      </c>
      <c r="E178" s="7" t="n">
        <v>431.61</v>
      </c>
      <c r="F178" s="7" t="n">
        <v>0</v>
      </c>
      <c r="G178" s="7" t="n">
        <v>1614.29</v>
      </c>
      <c r="H178" s="4" t="n">
        <v>33</v>
      </c>
    </row>
    <row r="179" customFormat="false" ht="13.8" hidden="false" customHeight="false" outlineLevel="0" collapsed="false">
      <c r="A179" s="2" t="n">
        <v>44693</v>
      </c>
      <c r="B179" s="5" t="n">
        <f aca="false">MONTH(A179)</f>
        <v>5</v>
      </c>
      <c r="C179" s="6" t="n">
        <v>5016.97</v>
      </c>
      <c r="D179" s="7" t="n">
        <v>3192.75</v>
      </c>
      <c r="E179" s="7" t="n">
        <v>1824.22</v>
      </c>
      <c r="F179" s="7" t="n">
        <v>0</v>
      </c>
      <c r="G179" s="7" t="n">
        <v>2935.17</v>
      </c>
      <c r="H179" s="4" t="n">
        <v>48</v>
      </c>
    </row>
    <row r="180" customFormat="false" ht="13.8" hidden="false" customHeight="false" outlineLevel="0" collapsed="false">
      <c r="A180" s="2" t="n">
        <v>44695</v>
      </c>
      <c r="B180" s="5" t="n">
        <f aca="false">MONTH(A180)</f>
        <v>5</v>
      </c>
      <c r="C180" s="6" t="n">
        <v>6474.39</v>
      </c>
      <c r="D180" s="7" t="n">
        <v>4850.71</v>
      </c>
      <c r="E180" s="7" t="n">
        <v>1400.68</v>
      </c>
      <c r="F180" s="7" t="n">
        <v>223</v>
      </c>
      <c r="G180" s="7" t="n">
        <v>3760.14</v>
      </c>
      <c r="H180" s="4" t="n">
        <v>45</v>
      </c>
    </row>
    <row r="181" customFormat="false" ht="13.8" hidden="false" customHeight="false" outlineLevel="0" collapsed="false">
      <c r="A181" s="2" t="n">
        <v>44696</v>
      </c>
      <c r="B181" s="5" t="n">
        <f aca="false">MONTH(A181)</f>
        <v>5</v>
      </c>
      <c r="C181" s="6" t="n">
        <v>2278.76</v>
      </c>
      <c r="D181" s="7" t="n">
        <v>2011.17</v>
      </c>
      <c r="E181" s="7" t="n">
        <v>267.59</v>
      </c>
      <c r="F181" s="7" t="n">
        <v>0</v>
      </c>
      <c r="G181" s="7" t="n">
        <v>1349.34</v>
      </c>
      <c r="H181" s="4" t="n">
        <v>26</v>
      </c>
    </row>
    <row r="182" customFormat="false" ht="13.8" hidden="false" customHeight="false" outlineLevel="0" collapsed="false">
      <c r="A182" s="2" t="n">
        <v>44709</v>
      </c>
      <c r="B182" s="5" t="n">
        <f aca="false">MONTH(A182)</f>
        <v>5</v>
      </c>
      <c r="C182" s="6" t="n">
        <v>3786.59</v>
      </c>
      <c r="D182" s="7" t="n">
        <v>3228.34</v>
      </c>
      <c r="E182" s="7" t="n">
        <v>376.56</v>
      </c>
      <c r="F182" s="7" t="n">
        <v>181.69</v>
      </c>
      <c r="G182" s="7" t="n">
        <v>2274.87</v>
      </c>
      <c r="H182" s="4" t="n">
        <v>42</v>
      </c>
    </row>
    <row r="183" customFormat="false" ht="13.8" hidden="false" customHeight="false" outlineLevel="0" collapsed="false">
      <c r="A183" s="2" t="n">
        <v>44710</v>
      </c>
      <c r="B183" s="5" t="n">
        <f aca="false">MONTH(A183)</f>
        <v>5</v>
      </c>
      <c r="C183" s="6" t="n">
        <v>3963.06</v>
      </c>
      <c r="D183" s="7" t="n">
        <v>3963.06</v>
      </c>
      <c r="E183" s="7" t="n">
        <v>0</v>
      </c>
      <c r="F183" s="7" t="n">
        <v>0</v>
      </c>
      <c r="G183" s="7" t="n">
        <v>2283.02</v>
      </c>
      <c r="H183" s="4" t="n">
        <v>34</v>
      </c>
    </row>
    <row r="184" customFormat="false" ht="13.8" hidden="false" customHeight="false" outlineLevel="0" collapsed="false">
      <c r="A184" s="2" t="n">
        <v>44618</v>
      </c>
      <c r="B184" s="5" t="n">
        <f aca="false">MONTH(A184)</f>
        <v>2</v>
      </c>
      <c r="C184" s="6" t="n">
        <v>7506.01</v>
      </c>
      <c r="D184" s="7" t="n">
        <v>4240.65</v>
      </c>
      <c r="E184" s="7" t="n">
        <v>3265.36</v>
      </c>
      <c r="F184" s="7" t="n">
        <v>0</v>
      </c>
      <c r="G184" s="7" t="n">
        <v>4222.74</v>
      </c>
      <c r="H184" s="4" t="n">
        <v>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0.9140625" defaultRowHeight="13.8" zeroHeight="false" outlineLevelRow="0" outlineLevelCol="0"/>
  <sheetData>
    <row r="1" customFormat="false" ht="13.8" hidden="false" customHeight="false" outlineLevel="0" collapsed="false">
      <c r="A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</row>
    <row r="2" customFormat="false" ht="13.8" hidden="false" customHeight="false" outlineLevel="0" collapsed="false">
      <c r="A2" s="4" t="s">
        <v>14</v>
      </c>
      <c r="B2" s="4" t="n">
        <v>1</v>
      </c>
      <c r="C2" s="4" t="s">
        <v>15</v>
      </c>
      <c r="D2" s="4" t="n">
        <v>28333.9346</v>
      </c>
      <c r="E2" s="4" t="n">
        <v>21584.2458</v>
      </c>
      <c r="F2" s="4" t="n">
        <v>24285.438</v>
      </c>
      <c r="G2" s="4" t="n">
        <v>22525.8699</v>
      </c>
      <c r="H2" s="4" t="n">
        <v>27973.2432</v>
      </c>
    </row>
    <row r="3" customFormat="false" ht="13.8" hidden="false" customHeight="false" outlineLevel="0" collapsed="false">
      <c r="A3" s="4" t="s">
        <v>14</v>
      </c>
      <c r="B3" s="4" t="n">
        <v>2</v>
      </c>
      <c r="C3" s="4" t="s">
        <v>16</v>
      </c>
      <c r="D3" s="4" t="n">
        <v>14782.9224</v>
      </c>
      <c r="E3" s="4" t="n">
        <v>19923.9192</v>
      </c>
      <c r="F3" s="4" t="n">
        <v>26713.9818</v>
      </c>
      <c r="G3" s="4" t="n">
        <v>20154.7257</v>
      </c>
      <c r="H3" s="4" t="n">
        <v>26641.184</v>
      </c>
    </row>
    <row r="4" customFormat="false" ht="13.8" hidden="false" customHeight="false" outlineLevel="0" collapsed="false">
      <c r="A4" s="4" t="s">
        <v>14</v>
      </c>
      <c r="B4" s="4" t="n">
        <v>3</v>
      </c>
      <c r="C4" s="4" t="s">
        <v>17</v>
      </c>
      <c r="D4" s="4" t="n">
        <v>27102.0244</v>
      </c>
      <c r="E4" s="4" t="n">
        <v>25458.3412</v>
      </c>
      <c r="F4" s="4" t="n">
        <v>23071.1661</v>
      </c>
      <c r="G4" s="4" t="n">
        <v>23711.442</v>
      </c>
      <c r="H4" s="4" t="n">
        <v>30637.3616</v>
      </c>
    </row>
    <row r="5" customFormat="false" ht="13.8" hidden="false" customHeight="false" outlineLevel="0" collapsed="false">
      <c r="A5" s="4" t="s">
        <v>14</v>
      </c>
      <c r="B5" s="4" t="n">
        <v>4</v>
      </c>
      <c r="C5" s="4" t="s">
        <v>18</v>
      </c>
      <c r="D5" s="4" t="n">
        <v>22174.3836</v>
      </c>
      <c r="E5" s="4" t="n">
        <v>23244.5724</v>
      </c>
      <c r="F5" s="4" t="n">
        <v>20642.6223</v>
      </c>
      <c r="G5" s="4" t="n">
        <v>24897.0141</v>
      </c>
      <c r="H5" s="4" t="n">
        <v>25309.1248</v>
      </c>
    </row>
    <row r="6" customFormat="false" ht="13.8" hidden="false" customHeight="false" outlineLevel="0" collapsed="false">
      <c r="A6" s="4" t="s">
        <v>14</v>
      </c>
      <c r="B6" s="4" t="n">
        <v>5</v>
      </c>
      <c r="C6" s="4" t="s">
        <v>19</v>
      </c>
      <c r="D6" s="4" t="n">
        <v>30797.755</v>
      </c>
      <c r="E6" s="4" t="n">
        <v>20477.3614</v>
      </c>
      <c r="F6" s="4" t="n">
        <v>26713.9818</v>
      </c>
      <c r="G6" s="4" t="n">
        <v>27268.1583</v>
      </c>
      <c r="H6" s="4" t="n">
        <v>22645.0064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10.9140625" defaultRowHeight="13.8" zeroHeight="false" outlineLevelRow="0" outlineLevelCol="0"/>
  <sheetData>
    <row r="1" customFormat="false" ht="13.8" hidden="false" customHeight="false" outlineLevel="0" collapsed="false">
      <c r="A1" s="4" t="s">
        <v>1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 customFormat="false" ht="13.8" hidden="false" customHeight="false" outlineLevel="0" collapsed="false">
      <c r="A2" s="4" t="n">
        <v>1</v>
      </c>
      <c r="B2" s="4" t="n">
        <v>2022</v>
      </c>
      <c r="C2" s="0" t="n">
        <v>123191.02</v>
      </c>
      <c r="D2" s="7" t="n">
        <v>45580.68</v>
      </c>
      <c r="E2" s="7" t="n">
        <v>34493.49</v>
      </c>
      <c r="F2" s="7" t="n">
        <v>43116.86</v>
      </c>
    </row>
    <row r="3" customFormat="false" ht="13.8" hidden="false" customHeight="false" outlineLevel="0" collapsed="false">
      <c r="A3" s="4" t="n">
        <v>2</v>
      </c>
      <c r="B3" s="4" t="n">
        <v>2022</v>
      </c>
      <c r="C3" s="0" t="n">
        <v>110688.44</v>
      </c>
      <c r="D3" s="7" t="n">
        <v>41884.95</v>
      </c>
      <c r="E3" s="7" t="n">
        <v>35725.4</v>
      </c>
      <c r="F3" s="7" t="n">
        <v>33078.1</v>
      </c>
    </row>
    <row r="4" customFormat="false" ht="13.8" hidden="false" customHeight="false" outlineLevel="0" collapsed="false">
      <c r="A4" s="4" t="n">
        <v>3</v>
      </c>
      <c r="B4" s="4" t="n">
        <v>2022</v>
      </c>
      <c r="C4" s="0" t="n">
        <v>121427.19</v>
      </c>
      <c r="D4" s="7" t="n">
        <v>44348.77</v>
      </c>
      <c r="E4" s="7" t="n">
        <v>36957.31</v>
      </c>
      <c r="F4" s="7" t="n">
        <v>40121.12</v>
      </c>
    </row>
    <row r="5" customFormat="false" ht="13.8" hidden="false" customHeight="false" outlineLevel="0" collapsed="false">
      <c r="A5" s="4" t="n">
        <v>4</v>
      </c>
      <c r="B5" s="4" t="n">
        <v>2022</v>
      </c>
      <c r="C5" s="0" t="n">
        <v>118557.21</v>
      </c>
      <c r="D5" s="7" t="n">
        <v>43116.86</v>
      </c>
      <c r="E5" s="7" t="n">
        <v>36957.31</v>
      </c>
      <c r="F5" s="7" t="n">
        <v>38483.05</v>
      </c>
    </row>
    <row r="6" customFormat="false" ht="13.8" hidden="false" customHeight="false" outlineLevel="0" collapsed="false">
      <c r="A6" s="4" t="n">
        <v>5</v>
      </c>
      <c r="B6" s="4" t="n">
        <v>2022</v>
      </c>
      <c r="C6" s="0" t="n">
        <v>133205.92</v>
      </c>
      <c r="D6" s="7" t="n">
        <v>43116.86</v>
      </c>
      <c r="E6" s="7" t="n">
        <v>34493.49</v>
      </c>
      <c r="F6" s="7" t="n">
        <v>48092.27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1" activeCellId="0" sqref="E11"/>
    </sheetView>
  </sheetViews>
  <sheetFormatPr defaultColWidth="8.73046875" defaultRowHeight="13.8" zeroHeight="false" outlineLevelRow="0" outlineLevelCol="0"/>
  <cols>
    <col collapsed="false" customWidth="true" hidden="false" outlineLevel="0" max="1" min="1" style="1" width="13.81"/>
    <col collapsed="false" customWidth="true" hidden="false" outlineLevel="0" max="2" min="2" style="1" width="11.17"/>
    <col collapsed="false" customWidth="true" hidden="false" outlineLevel="0" max="6" min="3" style="0" width="11.17"/>
  </cols>
  <sheetData>
    <row r="1" customFormat="false" ht="13.8" hidden="false" customHeight="false" outlineLevel="0" collapsed="false">
      <c r="A1" s="9" t="s">
        <v>1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</row>
    <row r="2" customFormat="false" ht="13.8" hidden="false" customHeight="false" outlineLevel="0" collapsed="false">
      <c r="A2" s="9" t="s">
        <v>30</v>
      </c>
      <c r="B2" s="10" t="n">
        <v>9280</v>
      </c>
      <c r="C2" s="10" t="n">
        <v>9280</v>
      </c>
      <c r="D2" s="10" t="n">
        <v>9260</v>
      </c>
      <c r="E2" s="10" t="n">
        <v>9280</v>
      </c>
      <c r="F2" s="10" t="n">
        <v>9280</v>
      </c>
    </row>
    <row r="3" customFormat="false" ht="13.8" hidden="false" customHeight="false" outlineLevel="0" collapsed="false">
      <c r="A3" s="9" t="s">
        <v>31</v>
      </c>
      <c r="B3" s="10" t="n">
        <v>2336.08</v>
      </c>
      <c r="C3" s="10" t="n">
        <v>0</v>
      </c>
      <c r="D3" s="10" t="n">
        <v>2397.68</v>
      </c>
      <c r="E3" s="10" t="n">
        <v>2908.12</v>
      </c>
      <c r="F3" s="10" t="n">
        <v>3887.16</v>
      </c>
    </row>
    <row r="4" customFormat="false" ht="13.8" hidden="false" customHeight="false" outlineLevel="0" collapsed="false">
      <c r="A4" s="9" t="s">
        <v>32</v>
      </c>
      <c r="B4" s="10" t="n">
        <v>550</v>
      </c>
      <c r="C4" s="10" t="n">
        <v>550</v>
      </c>
      <c r="D4" s="10" t="n">
        <v>550</v>
      </c>
      <c r="E4" s="10" t="n">
        <v>550</v>
      </c>
      <c r="F4" s="10" t="n">
        <v>550</v>
      </c>
    </row>
    <row r="5" customFormat="false" ht="13.8" hidden="false" customHeight="false" outlineLevel="0" collapsed="false">
      <c r="A5" s="9" t="s">
        <v>33</v>
      </c>
      <c r="B5" s="10" t="n">
        <v>2433.36</v>
      </c>
      <c r="C5" s="10" t="n">
        <v>2684.08</v>
      </c>
      <c r="D5" s="10" t="n">
        <v>2240</v>
      </c>
      <c r="E5" s="10" t="n">
        <v>2628</v>
      </c>
      <c r="F5" s="10" t="n">
        <v>2623.5</v>
      </c>
    </row>
    <row r="6" customFormat="false" ht="13.8" hidden="false" customHeight="false" outlineLevel="0" collapsed="false">
      <c r="A6" s="9" t="s">
        <v>34</v>
      </c>
      <c r="B6" s="10" t="n">
        <v>0</v>
      </c>
      <c r="C6" s="10" t="n">
        <v>2500</v>
      </c>
      <c r="D6" s="10" t="n">
        <v>2500</v>
      </c>
      <c r="E6" s="10" t="n">
        <v>2500</v>
      </c>
      <c r="F6" s="10" t="n">
        <v>2500</v>
      </c>
    </row>
    <row r="7" customFormat="false" ht="13.8" hidden="false" customHeight="false" outlineLevel="0" collapsed="false">
      <c r="A7" s="9" t="s">
        <v>35</v>
      </c>
      <c r="B7" s="10" t="n">
        <v>0</v>
      </c>
      <c r="C7" s="10" t="n">
        <v>0</v>
      </c>
      <c r="D7" s="10" t="n">
        <v>660.75</v>
      </c>
      <c r="E7" s="10" t="n">
        <v>660.75</v>
      </c>
      <c r="F7" s="10" t="n">
        <v>660.75</v>
      </c>
    </row>
    <row r="8" customFormat="false" ht="13.8" hidden="false" customHeight="false" outlineLevel="0" collapsed="false">
      <c r="A8" s="9" t="s">
        <v>36</v>
      </c>
      <c r="B8" s="10" t="n">
        <v>13100</v>
      </c>
      <c r="C8" s="10" t="n">
        <v>13050</v>
      </c>
      <c r="D8" s="10" t="n">
        <v>15760</v>
      </c>
      <c r="E8" s="10" t="n">
        <v>17432</v>
      </c>
      <c r="F8" s="10" t="n">
        <v>15620</v>
      </c>
    </row>
    <row r="9" customFormat="false" ht="13.8" hidden="false" customHeight="false" outlineLevel="0" collapsed="false">
      <c r="A9" s="9" t="s">
        <v>37</v>
      </c>
      <c r="B9" s="10" t="n">
        <v>305</v>
      </c>
      <c r="C9" s="10" t="n">
        <v>381.56</v>
      </c>
      <c r="D9" s="10" t="n">
        <v>62.5</v>
      </c>
      <c r="E9" s="10" t="n">
        <v>818.5</v>
      </c>
      <c r="F9" s="10" t="n">
        <v>700</v>
      </c>
    </row>
    <row r="10" customFormat="false" ht="13.8" hidden="false" customHeight="false" outlineLevel="0" collapsed="false">
      <c r="A10" s="9" t="s">
        <v>38</v>
      </c>
      <c r="B10" s="10" t="n">
        <v>152</v>
      </c>
      <c r="C10" s="10" t="n">
        <v>119.5</v>
      </c>
      <c r="D10" s="10" t="n">
        <v>290</v>
      </c>
      <c r="E10" s="10" t="n">
        <v>917</v>
      </c>
      <c r="F10" s="10" t="n">
        <v>354.5</v>
      </c>
    </row>
    <row r="11" customFormat="false" ht="13.8" hidden="false" customHeight="false" outlineLevel="0" collapsed="false">
      <c r="A11" s="1" t="s">
        <v>39</v>
      </c>
      <c r="B11" s="11" t="n">
        <f aca="false">SUM(B2:B10)</f>
        <v>28156.44</v>
      </c>
      <c r="C11" s="11" t="n">
        <f aca="false">SUM(C2:C10)</f>
        <v>28565.14</v>
      </c>
      <c r="D11" s="11" t="n">
        <f aca="false">SUM(D2:D10)</f>
        <v>33720.93</v>
      </c>
      <c r="E11" s="11" t="n">
        <f aca="false">SUM(E2:E10)</f>
        <v>37694.37</v>
      </c>
      <c r="F11" s="11" t="n">
        <f aca="false">SUM(F2:F10)</f>
        <v>36175.91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" activeCellId="0" sqref="E3"/>
    </sheetView>
  </sheetViews>
  <sheetFormatPr defaultColWidth="10.9140625" defaultRowHeight="13.8" zeroHeight="false" outlineLevelRow="0" outlineLevelCol="0"/>
  <cols>
    <col collapsed="false" customWidth="true" hidden="false" outlineLevel="0" max="8" min="2" style="4" width="14.45"/>
  </cols>
  <sheetData>
    <row r="2" customFormat="false" ht="13.8" hidden="false" customHeight="false" outlineLevel="0" collapsed="false">
      <c r="B2" s="12" t="s">
        <v>40</v>
      </c>
      <c r="C2" s="12" t="s">
        <v>41</v>
      </c>
      <c r="D2" s="12" t="s">
        <v>42</v>
      </c>
      <c r="E2" s="12" t="s">
        <v>43</v>
      </c>
      <c r="F2" s="12" t="s">
        <v>8</v>
      </c>
      <c r="G2" s="12" t="s">
        <v>44</v>
      </c>
      <c r="H2" s="12" t="s">
        <v>45</v>
      </c>
    </row>
    <row r="3" customFormat="false" ht="13.8" hidden="false" customHeight="false" outlineLevel="0" collapsed="false">
      <c r="B3" s="0"/>
      <c r="C3" s="0"/>
      <c r="D3" s="13"/>
      <c r="E3" s="0" t="n">
        <v>6</v>
      </c>
      <c r="F3" s="0"/>
      <c r="G3" s="0"/>
      <c r="H3" s="0"/>
    </row>
    <row r="4" customFormat="false" ht="13.8" hidden="false" customHeight="false" outlineLevel="0" collapsed="false">
      <c r="B4" s="0"/>
      <c r="C4" s="0"/>
      <c r="D4" s="0" t="s">
        <v>46</v>
      </c>
      <c r="E4" s="0"/>
      <c r="F4" s="0"/>
      <c r="G4" s="0"/>
      <c r="H4" s="0"/>
    </row>
  </sheetData>
  <dataValidations count="2">
    <dataValidation allowBlank="true" errorStyle="stop" operator="notBetween" showDropDown="false" showErrorMessage="true" showInputMessage="false" sqref="B2:H2 B3:D4 F3:H3 E4:H4" type="whole">
      <formula1>1</formula1>
      <formula2>3</formula2>
    </dataValidation>
    <dataValidation allowBlank="true" errorStyle="information" operator="between" showDropDown="false" showErrorMessage="true" showInputMessage="false" sqref="E3" type="whole">
      <formula1>1</formula1>
      <formula2>3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8" activeCellId="0" sqref="G8"/>
    </sheetView>
  </sheetViews>
  <sheetFormatPr defaultColWidth="9.15234375" defaultRowHeight="13.8" zeroHeight="false" outlineLevelRow="0" outlineLevelCol="0"/>
  <cols>
    <col collapsed="false" customWidth="true" hidden="false" outlineLevel="0" max="2" min="2" style="0" width="16.44"/>
    <col collapsed="false" customWidth="true" hidden="false" outlineLevel="0" max="4" min="4" style="0" width="15.14"/>
    <col collapsed="false" customWidth="true" hidden="false" outlineLevel="0" max="5" min="5" style="0" width="17.23"/>
    <col collapsed="false" customWidth="true" hidden="false" outlineLevel="0" max="6" min="6" style="0" width="14.92"/>
    <col collapsed="false" customWidth="true" hidden="false" outlineLevel="0" max="7" min="7" style="0" width="20.65"/>
    <col collapsed="false" customWidth="true" hidden="false" outlineLevel="0" max="8" min="8" style="0" width="11.17"/>
    <col collapsed="false" customWidth="true" hidden="false" outlineLevel="0" max="11" min="9" style="0" width="10.06"/>
    <col collapsed="false" customWidth="true" hidden="false" outlineLevel="0" max="12" min="12" style="0" width="11.17"/>
    <col collapsed="false" customWidth="true" hidden="false" outlineLevel="0" max="14" min="13" style="0" width="13.26"/>
  </cols>
  <sheetData>
    <row r="1" s="14" customFormat="true" ht="13.8" hidden="false" customHeight="false" outlineLevel="0" collapsed="false">
      <c r="A1" s="14" t="s">
        <v>47</v>
      </c>
    </row>
    <row r="20" s="15" customFormat="true" ht="13.8" hidden="false" customHeight="false" outlineLevel="0" collapsed="false">
      <c r="A20" s="15" t="s">
        <v>48</v>
      </c>
    </row>
    <row r="23" customFormat="false" ht="13.8" hidden="false" customHeight="false" outlineLevel="0" collapsed="false">
      <c r="B23" s="0" t="s">
        <v>49</v>
      </c>
      <c r="C23" s="4" t="s">
        <v>50</v>
      </c>
    </row>
    <row r="24" customFormat="false" ht="13.8" hidden="false" customHeight="false" outlineLevel="0" collapsed="false">
      <c r="B24" s="0" t="s">
        <v>51</v>
      </c>
      <c r="C24" s="16" t="n">
        <f aca="false">G51</f>
        <v>161194.56</v>
      </c>
    </row>
    <row r="25" customFormat="false" ht="13.8" hidden="false" customHeight="false" outlineLevel="0" collapsed="false">
      <c r="B25" s="0" t="s">
        <v>52</v>
      </c>
      <c r="C25" s="16" t="n">
        <f aca="false">L51</f>
        <v>66016.11385</v>
      </c>
    </row>
    <row r="26" customFormat="false" ht="13.8" hidden="false" customHeight="false" outlineLevel="0" collapsed="false">
      <c r="B26" s="0" t="s">
        <v>6</v>
      </c>
      <c r="C26" s="17" t="n">
        <f aca="false">M51</f>
        <v>0.590456936946259</v>
      </c>
    </row>
    <row r="39" customFormat="false" ht="13.8" hidden="false" customHeight="false" outlineLevel="0" collapsed="false">
      <c r="G39" s="0" t="n">
        <v>1</v>
      </c>
      <c r="H39" s="0" t="n">
        <v>2</v>
      </c>
      <c r="I39" s="0" t="n">
        <v>3</v>
      </c>
      <c r="J39" s="0" t="n">
        <v>4</v>
      </c>
      <c r="K39" s="0" t="n">
        <v>5</v>
      </c>
      <c r="L39" s="0" t="n">
        <v>6</v>
      </c>
      <c r="M39" s="0" t="n">
        <v>7</v>
      </c>
      <c r="N39" s="0" t="n">
        <v>8</v>
      </c>
      <c r="O39" s="0" t="n">
        <v>9</v>
      </c>
      <c r="P39" s="0" t="n">
        <v>10</v>
      </c>
      <c r="Q39" s="0" t="n">
        <v>11</v>
      </c>
      <c r="R39" s="0" t="n">
        <v>12</v>
      </c>
    </row>
    <row r="40" customFormat="false" ht="13.8" hidden="false" customHeight="false" outlineLevel="0" collapsed="false">
      <c r="E40" s="18" t="s">
        <v>49</v>
      </c>
      <c r="F40" s="18" t="s">
        <v>53</v>
      </c>
      <c r="G40" s="18" t="s">
        <v>2</v>
      </c>
      <c r="H40" s="18" t="s">
        <v>3</v>
      </c>
      <c r="I40" s="18" t="s">
        <v>4</v>
      </c>
      <c r="J40" s="18" t="s">
        <v>5</v>
      </c>
      <c r="K40" s="18" t="s">
        <v>6</v>
      </c>
      <c r="L40" s="18" t="s">
        <v>52</v>
      </c>
      <c r="M40" s="19" t="s">
        <v>54</v>
      </c>
      <c r="N40" s="18" t="s">
        <v>7</v>
      </c>
      <c r="O40" s="18" t="s">
        <v>22</v>
      </c>
      <c r="P40" s="18" t="s">
        <v>23</v>
      </c>
      <c r="Q40" s="18" t="s">
        <v>24</v>
      </c>
      <c r="R40" s="18" t="s">
        <v>55</v>
      </c>
    </row>
    <row r="41" customFormat="false" ht="13.8" hidden="false" customHeight="false" outlineLevel="0" collapsed="false">
      <c r="E41" s="0" t="s">
        <v>56</v>
      </c>
      <c r="F41" s="0" t="n">
        <v>1</v>
      </c>
      <c r="G41" s="16" t="n">
        <f aca="false">SUMIF(Ventas!B2:B184,F41,Ventas!C2:C184)</f>
        <v>159277.59</v>
      </c>
      <c r="H41" s="16" t="n">
        <f aca="false">SUMIF(Ventas!B2:B184,F41,Ventas!D2:D184)</f>
        <v>138764.61</v>
      </c>
      <c r="I41" s="16" t="n">
        <f aca="false">SUMIF(Ventas!B2:B184,F41,Ventas!E2:E184)</f>
        <v>14936.84</v>
      </c>
      <c r="J41" s="16" t="n">
        <f aca="false">SUMIF(Ventas!B2:B184,F41,Ventas!F2:F184)</f>
        <v>5132.36</v>
      </c>
      <c r="K41" s="16" t="n">
        <f aca="false">SUMIF(Ventas!B2:B184,F41,Ventas!G2:G184)</f>
        <v>86861.32</v>
      </c>
      <c r="L41" s="16" t="n">
        <f aca="false">G41-K41</f>
        <v>72416.27</v>
      </c>
      <c r="M41" s="20" t="n">
        <f aca="false">K41/G41</f>
        <v>0.545345519102844</v>
      </c>
      <c r="N41" s="21" t="n">
        <f aca="false">SUMIF(Ventas!B2:B184,F41,Ventas!H2:H184)</f>
        <v>1585</v>
      </c>
      <c r="O41" s="16" t="n">
        <f aca="false">VLOOKUP(F41,'Ventas x tienda'!A1:F6,4,0)</f>
        <v>45580.68</v>
      </c>
      <c r="P41" s="22" t="n">
        <f aca="false">VLOOKUP(F41,'Ventas x tienda'!A1:F6,5,0)</f>
        <v>34493.49</v>
      </c>
      <c r="Q41" s="22" t="n">
        <f aca="false">VLOOKUP(F41,'Ventas x tienda'!A1:F6,6,0)</f>
        <v>43116.86</v>
      </c>
      <c r="R41" s="16" t="n">
        <f aca="false">HLOOKUP(E41,'Gastos mensuales'!A1:F11,11,1)</f>
        <v>28156.44</v>
      </c>
    </row>
    <row r="42" customFormat="false" ht="13.8" hidden="false" customHeight="false" outlineLevel="0" collapsed="false">
      <c r="E42" s="0" t="s">
        <v>57</v>
      </c>
      <c r="F42" s="0" t="n">
        <v>2</v>
      </c>
      <c r="G42" s="16" t="n">
        <f aca="false">SUMIF(Ventas!B3:B185,F42,Ventas!C3:C185)</f>
        <v>151460.3</v>
      </c>
      <c r="H42" s="16" t="n">
        <f aca="false">SUMIF(Ventas!B3:B185,F42,Ventas!D3:D185)</f>
        <v>121277.61</v>
      </c>
      <c r="I42" s="16" t="n">
        <f aca="false">SUMIF(Ventas!B3:B185,F42,Ventas!E3:E185)</f>
        <v>30182.69</v>
      </c>
      <c r="J42" s="16" t="n">
        <f aca="false">SUMIF(Ventas!B3:B185,F42,Ventas!F3:F185)</f>
        <v>0</v>
      </c>
      <c r="K42" s="16" t="n">
        <f aca="false">SUMIF(Ventas!B3:B185,F42,Ventas!G3:G185)</f>
        <v>83207.29</v>
      </c>
      <c r="L42" s="16" t="n">
        <f aca="false">G42-K42</f>
        <v>68253.01</v>
      </c>
      <c r="M42" s="20" t="n">
        <f aca="false">K42/G42</f>
        <v>0.549366995839834</v>
      </c>
      <c r="N42" s="21" t="n">
        <f aca="false">SUMIF(Ventas!B3:B185,F42,Ventas!H3:H185)</f>
        <v>1346</v>
      </c>
      <c r="O42" s="16" t="n">
        <f aca="false">VLOOKUP(F42,'Ventas x tienda'!A2:F7,4,0)</f>
        <v>41884.95</v>
      </c>
      <c r="P42" s="22" t="n">
        <f aca="false">VLOOKUP(F42,'Ventas x tienda'!A2:F7,5,0)</f>
        <v>35725.4</v>
      </c>
      <c r="Q42" s="22" t="n">
        <f aca="false">VLOOKUP(F42,'Ventas x tienda'!A2:F7,6,0)</f>
        <v>33078.1</v>
      </c>
      <c r="R42" s="16" t="n">
        <f aca="false">HLOOKUP(E42,'Gastos mensuales'!A1:F11,11,1)</f>
        <v>28565.14</v>
      </c>
    </row>
    <row r="43" customFormat="false" ht="13.8" hidden="false" customHeight="false" outlineLevel="0" collapsed="false">
      <c r="E43" s="0" t="s">
        <v>27</v>
      </c>
      <c r="F43" s="0" t="n">
        <v>3</v>
      </c>
      <c r="G43" s="16" t="n">
        <f aca="false">SUMIF(Ventas!B4:B186,F43,Ventas!C4:C186)</f>
        <v>140334.59</v>
      </c>
      <c r="H43" s="16" t="n">
        <f aca="false">SUMIF(Ventas!B4:B186,F43,Ventas!D4:D186)</f>
        <v>119819.95</v>
      </c>
      <c r="I43" s="16" t="n">
        <f aca="false">SUMIF(Ventas!B4:B186,F43,Ventas!E4:E186)</f>
        <v>20339.64</v>
      </c>
      <c r="J43" s="16" t="n">
        <f aca="false">SUMIF(Ventas!B4:B186,F43,Ventas!F4:F186)</f>
        <v>175</v>
      </c>
      <c r="K43" s="16" t="n">
        <f aca="false">SUMIF(Ventas!B4:B186,F43,Ventas!G4:G186)</f>
        <v>66422.17</v>
      </c>
      <c r="L43" s="16" t="n">
        <f aca="false">G43-K43</f>
        <v>73912.42</v>
      </c>
      <c r="M43" s="20" t="n">
        <f aca="false">K43/G43</f>
        <v>0.473312887435664</v>
      </c>
      <c r="N43" s="21" t="n">
        <f aca="false">SUMIF(Ventas!B4:B186,F43,Ventas!H4:H186)</f>
        <v>1304</v>
      </c>
      <c r="O43" s="16" t="n">
        <f aca="false">VLOOKUP(F43,'Ventas x tienda'!A3:F8,4,0)</f>
        <v>44348.77</v>
      </c>
      <c r="P43" s="22" t="n">
        <f aca="false">VLOOKUP(F43,'Ventas x tienda'!A3:F8,5,0)</f>
        <v>36957.31</v>
      </c>
      <c r="Q43" s="22" t="n">
        <f aca="false">VLOOKUP(F43,'Ventas x tienda'!A3:F8,6,0)</f>
        <v>40121.12</v>
      </c>
      <c r="R43" s="16" t="n">
        <f aca="false">HLOOKUP(E43,'Gastos mensuales'!A1:F11,11,1)</f>
        <v>33720.93</v>
      </c>
    </row>
    <row r="44" customFormat="false" ht="13.8" hidden="false" customHeight="false" outlineLevel="0" collapsed="false">
      <c r="E44" s="9" t="s">
        <v>58</v>
      </c>
      <c r="F44" s="0" t="n">
        <v>4</v>
      </c>
      <c r="G44" s="16" t="n">
        <f aca="false">SUMIF(Ventas!B5:B187,F44,Ventas!C5:C187)</f>
        <v>134942.64</v>
      </c>
      <c r="H44" s="16" t="n">
        <f aca="false">SUMIF(Ventas!B5:B187,F44,Ventas!D5:D187)</f>
        <v>117844.51</v>
      </c>
      <c r="I44" s="16" t="n">
        <f aca="false">SUMIF(Ventas!B5:B187,F44,Ventas!E5:E187)</f>
        <v>17098.13</v>
      </c>
      <c r="J44" s="16" t="n">
        <f aca="false">SUMIF(Ventas!B5:B187,F44,Ventas!F5:F187)</f>
        <v>0</v>
      </c>
      <c r="K44" s="16" t="n">
        <f aca="false">SUMIF(Ventas!B5:B187,F44,Ventas!G5:G187)</f>
        <v>80419.67</v>
      </c>
      <c r="L44" s="16" t="n">
        <f aca="false">G44-K44</f>
        <v>54522.97</v>
      </c>
      <c r="M44" s="20" t="n">
        <f aca="false">K44/G44</f>
        <v>0.595954473693415</v>
      </c>
      <c r="N44" s="21" t="n">
        <f aca="false">SUMIF(Ventas!B5:B187,F44,Ventas!H5:H187)</f>
        <v>1241</v>
      </c>
      <c r="O44" s="16" t="n">
        <f aca="false">VLOOKUP(F44,'Ventas x tienda'!A4:F9,4,0)</f>
        <v>43116.86</v>
      </c>
      <c r="P44" s="22" t="n">
        <f aca="false">VLOOKUP(F44,'Ventas x tienda'!A4:F9,5,0)</f>
        <v>36957.31</v>
      </c>
      <c r="Q44" s="22" t="n">
        <f aca="false">VLOOKUP(F44,'Ventas x tienda'!A4:F9,6,0)</f>
        <v>38483.05</v>
      </c>
      <c r="R44" s="16" t="n">
        <v>37694</v>
      </c>
    </row>
    <row r="45" customFormat="false" ht="13.8" hidden="false" customHeight="false" outlineLevel="0" collapsed="false">
      <c r="E45" s="0" t="s">
        <v>50</v>
      </c>
      <c r="F45" s="0" t="n">
        <v>5</v>
      </c>
      <c r="G45" s="16" t="n">
        <f aca="false">SUMIF(Ventas!B6:B188,F45,Ventas!C6:C188)</f>
        <v>161194.56</v>
      </c>
      <c r="H45" s="16" t="n">
        <f aca="false">SUMIF(Ventas!B6:B188,F45,Ventas!D6:D188)</f>
        <v>133998.83</v>
      </c>
      <c r="I45" s="16" t="n">
        <f aca="false">SUMIF(Ventas!B6:B188,F45,Ventas!E6:E188)</f>
        <v>24641.71</v>
      </c>
      <c r="J45" s="16" t="n">
        <f aca="false">SUMIF(Ventas!B6:B188,F45,Ventas!F6:F188)</f>
        <v>2554.02</v>
      </c>
      <c r="K45" s="16" t="n">
        <f aca="false">SUMIF(Ventas!B6:B188,F45,Ventas!G6:G188)</f>
        <v>95178.44615</v>
      </c>
      <c r="L45" s="16" t="n">
        <f aca="false">G45-K45</f>
        <v>66016.11385</v>
      </c>
      <c r="M45" s="20" t="n">
        <f aca="false">K45/G45</f>
        <v>0.590456936946259</v>
      </c>
      <c r="N45" s="21" t="n">
        <f aca="false">SUMIF(Ventas!B6:B188,F45,Ventas!H6:H188)</f>
        <v>1397</v>
      </c>
      <c r="O45" s="16" t="n">
        <f aca="false">VLOOKUP(F45,'Ventas x tienda'!A5:F10,4,0)</f>
        <v>43116.86</v>
      </c>
      <c r="P45" s="22" t="n">
        <f aca="false">VLOOKUP(F45,'Ventas x tienda'!A5:F10,5,0)</f>
        <v>34493.49</v>
      </c>
      <c r="Q45" s="22" t="n">
        <f aca="false">VLOOKUP(F45,'Ventas x tienda'!A5:F10,6,0)</f>
        <v>48092.27</v>
      </c>
      <c r="R45" s="16" t="n">
        <f aca="false">HLOOKUP(E45,'Gastos mensuales'!A1:F11,11,1)</f>
        <v>36175.91</v>
      </c>
    </row>
    <row r="46" customFormat="false" ht="13.8" hidden="false" customHeight="false" outlineLevel="0" collapsed="false">
      <c r="E46" s="23" t="s">
        <v>59</v>
      </c>
      <c r="F46" s="23"/>
      <c r="G46" s="24" t="n">
        <f aca="false">SUM(G41:G45)</f>
        <v>747209.68</v>
      </c>
      <c r="H46" s="24" t="n">
        <f aca="false">SUM(H41:H45)</f>
        <v>631705.51</v>
      </c>
      <c r="I46" s="24" t="n">
        <f aca="false">SUM(I41:I45)</f>
        <v>107199.01</v>
      </c>
      <c r="J46" s="24" t="n">
        <f aca="false">SUM(J41:J45)</f>
        <v>7861.38</v>
      </c>
      <c r="K46" s="24" t="n">
        <f aca="false">SUM(K41:K45)</f>
        <v>412088.89615</v>
      </c>
      <c r="L46" s="16" t="n">
        <f aca="false">G46-K46</f>
        <v>335120.78385</v>
      </c>
      <c r="M46" s="20" t="n">
        <f aca="false">K46/G46</f>
        <v>0.551503690570497</v>
      </c>
      <c r="N46" s="25" t="n">
        <f aca="false">SUM(N41:N45)</f>
        <v>6873</v>
      </c>
      <c r="O46" s="24" t="n">
        <f aca="false">SUM(O41:O45)</f>
        <v>218048.12</v>
      </c>
      <c r="P46" s="24" t="n">
        <f aca="false">SUM(P41:P45)</f>
        <v>178627</v>
      </c>
      <c r="Q46" s="24" t="n">
        <f aca="false">SUM(Q41:Q45)</f>
        <v>202891.4</v>
      </c>
      <c r="R46" s="24" t="n">
        <f aca="false">SUM(R41:R45)</f>
        <v>164312.42</v>
      </c>
    </row>
    <row r="51" customFormat="false" ht="13.8" hidden="false" customHeight="false" outlineLevel="0" collapsed="false">
      <c r="E51" s="0" t="str">
        <f aca="false">C23</f>
        <v>Mayo </v>
      </c>
      <c r="F51" s="0" t="n">
        <f aca="false">VLOOKUP(C23,E41:F45,2,0)</f>
        <v>5</v>
      </c>
      <c r="G51" s="16" t="n">
        <f aca="false">INDEX(G41:R45,F51,G39)</f>
        <v>161194.56</v>
      </c>
      <c r="H51" s="16" t="n">
        <f aca="false">INDEX(G41:R45,F51,H39)</f>
        <v>133998.83</v>
      </c>
      <c r="I51" s="16" t="n">
        <f aca="false">INDEX(G41:R45,F51,I39)</f>
        <v>24641.71</v>
      </c>
      <c r="J51" s="16" t="n">
        <f aca="false">INDEX(G41:R45,F51,J39)</f>
        <v>2554.02</v>
      </c>
      <c r="K51" s="16" t="n">
        <f aca="false">INDEX(G41:R45,F51,K39)</f>
        <v>95178.44615</v>
      </c>
      <c r="L51" s="26" t="n">
        <f aca="false">INDEX(G41:R45,F51,L39)</f>
        <v>66016.11385</v>
      </c>
      <c r="M51" s="17" t="n">
        <f aca="false">INDEX(G41:R45,F51,M39)</f>
        <v>0.590456936946259</v>
      </c>
      <c r="N51" s="16" t="n">
        <f aca="false">INDEX(G41:R45,F51,N39)</f>
        <v>1397</v>
      </c>
      <c r="O51" s="16" t="n">
        <f aca="false">INDEX(G41:R45,F51,O39)</f>
        <v>43116.86</v>
      </c>
      <c r="P51" s="16" t="n">
        <f aca="false">INDEX(G41:R45,F51,P39)</f>
        <v>34493.49</v>
      </c>
      <c r="Q51" s="16" t="n">
        <f aca="false">INDEX(G41:R45,F51,Q39)</f>
        <v>48092.27</v>
      </c>
      <c r="R51" s="16" t="n">
        <f aca="false">INDEX(G41:R45,F51,R39)</f>
        <v>36175.91</v>
      </c>
    </row>
  </sheetData>
  <dataValidations count="1">
    <dataValidation allowBlank="true" errorStyle="stop" operator="equal" showDropDown="false" showErrorMessage="true" showInputMessage="false" sqref="C23" type="list">
      <formula1>"Enero ,Febrero ,Marzo,Abril,Mayo 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2022-06-28T15:47:06Z</dcterms:created>
  <dc:creator>Ana Martinez Parente</dc:creator>
  <dc:description/>
  <dc:language>en-US</dc:language>
  <cp:lastModifiedBy/>
  <dcterms:modified xsi:type="dcterms:W3CDTF">2025-01-16T09:13:08Z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