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josh\Dropbox\Documents\Thesis\doc\design\spreadsheets\"/>
    </mc:Choice>
  </mc:AlternateContent>
  <bookViews>
    <workbookView xWindow="0" yWindow="0" windowWidth="12343" windowHeight="4851"/>
  </bookViews>
  <sheets>
    <sheet name="full" sheetId="6" r:id="rId1"/>
    <sheet name="eagle" sheetId="5" r:id="rId2"/>
    <sheet name="other" sheetId="4" r:id="rId3"/>
    <sheet name="initial(old)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6" l="1"/>
  <c r="D47" i="6"/>
  <c r="D48" i="6"/>
  <c r="D50" i="6" l="1"/>
  <c r="D8" i="6"/>
  <c r="D49" i="6"/>
  <c r="D31" i="6" l="1"/>
  <c r="D30" i="6"/>
  <c r="D26" i="6"/>
  <c r="D22" i="6"/>
  <c r="D19" i="6"/>
  <c r="D14" i="6"/>
  <c r="D11" i="6"/>
  <c r="D9" i="6"/>
  <c r="D4" i="6"/>
  <c r="D3" i="6"/>
  <c r="D33" i="6"/>
  <c r="D29" i="6"/>
  <c r="D25" i="6"/>
  <c r="D21" i="6"/>
  <c r="D17" i="6"/>
  <c r="D13" i="6"/>
  <c r="D10" i="6"/>
  <c r="D6" i="6"/>
  <c r="D2" i="6"/>
  <c r="D5" i="6"/>
  <c r="D7" i="6"/>
  <c r="D12" i="6"/>
  <c r="D15" i="6"/>
  <c r="D16" i="6"/>
  <c r="D18" i="6"/>
  <c r="D20" i="6"/>
  <c r="D23" i="6"/>
  <c r="D24" i="6"/>
  <c r="D27" i="6"/>
  <c r="D28" i="6"/>
  <c r="D32" i="6"/>
  <c r="D9" i="4"/>
  <c r="D10" i="4"/>
  <c r="D11" i="4"/>
  <c r="D12" i="4"/>
  <c r="D8" i="4"/>
  <c r="D7" i="4"/>
  <c r="D6" i="4"/>
  <c r="D5" i="4"/>
  <c r="D4" i="4"/>
  <c r="D3" i="4"/>
  <c r="C2" i="4"/>
  <c r="D2" i="4" s="1"/>
  <c r="D13" i="4" l="1"/>
  <c r="D20" i="1"/>
  <c r="C2" i="1"/>
  <c r="D2" i="1"/>
  <c r="C10" i="1" l="1"/>
  <c r="D11" i="1" l="1"/>
  <c r="D10" i="1" l="1"/>
  <c r="D3" i="1" l="1"/>
  <c r="D4" i="1"/>
  <c r="D5" i="1"/>
  <c r="D6" i="1"/>
  <c r="D7" i="1"/>
  <c r="D8" i="1"/>
  <c r="D9" i="1"/>
  <c r="D12" i="1"/>
  <c r="D13" i="1"/>
  <c r="D14" i="1"/>
  <c r="D15" i="1"/>
  <c r="D16" i="1"/>
  <c r="D17" i="1"/>
  <c r="D18" i="1"/>
  <c r="D19" i="1"/>
  <c r="D21" i="1" l="1"/>
</calcChain>
</file>

<file path=xl/sharedStrings.xml><?xml version="1.0" encoding="utf-8"?>
<sst xmlns="http://schemas.openxmlformats.org/spreadsheetml/2006/main" count="771" uniqueCount="375">
  <si>
    <t>MFR</t>
  </si>
  <si>
    <t>First Sensor</t>
  </si>
  <si>
    <t>http://www.mouser.com/ProductDetail/First-Sensor/QP10-6-TO5/?qs=hIohqi1S7IqS6Zs26%252b7S3Q%3D%3D</t>
  </si>
  <si>
    <t>TO-5 (through hole)</t>
  </si>
  <si>
    <t>Item</t>
  </si>
  <si>
    <t>Quantity</t>
  </si>
  <si>
    <t>Cost
(per unit)</t>
  </si>
  <si>
    <t>Usage</t>
  </si>
  <si>
    <t>MCU Dev Brd</t>
  </si>
  <si>
    <t>Clicker 2 for PIC32MX</t>
  </si>
  <si>
    <t>Dimensions/Package</t>
  </si>
  <si>
    <t>http://www.mikroe.com/pic32/clicker-2-pic32mx/</t>
  </si>
  <si>
    <t>PIC32MX460F512L, two mikroBUS sockets, code examples for 80MHz initialization and HID read/write functionality, will need to reroute programming pins for PICKit 3 (get 5 row male-male header)</t>
  </si>
  <si>
    <t>ETH Click</t>
  </si>
  <si>
    <t>Camera click</t>
  </si>
  <si>
    <t>ENC28J60 controller w/ on-board MAC and PHY, 8kB buffer RAM, SPI interface, code examples for PIC32</t>
  </si>
  <si>
    <t>http://www.mikroe.com/click/eth/</t>
  </si>
  <si>
    <t>OV7670 sensor w/ FT900 MCU, outputs SPI (CS, SCK, MISO, MOSI) w/ additional INT status signal, SPI running at 25MHz w/ 8 bits, code examples for PIC32</t>
  </si>
  <si>
    <t>Reference Link</t>
  </si>
  <si>
    <t>mikroBUS form factor</t>
  </si>
  <si>
    <t>MikroElektronika</t>
  </si>
  <si>
    <t>RX Optics</t>
  </si>
  <si>
    <t>MPN</t>
  </si>
  <si>
    <t>MIKROE-971</t>
  </si>
  <si>
    <t>http://www.mouser.com/ProductDetail/MikroElektronika/MIKROE-971/?qs=sGAEpiMZZMuHH5xdpIBT%252bR8TsY9h9U3ZrSHC9DcwQF8%3d</t>
  </si>
  <si>
    <t>http://www.digikey.com/product-detail/en/mikroelektronika/MIKROE-971/1471-1320-ND/4495684</t>
  </si>
  <si>
    <t>MIKROE-1717</t>
  </si>
  <si>
    <t>http://www.digikey.com/product-detail/en/mikroelektronika/MIKROE-1717/1471-1457-ND/5609394</t>
  </si>
  <si>
    <t>http://www.mouser.com/ProductDetail/MikroElektronika/MIKROE-1717/?qs=Lvf0VKxdMj1311JBdAqXLA%3D%3D</t>
  </si>
  <si>
    <t>http://www.first-sensor.com/en/products/optical-sensors/detectors/quadrant-pin-photodiodes-qp/</t>
  </si>
  <si>
    <t>http://www.mikroe.com/click/camera/</t>
  </si>
  <si>
    <t>MIKROE-1816</t>
  </si>
  <si>
    <t>http://www.mouser.com/ProductDetail/MikroElektronika/MIKROE-1816/?qs=m96fseALk3XQncba6Dp5Ww%3D%3D</t>
  </si>
  <si>
    <t>http://www.digikey.com/product-detail/en/mikroelektronika/MIKROE-1816/1471-1406-ND/5233456</t>
  </si>
  <si>
    <t>QP10-6</t>
  </si>
  <si>
    <t>Quadrant Photodiode</t>
  </si>
  <si>
    <t>Gimbal</t>
  </si>
  <si>
    <t>Laser Diode</t>
  </si>
  <si>
    <t>TI</t>
  </si>
  <si>
    <t>http://www.ti.com/product/OPA2380</t>
  </si>
  <si>
    <t>Supplier - Digikey</t>
  </si>
  <si>
    <t>Supplier - Other</t>
  </si>
  <si>
    <t>https://shop.mikroe.com/development-boards/starter/clicker-2/pic32mx</t>
  </si>
  <si>
    <t>https://shop.mikroe.com/click/interface/eth</t>
  </si>
  <si>
    <t>https://shop.mikroe.com/click/sensors/camera</t>
  </si>
  <si>
    <t>Supplier - Mouser</t>
  </si>
  <si>
    <t>http://www.ti.com/product/OPA2380/samplebuy</t>
  </si>
  <si>
    <t>https://store.ti.com/OPA2380AIDGKT.aspx</t>
  </si>
  <si>
    <t>OPA2380</t>
  </si>
  <si>
    <t>RX Amp</t>
  </si>
  <si>
    <t>TX Optics</t>
  </si>
  <si>
    <t>TX Driver</t>
  </si>
  <si>
    <t>http://www.mouser.com/ProductDetail/OSRAM-Opto-Semiconductors/PL-450B/?qs=Wn16VcyqZWqfO9UTIm230Q%3D%3D</t>
  </si>
  <si>
    <t>Osram Opto Semiconductor</t>
  </si>
  <si>
    <t>PL 450B</t>
  </si>
  <si>
    <t>TO-38 (through hole)</t>
  </si>
  <si>
    <t>http://www.digikey.com/product-detail/en/osram-opto-semiconductors-inc/PL%20450B/PL%20450B-ND/6137011</t>
  </si>
  <si>
    <t>http://www.osram-os.com/osram_os/en/products/product-catalog/laser-diodes/visible-laser/blue-laser/index.jsp</t>
  </si>
  <si>
    <t>http://www.digikey.com/product-detail/en/texas-instruments/OPA2380AIDGKT/296-17046-1-ND/659664</t>
  </si>
  <si>
    <t>http://www.mouser.com/ProductDetail/Texas-Instruments/OPA2380AIDGKT/?qs=sGAEpiMZZMuEBu2IkGob7mkjoD7K%252bZ9DunXCKThvySs%3d</t>
  </si>
  <si>
    <t>MSOP8 (surface mount)</t>
  </si>
  <si>
    <t>ic-HKB</t>
  </si>
  <si>
    <t>http://us-shop.ichaus.com/ProductDetails.asp?ProductCode=iC-HKB+SAMPLE</t>
  </si>
  <si>
    <t>https://www.ichaus.de/product/iC-HK%20iC-HKB</t>
  </si>
  <si>
    <t>iC-Haus</t>
  </si>
  <si>
    <t>P-Channel 12 V (D-S) MOSFET</t>
  </si>
  <si>
    <t>http://www.vishay.com/mosfets/list/product-63861/</t>
  </si>
  <si>
    <t>SOT-23</t>
  </si>
  <si>
    <t>MSOP-8 (surface mount)</t>
  </si>
  <si>
    <t>N-Channel 8 V (D-S) MOSFET</t>
  </si>
  <si>
    <t>Laser Driver IC</t>
  </si>
  <si>
    <t>Transimpedance Amp IC</t>
  </si>
  <si>
    <t>http://www.vishay.com/mosfets/list/product-63302/</t>
  </si>
  <si>
    <t>Vishay</t>
  </si>
  <si>
    <t xml:space="preserve">Si2333DDS </t>
  </si>
  <si>
    <t xml:space="preserve">Si2342DS </t>
  </si>
  <si>
    <t>http://www.mouser.com/ProductDetail/Vishay-Semiconductors/SI2342DS-T1-GE3/?qs=ROh%252bA47s9d0EG8kV%2FqrJ2w%3D%3D</t>
  </si>
  <si>
    <t>http://www.digikey.com/product-detail/en/vishay-siliconix/SI2342DS-T1-GE3/SI2342DS-T1-GE3CT-ND/5805424</t>
  </si>
  <si>
    <t>http://www.digikey.com/product-detail/en/vishay-siliconix/SI2333DDS-T1-GE3/SI2333DDS-T1-GE3CT-ND/3679984</t>
  </si>
  <si>
    <t>http://www.mouser.com/ProductDetail/Vishay-Semiconductors/SI2333DDS-T1-GE3/?qs=FTQF2dEqrCAWhxgxL6WktQ%3D%3D</t>
  </si>
  <si>
    <t>Vishay Sfernice</t>
  </si>
  <si>
    <t>http://www.vishay.com/product?docid=51026</t>
  </si>
  <si>
    <t>http://www.mouser.com/ProductDetail/Vishay-Sfernice/T93YB103KT20/?qs=sGAEpiMZZMvygUB3GLcD7iWNSfRyaY0zCL8lltRWr1E%3d</t>
  </si>
  <si>
    <t>T93YB103KT20</t>
  </si>
  <si>
    <t>http://www.digikey.com/product-detail/en/vishay-sfernice/T93YB103KT20/T93YB-10K-ND/1587727</t>
  </si>
  <si>
    <t>5mm x 9.7mm</t>
  </si>
  <si>
    <t>10kΩ Cermet Trimmer</t>
  </si>
  <si>
    <t>Molex</t>
  </si>
  <si>
    <t>Connectivity</t>
  </si>
  <si>
    <t>http://www.molex.com/molex/products/datasheet.jsp?part=active/0901471108_PCB_RECEPTACLES.xml&amp;channel=Products&amp;Lang=en-US</t>
  </si>
  <si>
    <t>90147-1108</t>
  </si>
  <si>
    <t>http://www.mouser.com/ProductDetail/Molex/90147-1108/?qs=sGAEpiMZZMs%252bGHln7q6pm8uos17B4BQA142auKfsfWQ%3d</t>
  </si>
  <si>
    <t>http://www.digikey.com/product-detail/en/molex-llc/0901471108/WM14834-ND/3303851</t>
  </si>
  <si>
    <t>22-28-4030</t>
  </si>
  <si>
    <t>1x8 0.100" Female Header</t>
  </si>
  <si>
    <t>1x3 0.100" Male Header</t>
  </si>
  <si>
    <t>17.78mm x 2.54mm</t>
  </si>
  <si>
    <t>http://www.mouser.com/ProductDetail/Molex/22-28-4030/?qs=sGAEpiMZZMs%252bGHln7q6pm%252bS0pk2Wo0XxR1dxtFIrS4k%3d</t>
  </si>
  <si>
    <t>http://www.digikey.com/product-detail/en/molex-llc/0022284030/WM50014-03-ND/313788?&amp;WT.srch=1&amp;gclid=CjwKEAiA-rfDBRDeyOybg8jd2U4SJAAoE5XqQZgojI1YaIhMW-AY6fHZi0cLo9M3NlqQ9z_ZbAI3DxoCLNPw_wcB</t>
  </si>
  <si>
    <t>http://www.molex.com/molex/products/datasheet.jsp?part=active/0022284030_PCB_HEADERS.xml</t>
  </si>
  <si>
    <t>Cost (total)</t>
  </si>
  <si>
    <t>SPT100 Pan &amp; Tilt Kit</t>
  </si>
  <si>
    <t>https://www.servocity.com/spt100</t>
  </si>
  <si>
    <t>SPT100</t>
  </si>
  <si>
    <t>ServoCity</t>
  </si>
  <si>
    <t>Hitec</t>
  </si>
  <si>
    <t>7.26mm x 2.49mm</t>
  </si>
  <si>
    <t>Dimensions for top base are 1.75" x 1.25"</t>
  </si>
  <si>
    <t>Lens</t>
  </si>
  <si>
    <t>Lens Holder</t>
  </si>
  <si>
    <t>https://www.amazon.com/Collimating-holder-405-480nm-Violet-Full-thread/dp/B00Q5X34EK/ref=pd_cp_328_2?_encoding=UTF8&amp;pd_rd_i=B00Q5X34EK&amp;pd_rd_r=PAZBZ20VZ1GT0HDR19AS&amp;pd_rd_w=72d0f&amp;pd_rd_wg=16z4W&amp;psc=1&amp;refRID=PAZBZ20VZ1GT0HDR19AS</t>
  </si>
  <si>
    <t>https://www.bhphotovideo.com/c/product/275002-REG/Marshall_V_LH09_V_LH09_Miniature_Lensholder_for.html</t>
  </si>
  <si>
    <t>Marshall Electronics</t>
  </si>
  <si>
    <t>V-LH09</t>
  </si>
  <si>
    <t>22mm x 15mm</t>
  </si>
  <si>
    <t>18mm hole spacing</t>
  </si>
  <si>
    <t>Screw Size M9 P0.5, Full-thread</t>
  </si>
  <si>
    <t>9mm diameter x 10mm</t>
  </si>
  <si>
    <t>n/a</t>
  </si>
  <si>
    <t>95.25mm x 44.45mm x 31.75mm</t>
  </si>
  <si>
    <t>81.15mm x 60.45mm</t>
  </si>
  <si>
    <t>1x10 0.100" Male Header</t>
  </si>
  <si>
    <t>http://www.molex.com/molex/products/datasheet.jsp?part=active/0901200130_PCB_HEADERS.xml&amp;channel=Products&amp;Lang=en-US</t>
  </si>
  <si>
    <t>90120-0130</t>
  </si>
  <si>
    <t>http://www.mouser.com/ProductDetail/Molex/90120-0130/?qs=PvP5v7Eimsn0Ezp0bPjm2g%3D%3D</t>
  </si>
  <si>
    <t>http://www.digikey.com/product-detail/en/molex-connector-corporation/90120-0130/WM8080-ND/760795</t>
  </si>
  <si>
    <t>Optics Board</t>
  </si>
  <si>
    <t>optics_r001</t>
  </si>
  <si>
    <t>PCB</t>
  </si>
  <si>
    <t>65mm x 38mm</t>
  </si>
  <si>
    <t>https://oshpark.com/</t>
  </si>
  <si>
    <t>22.86mm x 2.54mm</t>
  </si>
  <si>
    <t>https://www.servocity.com/hs-645mg-servo</t>
  </si>
  <si>
    <t>40.6mm x 19.8mm x 37.8mm</t>
  </si>
  <si>
    <t>HS-645MG</t>
  </si>
  <si>
    <t>Servo</t>
  </si>
  <si>
    <t>Jumper Wires for 2x20</t>
  </si>
  <si>
    <t>http://www.mouser.com/ProductDetail/Adafruit/1949/?qs=sGAEpiMZZMvh1pRuiUVjFSrUDcScVx8cwlyOmkzY8TqEPMwT2TgvzA%3d%3d</t>
  </si>
  <si>
    <t>Female-to-female 20 x 12 (300mm)</t>
  </si>
  <si>
    <t>Adafruit</t>
  </si>
  <si>
    <t>Value</t>
  </si>
  <si>
    <t>Description</t>
  </si>
  <si>
    <t>HEADER-1X10/MALE/100MIL/TH/BREAKAWAY</t>
  </si>
  <si>
    <t>C503B-BAN/GAN/BCN/GCN</t>
  </si>
  <si>
    <t>DS9</t>
  </si>
  <si>
    <t>TP/CIRCLE_1.5</t>
  </si>
  <si>
    <t>PAD_CIRCLE_1.5</t>
  </si>
  <si>
    <t>TP/CIRCLE_2</t>
  </si>
  <si>
    <t>PAD_CIRCLE_2</t>
  </si>
  <si>
    <t>TP/OVAL_3X1.5</t>
  </si>
  <si>
    <t>PAD_OVAL_3X1.5</t>
  </si>
  <si>
    <t>TP/RECT_5X2.5</t>
  </si>
  <si>
    <t>PAD_RECT_5X2.5</t>
  </si>
  <si>
    <t>0805_WAVE</t>
  </si>
  <si>
    <t>1206_WAVE</t>
  </si>
  <si>
    <t>R3</t>
  </si>
  <si>
    <t>C2</t>
  </si>
  <si>
    <t>100p</t>
  </si>
  <si>
    <t>10k</t>
  </si>
  <si>
    <t>T93YB</t>
  </si>
  <si>
    <t>R4</t>
  </si>
  <si>
    <t>R9</t>
  </si>
  <si>
    <t>1u</t>
  </si>
  <si>
    <t>C1</t>
  </si>
  <si>
    <t>2.2n</t>
  </si>
  <si>
    <t>C3</t>
  </si>
  <si>
    <t>22k</t>
  </si>
  <si>
    <t>R1</t>
  </si>
  <si>
    <t>2p</t>
  </si>
  <si>
    <t>4.7k</t>
  </si>
  <si>
    <t>R5</t>
  </si>
  <si>
    <t>47n</t>
  </si>
  <si>
    <t>C4</t>
  </si>
  <si>
    <t>ID1</t>
  </si>
  <si>
    <t>DS5</t>
  </si>
  <si>
    <t>APT3216QBC/D</t>
  </si>
  <si>
    <t>ID2</t>
  </si>
  <si>
    <t>DS6</t>
  </si>
  <si>
    <t>APT3216SURCK</t>
  </si>
  <si>
    <t>ID3</t>
  </si>
  <si>
    <t>DS7</t>
  </si>
  <si>
    <t>ID4</t>
  </si>
  <si>
    <t>DS8</t>
  </si>
  <si>
    <t>APT3216SYCK</t>
  </si>
  <si>
    <t>LSR</t>
  </si>
  <si>
    <t>DS4</t>
  </si>
  <si>
    <t>LSR_ENB</t>
  </si>
  <si>
    <t>DS3</t>
  </si>
  <si>
    <t>MH1</t>
  </si>
  <si>
    <t>MikroBus_3</t>
  </si>
  <si>
    <t>MIKROBUS_SOCKET_NO_OUTLINE_COMPACT</t>
  </si>
  <si>
    <t>X3</t>
  </si>
  <si>
    <t>MSOP8</t>
  </si>
  <si>
    <t>P3_3V</t>
  </si>
  <si>
    <t>DS2</t>
  </si>
  <si>
    <t>P5V</t>
  </si>
  <si>
    <t>DS1</t>
  </si>
  <si>
    <t>PL_450B</t>
  </si>
  <si>
    <t>TO38-ICUT-PL_450B</t>
  </si>
  <si>
    <t>D1</t>
  </si>
  <si>
    <t>OSRAM</t>
  </si>
  <si>
    <t>TO5-QP10-6</t>
  </si>
  <si>
    <t>D2</t>
  </si>
  <si>
    <t>HEADER-1X03/MALE/100MIL/TH/BREAKAWAY</t>
  </si>
  <si>
    <t>X4</t>
  </si>
  <si>
    <t>X5</t>
  </si>
  <si>
    <t>Si2333DDS</t>
  </si>
  <si>
    <t>SOT23-3</t>
  </si>
  <si>
    <t>Q1</t>
  </si>
  <si>
    <t>Si2342DS</t>
  </si>
  <si>
    <t>Q2</t>
  </si>
  <si>
    <t>LENS_HOLDER/M9/LOW-PROFILE</t>
  </si>
  <si>
    <t>MP1</t>
  </si>
  <si>
    <t>Marshall</t>
  </si>
  <si>
    <t>iC-HKB</t>
  </si>
  <si>
    <t>MSOP8-TP</t>
  </si>
  <si>
    <t>U3</t>
  </si>
  <si>
    <t>Supplier Link</t>
  </si>
  <si>
    <t>M3 Nylon Washers</t>
  </si>
  <si>
    <t>Mounting Hardware</t>
  </si>
  <si>
    <t>APM Hexseal</t>
  </si>
  <si>
    <t>http://www.mouser.com/ProductDetail/APM-HEXSEAL/SM3X12MM-2701/?qs=sGAEpiMZZMtFmYSM%2fWUJwr2ujiBzdnsjHXn8Yr3oV8c%3d</t>
  </si>
  <si>
    <t>M3X0.5 x 12mm Screws</t>
  </si>
  <si>
    <t>http://www.mouser.com/ProductDetail/Keystone-Electronics/4688/?qs=sGAEpiMZZMtFmYSM%2fWUJwujzmQaHftvUsmDXclr1xVQ%3d</t>
  </si>
  <si>
    <t>SM3X12MM-2701</t>
  </si>
  <si>
    <t>Keystone</t>
  </si>
  <si>
    <t>http://www.mouser.com/ProductDetail/Keystone-Electronics/7682/?qs=sGAEpiMZZMtFmYSM%2fWUJwjMM2jkmYE8T2JNebKrcYdc%3d</t>
  </si>
  <si>
    <t>M3X0.5 Hex Nut</t>
  </si>
  <si>
    <t>Jumper Wires for Header</t>
  </si>
  <si>
    <t>Collimating Lens for Laser</t>
  </si>
  <si>
    <t>Camera Click Board</t>
  </si>
  <si>
    <t>ETH Click Board</t>
  </si>
  <si>
    <t>Custom Optics PCB (optics_r001)</t>
  </si>
  <si>
    <t>X1, X2</t>
  </si>
  <si>
    <t>LED/BLUE/TH/5MM/CREE</t>
  </si>
  <si>
    <t>Cree</t>
  </si>
  <si>
    <t>C503B-BCN-CV0Z0461</t>
  </si>
  <si>
    <t>MOSFET_N-TYPE/SI2342DS</t>
  </si>
  <si>
    <t>N-Channel MOSFET</t>
  </si>
  <si>
    <t>MOSFET_P-TYPE/SI2333DDS</t>
  </si>
  <si>
    <t>P-Channel MOSFET</t>
  </si>
  <si>
    <t>U1, U2</t>
  </si>
  <si>
    <t>Transimpedance Amp</t>
  </si>
  <si>
    <t>OPA2380AIDGKT</t>
  </si>
  <si>
    <t>Blue Single-mode Laser Diode</t>
  </si>
  <si>
    <t>TP5, TP6, TP10, TP101, TP102, TP201, TP202, TP301, TP302, TP401, TP402</t>
  </si>
  <si>
    <t>TP9, TP103, TP203, TP303, TP403</t>
  </si>
  <si>
    <t>TP7, TP8</t>
  </si>
  <si>
    <t>TP1, TP2, TP3</t>
  </si>
  <si>
    <t>R/1%/0805/0.125W</t>
  </si>
  <si>
    <t>RK1, RK2</t>
  </si>
  <si>
    <t>0.1u</t>
  </si>
  <si>
    <t>C/5%/0805/10V</t>
  </si>
  <si>
    <t>R_SENSE/1%/1206/0.5W</t>
  </si>
  <si>
    <t>R102, R202, R302, R402</t>
  </si>
  <si>
    <t>C/1%/0805/10V</t>
  </si>
  <si>
    <t>C102, C202, C302, C402</t>
  </si>
  <si>
    <t>R2, R101, R201, R301, R401</t>
  </si>
  <si>
    <t>R_POT/T93YB</t>
  </si>
  <si>
    <t>Possible values:</t>
  </si>
  <si>
    <t>R6, R11, R13</t>
  </si>
  <si>
    <t>C/10%/0805/10V</t>
  </si>
  <si>
    <t>C101, C201, C301, C401</t>
  </si>
  <si>
    <t>R7, R8</t>
  </si>
  <si>
    <t>R10, R12</t>
  </si>
  <si>
    <t>LED/BLUE/1206/KINGBRIGHT</t>
  </si>
  <si>
    <t>Kingbright</t>
  </si>
  <si>
    <t>LED/RED/1206/KINGBRIGHT</t>
  </si>
  <si>
    <t>LED/YELLOW/1206/KINGBRIGHT</t>
  </si>
  <si>
    <t>MTG_HOLE/M2/PLATED</t>
  </si>
  <si>
    <t>M2_PLATED</t>
  </si>
  <si>
    <t>MH2, MH3</t>
  </si>
  <si>
    <t>MTG_HOLE/M3/PLATED</t>
  </si>
  <si>
    <t>M3_PLATED</t>
  </si>
  <si>
    <t>MIKROE_BUS_CONN/SOCKET/NO_OUTLINE/COMPACT</t>
  </si>
  <si>
    <t>PAN_SERVO</t>
  </si>
  <si>
    <t>Quadrant PIN photodiode (QP)</t>
  </si>
  <si>
    <t>TILT_SERVO</t>
  </si>
  <si>
    <t>IC-HKB</t>
  </si>
  <si>
    <t>Laser Switching Driver (155 MHz)</t>
  </si>
  <si>
    <t>PWR (W)</t>
  </si>
  <si>
    <t>TOL (%)</t>
  </si>
  <si>
    <t>Hitec Servo</t>
  </si>
  <si>
    <t>http://www.semiconductorstore.com/cart/pc/viewPrd.asp?idproduct=41773</t>
  </si>
  <si>
    <t>http://www.mouser.com/ProductDetail/Molex/22-28-4030/?qs=%2fha2pyFaduguMWEp6M%252bj06c%2f9D%252bCJj2JzpHwCqFruQ0%3d</t>
  </si>
  <si>
    <t>X4, X5</t>
  </si>
  <si>
    <t>DS5, DS7</t>
  </si>
  <si>
    <t>DS3, DS6</t>
  </si>
  <si>
    <t>http://www.mouser.com/ProductDetail/Molex/90120-0130/?qs=%2fha2pyFadujqg59qjGW4yJgp9NLYVsw150yd8op0CsE%3d</t>
  </si>
  <si>
    <t>http://www.mouser.com/ProductDetail/Kingbright/APT3216QBC-D/?qs=%2fha2pyFaduiVG4P3QLv39v40xPBnyxjjHntlVha2SjZA%252b0kB9quO7Q%3d%3d</t>
  </si>
  <si>
    <t>http://www.mouser.com/ProductDetail/Kingbright/APT3216SURCK/?qs=%2fha2pyFaduhU1pKkAWLu%2f2tBFgOVVOW7IvaSTApofs8L82sNR3fhUQ%3d%3d</t>
  </si>
  <si>
    <t>http://www.mouser.com/ProductDetail/Kingbright/APT3216SYCK/?qs=sGAEpiMZZMseGfSY3csMkeytxqHAv00AregDridya2g%3d</t>
  </si>
  <si>
    <t>http://www.mouser.com/ProductDetail/Cree-Inc/C503B-BCN-CV0Z0461/?qs=%2fha2pyFadugFm5YULr%252bT3V4eaaImD7nw663PqqPaPl%252bDsPv%252bXnXdKMuRS2ED%2foVN</t>
  </si>
  <si>
    <t>http://www.mouser.com/ProductDetail/Molex/90147-1108/?qs=%2fha2pyFaduhzmffJ8xf3YDdKsDd5Jl43YS3FyK9Z1rg%3d</t>
  </si>
  <si>
    <t>http://www.mouser.com/ProductDetail/Vishay/SI2342DS-T1-GE3/?qs=%2fha2pyFaduiOdPcVz1SkCaU%252bgfGeShrTZkgvoEQN4mk%3d</t>
  </si>
  <si>
    <t>http://www.mouser.com/ProductDetail/Vishay/SI2333DDS-T1-GE3/?qs=%2fha2pyFaduiN0OWuAS8wJRS0NDLMAm1g4oXA6hzxovg%3d</t>
  </si>
  <si>
    <t>http://www.mouser.com/ProductDetail/OSRAM-Opto-Semiconductors/PL-450B/?qs=sGAEpiMZZMsgNhPy3wz0s9My9cyTx8s8tIn5WHR65S8%3d</t>
  </si>
  <si>
    <t>http://www.mouser.com/ProductDetail/First-Sensor/QP10-6-TO5/?qs=%2fha2pyFaduj2fRtOGGJwMemZr7UkdRMhmXfy2L0GivE%3d</t>
  </si>
  <si>
    <t>VJ0805A101GXAPW1BC</t>
  </si>
  <si>
    <t>http://www.mouser.com/ProductDetail/Vishay-Vitramon/VJ0805A101GXAPW1BC/?qs=sGAEpiMZZMs0AnBnWHyRQGchlqIXPxeo1mYIMQMQF3Q%3d</t>
  </si>
  <si>
    <t>http://www.mouser.com/ProductDetail/Vishay-Vitramon/VJ0805A222GXACW1BC/?qs=sGAEpiMZZMs0AnBnWHyRQGuekufMepD5djjdV3uhZnU%3d</t>
  </si>
  <si>
    <t>VJ0805A222GXACW1BC</t>
  </si>
  <si>
    <t>C/2%/0805/10V</t>
  </si>
  <si>
    <t>http://www.mouser.com/ProductDetail/Vishay-Vitramon/VJ0805A2R2BXAPW1BC/?qs=sGAEpiMZZMs0AnBnWHyRQKsgPTXVq8S74jYR%252bqOURhg%3d</t>
  </si>
  <si>
    <t>VJ0805A2R2BXAPW1BC</t>
  </si>
  <si>
    <t>C/20%/0805/10V</t>
  </si>
  <si>
    <t>http://www.mouser.com/ProductDetail/Vishay-Vitramon/VJ0805V105MXJCW1BC/?qs=sGAEpiMZZMs0AnBnWHyRQKsgPTXVq8S7svovNV5aCMo%3d</t>
  </si>
  <si>
    <t>VJ0805V105MXJCW1BC</t>
  </si>
  <si>
    <t>http://www.mouser.com/ProductDetail/Vishay-Vitramon/VJ0805Y104JXXAC/?qs=sGAEpiMZZMs0AnBnWHyRQKubRBCdVSJlNb%252b2LWoQTfI%3d</t>
  </si>
  <si>
    <t>VJ0805Y104JXXAC</t>
  </si>
  <si>
    <t>VJ0805Y472JXXCW1BC</t>
  </si>
  <si>
    <t>CRCW08050000Z0EA</t>
  </si>
  <si>
    <t>http://www.mouser.com/ProductDetail/Vishay/CRCW0805100RFKEA/?qs=sGAEpiMZZMvdGkrng054txEw7b1YnvGuUG%2fFwliasrw%3d</t>
  </si>
  <si>
    <t>http://www.mouser.com/ProductDetail/Vishay/CRCW08050000Z0EA/?qs=sGAEpiMZZMvdGkrng054t1VbmbR8V6nMvsgH2bmS3m0%3d</t>
  </si>
  <si>
    <t>http://www.mouser.com/ProductDetail/Vishay/CRCW080510K0FKEA/?qs=sGAEpiMZZMvdGkrng054txEw7b1YnvGub0TWhH3fIZU%3d</t>
  </si>
  <si>
    <t>CRCW080510K0FKEA</t>
  </si>
  <si>
    <t>CRCW0805100RFKEA</t>
  </si>
  <si>
    <t>http://www.mouser.com/ProductDetail/Vishay/CRCW0805137RFKEA/?qs=sGAEpiMZZMvdGkrng054tygjBeyq%2fOAOObaXM7l7UWU%3d</t>
  </si>
  <si>
    <t>http://www.mouser.com/ProductDetail/Vishay/CRCW0805150RFKEA/?qs=sGAEpiMZZMvdGkrng054txEw7b1YnvGu7FNBL7MPgY4%3d</t>
  </si>
  <si>
    <t>http://www.mouser.com/ProductDetail/Vishay/CRCW080522K0FKEA/?qs=sGAEpiMZZMvdGkrng054tygjBeyq%2fOAOcSGHQ3E9G%2fA%3d</t>
  </si>
  <si>
    <t>http://www.mouser.com/ProductDetail/Vishay/CRCW08054K70FKEA/?qs=sGAEpiMZZMvdGkrng054txEw7b1YnvGuPN5czM2Dtwg%3d</t>
  </si>
  <si>
    <t>CRCW0805137RFKEA</t>
  </si>
  <si>
    <t>CRCW08054K70FKEA</t>
  </si>
  <si>
    <t>CRCW0805150RFKEA</t>
  </si>
  <si>
    <t>CRCW080522K0FKEA</t>
  </si>
  <si>
    <t>http://www.mouser.com/ProductDetail/Vishay/CRCW080568R0FKEA/?qs=sGAEpiMZZMvdGkrng054tygjBeyq%2fOAOqqZ8HLKft38%3d</t>
  </si>
  <si>
    <t>CRCW080582R0FKEA</t>
  </si>
  <si>
    <t>http://www.mouser.com/ProductDetail/Vishay/CRCW080580R6FKEA/?qs=sGAEpiMZZMvdGkrng054tygjBeyq%2fOAOZF%2fgGLYZzqU%3d</t>
  </si>
  <si>
    <t>CRCW080580R6FKEA</t>
  </si>
  <si>
    <t>http://www.mouser.com/ProductDetail/Vishay/T93YB103KT20/?qs=%2fha2pyFaduiy5ZPEGg5ujJikQNwEmb4%252bmBoyiWZ0AW276Z%2f76g9nrA%3d%3d</t>
  </si>
  <si>
    <t>RCWE1206R820FKEA</t>
  </si>
  <si>
    <t>http://www.mouser.com/ProductDetail/Vishay-Dale/RCWE1206R820FKEA/?qs=sGAEpiMZZMtlleCFQhR%2fzWNMMPf0rCM7CsJq3yiQ0CM%3d</t>
  </si>
  <si>
    <t>http://www.mouser.com/ProductDetail/Vishay-Vitramon/VJ0805Y473JXAPW1BC/?qs=sGAEpiMZZMs0AnBnWHyRQGuekufMepD58Ioe0rxjtIc%3d</t>
  </si>
  <si>
    <t>100pF</t>
  </si>
  <si>
    <t>2.2nF</t>
  </si>
  <si>
    <t>1uF</t>
  </si>
  <si>
    <t>0.1uF</t>
  </si>
  <si>
    <t>47nF</t>
  </si>
  <si>
    <t>0Ω</t>
  </si>
  <si>
    <t>100Ω</t>
  </si>
  <si>
    <t>10kΩ</t>
  </si>
  <si>
    <t>137Ω</t>
  </si>
  <si>
    <t>150Ω</t>
  </si>
  <si>
    <t>22kΩ</t>
  </si>
  <si>
    <t>4.7kΩ</t>
  </si>
  <si>
    <t>68Ω</t>
  </si>
  <si>
    <t>80.6Ω</t>
  </si>
  <si>
    <t>0.82Ω</t>
  </si>
  <si>
    <t>SPT100H</t>
  </si>
  <si>
    <t>Dimensions for top base are 1.75" x 1.25", 24 tooth spline (SPT100H) not the 25 tooth spline (SPT100F)</t>
  </si>
  <si>
    <t>https://www.amazon.com/445nm-405nm-Three-Element-Module/dp/B00B6EAJDM/ref=pd_sbs_267_1?_encoding=UTF8&amp;pd_rd_i=B00B6EAJDM&amp;pd_rd_r=QXSPH1ZFN11F0XFR9ARD&amp;pd_rd_w=qDJ8q&amp;pd_rd_wg=IJRUF&amp;psc=1&amp;refRID=QXSPH1ZFN11F0XFR9ARD</t>
  </si>
  <si>
    <t>Keystone Electronics</t>
  </si>
  <si>
    <t>DS1, DS2, DS4, DS8</t>
  </si>
  <si>
    <t>2.2pF</t>
  </si>
  <si>
    <t>http://www.digikey.com/product-detail/en/panasonic-bsg/CR1632/P036-ND/269743</t>
  </si>
  <si>
    <t>Panasonic</t>
  </si>
  <si>
    <t>CR1632</t>
  </si>
  <si>
    <t>External Battery</t>
  </si>
  <si>
    <t>Power</t>
  </si>
  <si>
    <t>16mm diameter x 2.2mm</t>
  </si>
  <si>
    <t>4700uF</t>
  </si>
  <si>
    <t>EEU-FC1A472L</t>
  </si>
  <si>
    <t>http://www.digikey.com/product-detail/en/panasonic-electronic-components/EEU-FC1A472L/P10236-ND/266246</t>
  </si>
  <si>
    <t>C/20%/10V</t>
  </si>
  <si>
    <t>Heat Shrink for External Battery</t>
  </si>
  <si>
    <t>3M</t>
  </si>
  <si>
    <t>25.4mm diameter</t>
  </si>
  <si>
    <t>http://www.digikey.com/product-detail/en/3m/FP-301-1--BL-100-/FP100K-5-ND/116997</t>
  </si>
  <si>
    <t>FP-301 1" BL 100'</t>
  </si>
  <si>
    <t>C_POL/20%/RADIAL/25V/16X35</t>
  </si>
  <si>
    <t>MAL225056472E3</t>
  </si>
  <si>
    <t>C5, C6</t>
  </si>
  <si>
    <t>C7, C8</t>
  </si>
  <si>
    <t>RADIAL_21_16_35</t>
  </si>
  <si>
    <t>http://www.mouser.com/ProductDetail/Vishay-BC-Components/MAL225056472E3/?qs=sGAEpiMZZMsh%252b1woXyUXj60Aw1cMkM73YimYEY6aOaY%3d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</si>
</sst>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1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1" applyNumberFormat="1" applyFont="1" applyAlignment="1">
      <alignment wrapText="1"/>
    </xf>
    <xf numFmtId="0" fontId="2" fillId="0" borderId="0" xfId="0" applyFont="1" applyBorder="1" applyAlignment="1">
      <alignment wrapText="1"/>
    </xf>
    <xf numFmtId="49" fontId="0" fillId="0" borderId="0" xfId="1" applyNumberFormat="1" applyFont="1" applyAlignment="1">
      <alignment wrapText="1"/>
    </xf>
    <xf numFmtId="164" fontId="0" fillId="2" borderId="0" xfId="1" applyNumberFormat="1" applyFont="1" applyFill="1" applyAlignment="1">
      <alignment wrapText="1"/>
    </xf>
    <xf numFmtId="0" fontId="2" fillId="0" borderId="3" xfId="0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0" fontId="2" fillId="0" borderId="3" xfId="0" applyNumberFormat="1" applyFont="1" applyBorder="1" applyAlignment="1">
      <alignment wrapText="1"/>
    </xf>
    <xf numFmtId="49" fontId="2" fillId="0" borderId="3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164" fontId="0" fillId="0" borderId="1" xfId="1" applyNumberFormat="1" applyFont="1" applyFill="1" applyBorder="1" applyAlignment="1">
      <alignment wrapText="1"/>
    </xf>
    <xf numFmtId="0" fontId="0" fillId="0" borderId="1" xfId="1" applyNumberFormat="1" applyFont="1" applyFill="1" applyBorder="1" applyAlignment="1">
      <alignment wrapText="1"/>
    </xf>
    <xf numFmtId="49" fontId="0" fillId="0" borderId="1" xfId="1" applyNumberFormat="1" applyFont="1" applyFill="1" applyBorder="1" applyAlignment="1">
      <alignment wrapText="1"/>
    </xf>
    <xf numFmtId="0" fontId="3" fillId="0" borderId="2" xfId="2" applyFont="1" applyFill="1" applyBorder="1" applyAlignment="1">
      <alignment wrapText="1"/>
    </xf>
    <xf numFmtId="0" fontId="3" fillId="0" borderId="1" xfId="2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2" applyFill="1" applyBorder="1" applyAlignment="1">
      <alignment wrapText="1"/>
    </xf>
    <xf numFmtId="0" fontId="3" fillId="0" borderId="2" xfId="2" applyFill="1" applyBorder="1" applyAlignment="1">
      <alignment wrapText="1"/>
    </xf>
    <xf numFmtId="0" fontId="3" fillId="0" borderId="0" xfId="2" applyFill="1" applyBorder="1" applyAlignment="1">
      <alignment wrapText="1"/>
    </xf>
    <xf numFmtId="0" fontId="3" fillId="0" borderId="0" xfId="2" applyFont="1" applyFill="1" applyBorder="1" applyAlignment="1">
      <alignment wrapText="1"/>
    </xf>
    <xf numFmtId="44" fontId="0" fillId="0" borderId="0" xfId="1" applyFont="1" applyFill="1" applyBorder="1" applyAlignment="1">
      <alignment wrapText="1"/>
    </xf>
    <xf numFmtId="44" fontId="3" fillId="0" borderId="0" xfId="2" applyNumberFormat="1" applyFill="1" applyBorder="1" applyAlignment="1">
      <alignment wrapText="1"/>
    </xf>
    <xf numFmtId="44" fontId="0" fillId="0" borderId="1" xfId="1" applyFont="1" applyFill="1" applyBorder="1" applyAlignment="1">
      <alignment wrapText="1"/>
    </xf>
    <xf numFmtId="44" fontId="3" fillId="0" borderId="1" xfId="2" applyNumberFormat="1" applyFill="1" applyBorder="1" applyAlignment="1">
      <alignment wrapText="1"/>
    </xf>
    <xf numFmtId="164" fontId="0" fillId="0" borderId="0" xfId="1" applyNumberFormat="1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164" fontId="0" fillId="0" borderId="3" xfId="1" applyNumberFormat="1" applyFont="1" applyFill="1" applyBorder="1" applyAlignment="1">
      <alignment wrapText="1"/>
    </xf>
    <xf numFmtId="0" fontId="0" fillId="0" borderId="3" xfId="1" applyNumberFormat="1" applyFont="1" applyFill="1" applyBorder="1" applyAlignment="1">
      <alignment wrapText="1"/>
    </xf>
    <xf numFmtId="49" fontId="0" fillId="0" borderId="3" xfId="1" applyNumberFormat="1" applyFont="1" applyFill="1" applyBorder="1" applyAlignment="1">
      <alignment wrapText="1"/>
    </xf>
    <xf numFmtId="0" fontId="3" fillId="0" borderId="5" xfId="2" applyFill="1" applyBorder="1" applyAlignment="1">
      <alignment wrapText="1"/>
    </xf>
    <xf numFmtId="0" fontId="3" fillId="0" borderId="3" xfId="2" applyFill="1" applyBorder="1" applyAlignment="1">
      <alignment wrapText="1"/>
    </xf>
    <xf numFmtId="164" fontId="0" fillId="0" borderId="0" xfId="1" applyNumberFormat="1" applyFont="1" applyFill="1" applyBorder="1" applyAlignment="1">
      <alignment wrapText="1"/>
    </xf>
    <xf numFmtId="0" fontId="0" fillId="0" borderId="0" xfId="1" applyNumberFormat="1" applyFont="1" applyFill="1" applyBorder="1" applyAlignment="1">
      <alignment wrapText="1"/>
    </xf>
    <xf numFmtId="49" fontId="3" fillId="0" borderId="0" xfId="2" applyNumberFormat="1" applyFill="1" applyBorder="1" applyAlignment="1">
      <alignment wrapText="1"/>
    </xf>
    <xf numFmtId="164" fontId="2" fillId="0" borderId="0" xfId="0" applyNumberFormat="1" applyFont="1" applyBorder="1" applyAlignment="1">
      <alignment wrapText="1"/>
    </xf>
    <xf numFmtId="0" fontId="2" fillId="0" borderId="0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49" fontId="2" fillId="0" borderId="0" xfId="0" applyNumberFormat="1" applyFont="1" applyBorder="1" applyAlignment="1">
      <alignment wrapText="1"/>
    </xf>
    <xf numFmtId="49" fontId="0" fillId="0" borderId="0" xfId="0" applyNumberFormat="1"/>
    <xf numFmtId="0" fontId="3" fillId="0" borderId="0" xfId="2"/>
    <xf numFmtId="0" fontId="0" fillId="0" borderId="0" xfId="1" applyNumberFormat="1" applyFont="1"/>
    <xf numFmtId="0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0000"/>
      <color rgb="FFFF7F00"/>
      <color rgb="FFFFFF00"/>
      <color rgb="FF00FF00"/>
      <color rgb="FF0000FF"/>
      <color rgb="FF4B0082"/>
      <color rgb="FF9F00FF"/>
      <color rgb="FF8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13" displayName="Table13" ref="A1:J12" totalsRowShown="0" dataDxfId="26" tableBorderDxfId="25" dataCellStyle="Currency">
  <autoFilter ref="A1:J12"/>
  <tableColumns count="10">
    <tableColumn id="1" name="Item" dataDxfId="24"/>
    <tableColumn id="2" name="Quantity" dataDxfId="23"/>
    <tableColumn id="3" name="Cost_x000a_(per unit)" dataDxfId="22" dataCellStyle="Currency"/>
    <tableColumn id="13" name="Cost (total)" dataDxfId="21" dataCellStyle="Currency">
      <calculatedColumnFormula>Table13[[#This Row],[Quantity]]*Table13[[#This Row],[Cost
(per unit)]]</calculatedColumnFormula>
    </tableColumn>
    <tableColumn id="5" name="MFR" dataDxfId="20" dataCellStyle="Currency"/>
    <tableColumn id="10" name="MPN" dataDxfId="19" dataCellStyle="Currency"/>
    <tableColumn id="4" name="Usage" dataDxfId="18" dataCellStyle="Currency"/>
    <tableColumn id="6" name="Dimensions/Package" dataDxfId="17" dataCellStyle="Currency"/>
    <tableColumn id="7" name="Description" dataDxfId="16" dataCellStyle="Currency"/>
    <tableColumn id="9" name="Supplier Link" dataDxfId="15" dataCellStyle="Hyperlink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M20" totalsRowShown="0" dataDxfId="14" tableBorderDxfId="13" dataCellStyle="Currency">
  <autoFilter ref="A1:M20"/>
  <tableColumns count="13">
    <tableColumn id="1" name="Item" dataDxfId="12"/>
    <tableColumn id="2" name="Quantity" dataDxfId="11"/>
    <tableColumn id="3" name="Cost_x000a_(per unit)" dataDxfId="10" dataCellStyle="Currency"/>
    <tableColumn id="13" name="Cost (total)" dataDxfId="9" dataCellStyle="Currency">
      <calculatedColumnFormula>Table1[[#This Row],[Quantity]]*Table1[[#This Row],[Cost
(per unit)]]</calculatedColumnFormula>
    </tableColumn>
    <tableColumn id="5" name="MFR" dataDxfId="8" dataCellStyle="Currency"/>
    <tableColumn id="10" name="MPN" dataDxfId="7" dataCellStyle="Currency"/>
    <tableColumn id="4" name="Usage" dataDxfId="6" dataCellStyle="Currency"/>
    <tableColumn id="6" name="Dimensions/Package" dataDxfId="5" dataCellStyle="Currency"/>
    <tableColumn id="7" name="Description" dataDxfId="4" dataCellStyle="Currency"/>
    <tableColumn id="8" name="Reference Link" dataDxfId="3" dataCellStyle="Hyperlink"/>
    <tableColumn id="9" name="Supplier - Mouser" dataDxfId="2" dataCellStyle="Hyperlink"/>
    <tableColumn id="11" name="Supplier - Digikey" dataDxfId="1" dataCellStyle="Currency"/>
    <tableColumn id="12" name="Supplier - Other" dataDxfId="0" dataCellStyle="Currency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ouser.com/ProductDetail/Vishay-Vitramon/VJ0805Y104JXXAC/?qs=sGAEpiMZZMs0AnBnWHyRQKubRBCdVSJlNb%252b2LWoQTfI%3d" TargetMode="External"/><Relationship Id="rId18" Type="http://schemas.openxmlformats.org/officeDocument/2006/relationships/hyperlink" Target="https://www.bhphotovideo.com/c/product/275002-REG/Marshall_V_LH09_V_LH09_Miniature_Lensholder_for.html" TargetMode="External"/><Relationship Id="rId26" Type="http://schemas.openxmlformats.org/officeDocument/2006/relationships/hyperlink" Target="http://www.mouser.com/ProductDetail/Vishay/CRCW080510K0FKEA/?qs=sGAEpiMZZMvdGkrng054txEw7b1YnvGub0TWhH3fIZU%3d" TargetMode="External"/><Relationship Id="rId39" Type="http://schemas.openxmlformats.org/officeDocument/2006/relationships/hyperlink" Target="http://www.mouser.com/ProductDetail/APM-HEXSEAL/SM3X12MM-2701/?qs=sGAEpiMZZMtFmYSM%2fWUJwr2ujiBzdnsjHXn8Yr3oV8c%3d" TargetMode="External"/><Relationship Id="rId21" Type="http://schemas.openxmlformats.org/officeDocument/2006/relationships/hyperlink" Target="http://www.mouser.com/ProductDetail/Vishay/SI2333DDS-T1-GE3/?qs=%2fha2pyFaduiN0OWuAS8wJRS0NDLMAm1g4oXA6hzxovg%3d" TargetMode="External"/><Relationship Id="rId34" Type="http://schemas.openxmlformats.org/officeDocument/2006/relationships/hyperlink" Target="http://www.mouser.com/ProductDetail/MikroElektronika/MIKROE-971/?qs=sGAEpiMZZMuHH5xdpIBT%252bR8TsY9h9U3ZrSHC9DcwQF8%3d" TargetMode="External"/><Relationship Id="rId42" Type="http://schemas.openxmlformats.org/officeDocument/2006/relationships/hyperlink" Target="http://www.mouser.com/ProductDetail/Adafruit/1949/?qs=sGAEpiMZZMvh1pRuiUVjFSrUDcScVx8cwlyOmkzY8TqEPMwT2TgvzA%3d%3d" TargetMode="External"/><Relationship Id="rId7" Type="http://schemas.openxmlformats.org/officeDocument/2006/relationships/hyperlink" Target="http://www.mouser.com/ProductDetail/Vishay/CRCW080580R6FKEA/?qs=sGAEpiMZZMvdGkrng054tygjBeyq%2fOAOZF%2fgGLYZzqU%3d" TargetMode="External"/><Relationship Id="rId2" Type="http://schemas.openxmlformats.org/officeDocument/2006/relationships/hyperlink" Target="http://www.mouser.com/ProductDetail/Molex/22-28-4030/?qs=%2fha2pyFaduguMWEp6M%252bj06c%2f9D%252bCJj2JzpHwCqFruQ0%3d" TargetMode="External"/><Relationship Id="rId16" Type="http://schemas.openxmlformats.org/officeDocument/2006/relationships/hyperlink" Target="http://www.mouser.com/ProductDetail/Kingbright/APT3216SURCK/?qs=%2fha2pyFaduhU1pKkAWLu%2f2tBFgOVVOW7IvaSTApofs8L82sNR3fhUQ%3d%3d" TargetMode="External"/><Relationship Id="rId29" Type="http://schemas.openxmlformats.org/officeDocument/2006/relationships/hyperlink" Target="http://www.mouser.com/ProductDetail/Vishay/CRCW080522K0FKEA/?qs=sGAEpiMZZMvdGkrng054tygjBeyq%2fOAOcSGHQ3E9G%2fA%3d" TargetMode="External"/><Relationship Id="rId1" Type="http://schemas.openxmlformats.org/officeDocument/2006/relationships/hyperlink" Target="http://www.semiconductorstore.com/cart/pc/viewPrd.asp?idproduct=41773" TargetMode="External"/><Relationship Id="rId6" Type="http://schemas.openxmlformats.org/officeDocument/2006/relationships/hyperlink" Target="http://www.mouser.com/ProductDetail/Vishay/CRCW080568R0FKEA/?qs=sGAEpiMZZMvdGkrng054tygjBeyq%2fOAOqqZ8HLKft38%3d" TargetMode="External"/><Relationship Id="rId11" Type="http://schemas.openxmlformats.org/officeDocument/2006/relationships/hyperlink" Target="http://www.mouser.com/ProductDetail/Vishay-Vitramon/VJ0805A101GXAPW1BC/?qs=sGAEpiMZZMs0AnBnWHyRQGchlqIXPxeo1mYIMQMQF3Q%3d" TargetMode="External"/><Relationship Id="rId24" Type="http://schemas.openxmlformats.org/officeDocument/2006/relationships/hyperlink" Target="http://www.mouser.com/ProductDetail/First-Sensor/QP10-6-TO5/?qs=%2fha2pyFaduj2fRtOGGJwMemZr7UkdRMhmXfy2L0GivE%3d" TargetMode="External"/><Relationship Id="rId32" Type="http://schemas.openxmlformats.org/officeDocument/2006/relationships/hyperlink" Target="https://oshpark.com/" TargetMode="External"/><Relationship Id="rId37" Type="http://schemas.openxmlformats.org/officeDocument/2006/relationships/hyperlink" Target="https://www.servocity.com/hs-645mg-servo" TargetMode="External"/><Relationship Id="rId40" Type="http://schemas.openxmlformats.org/officeDocument/2006/relationships/hyperlink" Target="http://www.mouser.com/ProductDetail/Keystone-Electronics/7682/?qs=sGAEpiMZZMtFmYSM%2fWUJwjMM2jkmYE8T2JNebKrcYdc%3d" TargetMode="External"/><Relationship Id="rId45" Type="http://schemas.openxmlformats.org/officeDocument/2006/relationships/hyperlink" Target="http://www.mouser.com/ProductDetail/Vishay-BC-Components/MAL225056472E3/?qs=sGAEpiMZZMsh%252b1woXyUXj60Aw1cMkM73YimYEY6aOaY%3d" TargetMode="External"/><Relationship Id="rId5" Type="http://schemas.openxmlformats.org/officeDocument/2006/relationships/hyperlink" Target="http://www.mouser.com/ProductDetail/Vishay/CRCW0805137RFKEA/?qs=sGAEpiMZZMvdGkrng054tygjBeyq%2fOAOObaXM7l7UWU%3d" TargetMode="External"/><Relationship Id="rId15" Type="http://schemas.openxmlformats.org/officeDocument/2006/relationships/hyperlink" Target="http://www.mouser.com/ProductDetail/Cree-Inc/C503B-BCN-CV0Z0461/?qs=%2fha2pyFadugFm5YULr%252bT3V4eaaImD7nw663PqqPaPl%252bDsPv%252bXnXdKMuRS2ED%2foVN" TargetMode="External"/><Relationship Id="rId23" Type="http://schemas.openxmlformats.org/officeDocument/2006/relationships/hyperlink" Target="http://www.mouser.com/ProductDetail/OSRAM-Opto-Semiconductors/PL-450B/?qs=sGAEpiMZZMsgNhPy3wz0s9My9cyTx8s8tIn5WHR65S8%3d" TargetMode="External"/><Relationship Id="rId28" Type="http://schemas.openxmlformats.org/officeDocument/2006/relationships/hyperlink" Target="http://www.mouser.com/ProductDetail/Vishay/CRCW0805150RFKEA/?qs=sGAEpiMZZMvdGkrng054txEw7b1YnvGu7FNBL7MPgY4%3d" TargetMode="External"/><Relationship Id="rId36" Type="http://schemas.openxmlformats.org/officeDocument/2006/relationships/hyperlink" Target="https://www.servocity.com/spt100" TargetMode="External"/><Relationship Id="rId10" Type="http://schemas.openxmlformats.org/officeDocument/2006/relationships/hyperlink" Target="http://www.mouser.com/ProductDetail/Vishay-Vitramon/VJ0805A2R2BXAPW1BC/?qs=sGAEpiMZZMs0AnBnWHyRQKsgPTXVq8S74jYR%252bqOURhg%3d" TargetMode="External"/><Relationship Id="rId19" Type="http://schemas.openxmlformats.org/officeDocument/2006/relationships/hyperlink" Target="http://www.mouser.com/ProductDetail/Molex/90147-1108/?qs=%2fha2pyFaduhzmffJ8xf3YDdKsDd5Jl43YS3FyK9Z1rg%3d" TargetMode="External"/><Relationship Id="rId31" Type="http://schemas.openxmlformats.org/officeDocument/2006/relationships/hyperlink" Target="http://www.mouser.com/ProductDetail/Vishay-Dale/RCWE1206R820FKEA/?qs=sGAEpiMZZMtlleCFQhR%2fzWNMMPf0rCM7CsJq3yiQ0CM%3d" TargetMode="External"/><Relationship Id="rId44" Type="http://schemas.openxmlformats.org/officeDocument/2006/relationships/hyperlink" Target="http://www.mouser.com/ProductDetail/Vishay-Vitramon/VJ0805Y104JXXAC/?qs=sGAEpiMZZMs0AnBnWHyRQKubRBCdVSJlNb%252b2LWoQTfI%3d" TargetMode="External"/><Relationship Id="rId4" Type="http://schemas.openxmlformats.org/officeDocument/2006/relationships/hyperlink" Target="http://www.mouser.com/ProductDetail/Kingbright/APT3216QBC-D/?qs=%2fha2pyFaduiVG4P3QLv39v40xPBnyxjjHntlVha2SjZA%252b0kB9quO7Q%3d%3d" TargetMode="External"/><Relationship Id="rId9" Type="http://schemas.openxmlformats.org/officeDocument/2006/relationships/hyperlink" Target="http://www.mouser.com/ProductDetail/Vishay-Vitramon/VJ0805A222GXACW1BC/?qs=sGAEpiMZZMs0AnBnWHyRQGuekufMepD5djjdV3uhZnU%3d" TargetMode="External"/><Relationship Id="rId14" Type="http://schemas.openxmlformats.org/officeDocument/2006/relationships/hyperlink" Target="http://www.mouser.com/ProductDetail/Vishay-Vitramon/VJ0805Y473JXAPW1BC/?qs=sGAEpiMZZMs0AnBnWHyRQGuekufMepD58Ioe0rxjtIc%3d" TargetMode="External"/><Relationship Id="rId22" Type="http://schemas.openxmlformats.org/officeDocument/2006/relationships/hyperlink" Target="http://www.mouser.com/ProductDetail/Texas-Instruments/OPA2380AIDGKT/?qs=sGAEpiMZZMuEBu2IkGob7mkjoD7K%252bZ9DunXCKThvySs%3d" TargetMode="External"/><Relationship Id="rId27" Type="http://schemas.openxmlformats.org/officeDocument/2006/relationships/hyperlink" Target="http://www.mouser.com/ProductDetail/Vishay/CRCW0805100RFKEA/?qs=sGAEpiMZZMvdGkrng054txEw7b1YnvGuUG%2fFwliasrw%3d" TargetMode="External"/><Relationship Id="rId30" Type="http://schemas.openxmlformats.org/officeDocument/2006/relationships/hyperlink" Target="http://www.mouser.com/ProductDetail/Vishay/CRCW08054K70FKEA/?qs=sGAEpiMZZMvdGkrng054txEw7b1YnvGuPN5czM2Dtwg%3d" TargetMode="External"/><Relationship Id="rId35" Type="http://schemas.openxmlformats.org/officeDocument/2006/relationships/hyperlink" Target="http://www.mouser.com/ProductDetail/MikroElektronika/MIKROE-1816/?qs=m96fseALk3XQncba6Dp5Ww%3D%3D" TargetMode="External"/><Relationship Id="rId43" Type="http://schemas.openxmlformats.org/officeDocument/2006/relationships/hyperlink" Target="http://www.digikey.com/product-detail/en/panasonic-electronic-components/EEU-FC1A472L/P10236-ND/266246" TargetMode="External"/><Relationship Id="rId8" Type="http://schemas.openxmlformats.org/officeDocument/2006/relationships/hyperlink" Target="http://www.mouser.com/ProductDetail/Vishay/T93YB103KT20/?qs=%2fha2pyFaduiy5ZPEGg5ujJikQNwEmb4%252bmBoyiWZ0AW276Z%2f76g9nrA%3d%3d" TargetMode="External"/><Relationship Id="rId3" Type="http://schemas.openxmlformats.org/officeDocument/2006/relationships/hyperlink" Target="http://www.mouser.com/ProductDetail/Molex/90120-0130/?qs=%2fha2pyFadujqg59qjGW4yJgp9NLYVsw150yd8op0CsE%3d" TargetMode="External"/><Relationship Id="rId12" Type="http://schemas.openxmlformats.org/officeDocument/2006/relationships/hyperlink" Target="http://www.mouser.com/ProductDetail/Vishay-Vitramon/VJ0805V105MXJCW1BC/?qs=sGAEpiMZZMs0AnBnWHyRQKsgPTXVq8S7svovNV5aCMo%3d" TargetMode="External"/><Relationship Id="rId17" Type="http://schemas.openxmlformats.org/officeDocument/2006/relationships/hyperlink" Target="http://www.mouser.com/ProductDetail/Kingbright/APT3216SYCK/?qs=sGAEpiMZZMseGfSY3csMkeytxqHAv00AregDridya2g%3d" TargetMode="External"/><Relationship Id="rId25" Type="http://schemas.openxmlformats.org/officeDocument/2006/relationships/hyperlink" Target="http://www.mouser.com/ProductDetail/Vishay/CRCW08050000Z0EA/?qs=sGAEpiMZZMvdGkrng054t1VbmbR8V6nMvsgH2bmS3m0%3d" TargetMode="External"/><Relationship Id="rId33" Type="http://schemas.openxmlformats.org/officeDocument/2006/relationships/hyperlink" Target="http://www.mouser.com/ProductDetail/MikroElektronika/MIKROE-1717/?qs=Lvf0VKxdMj1311JBdAqXLA%3D%3D" TargetMode="External"/><Relationship Id="rId38" Type="http://schemas.openxmlformats.org/officeDocument/2006/relationships/hyperlink" Target="https://www.amazon.com/445nm-405nm-Three-Element-Module/dp/B00B6EAJDM/ref=pd_sbs_267_1?_encoding=UTF8&amp;pd_rd_i=B00B6EAJDM&amp;pd_rd_r=QXSPH1ZFN11F0XFR9ARD&amp;pd_rd_w=qDJ8q&amp;pd_rd_wg=IJRUF&amp;psc=1&amp;refRID=QXSPH1ZFN11F0XFR9ARD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ww.mouser.com/ProductDetail/Vishay/SI2342DS-T1-GE3/?qs=%2fha2pyFaduiOdPcVz1SkCaU%252bgfGeShrTZkgvoEQN4mk%3d" TargetMode="External"/><Relationship Id="rId41" Type="http://schemas.openxmlformats.org/officeDocument/2006/relationships/hyperlink" Target="http://www.mouser.com/ProductDetail/Keystone-Electronics/4688/?qs=sGAEpiMZZMtFmYSM%2fWUJwujzmQaHftvUsmDXclr1xVQ%3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Keystone-Electronics/4688/?qs=sGAEpiMZZMtFmYSM%2fWUJwujzmQaHftvUsmDXclr1xVQ%3d" TargetMode="External"/><Relationship Id="rId3" Type="http://schemas.openxmlformats.org/officeDocument/2006/relationships/hyperlink" Target="http://www.mouser.com/ProductDetail/MikroElektronika/MIKROE-1816/?qs=m96fseALk3XQncba6Dp5Ww%3D%3D" TargetMode="External"/><Relationship Id="rId7" Type="http://schemas.openxmlformats.org/officeDocument/2006/relationships/hyperlink" Target="http://www.mouser.com/ProductDetail/APM-HEXSEAL/SM3X12MM-2701/?qs=sGAEpiMZZMtFmYSM%2fWUJwr2ujiBzdnsjHXn8Yr3oV8c%3d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://www.mouser.com/ProductDetail/MikroElektronika/MIKROE-1717/?qs=Lvf0VKxdMj1311JBdAqXLA%3D%3D" TargetMode="External"/><Relationship Id="rId1" Type="http://schemas.openxmlformats.org/officeDocument/2006/relationships/hyperlink" Target="http://www.mouser.com/ProductDetail/MikroElektronika/MIKROE-971/?qs=sGAEpiMZZMuHH5xdpIBT%252bR8TsY9h9U3ZrSHC9DcwQF8%3d" TargetMode="External"/><Relationship Id="rId6" Type="http://schemas.openxmlformats.org/officeDocument/2006/relationships/hyperlink" Target="https://www.servocity.com/hs-645mg-servo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servocity.com/spt100" TargetMode="External"/><Relationship Id="rId10" Type="http://schemas.openxmlformats.org/officeDocument/2006/relationships/hyperlink" Target="https://www.amazon.com/Collimating-holder-405-480nm-Violet-Full-thread/dp/B00Q5X34EK/ref=pd_cp_328_2?_encoding=UTF8&amp;pd_rd_i=B00Q5X34EK&amp;pd_rd_r=PAZBZ20VZ1GT0HDR19AS&amp;pd_rd_w=72d0f&amp;pd_rd_wg=16z4W&amp;psc=1&amp;refRID=PAZBZ20VZ1GT0HDR19AS" TargetMode="External"/><Relationship Id="rId4" Type="http://schemas.openxmlformats.org/officeDocument/2006/relationships/hyperlink" Target="https://oshpark.com/" TargetMode="External"/><Relationship Id="rId9" Type="http://schemas.openxmlformats.org/officeDocument/2006/relationships/hyperlink" Target="http://www.mouser.com/ProductDetail/Keystone-Electronics/7682/?qs=sGAEpiMZZMtFmYSM%2fWUJwjMM2jkmYE8T2JNebKrcYdc%3d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hop.mikroe.com/development-boards/starter/clicker-2/pic32mx" TargetMode="External"/><Relationship Id="rId18" Type="http://schemas.openxmlformats.org/officeDocument/2006/relationships/hyperlink" Target="http://www.mouser.com/ProductDetail/OSRAM-Opto-Semiconductors/PL-450B/?qs=Wn16VcyqZWqfO9UTIm230Q%3D%3D" TargetMode="External"/><Relationship Id="rId26" Type="http://schemas.openxmlformats.org/officeDocument/2006/relationships/hyperlink" Target="http://www.digikey.com/product-detail/en/vishay-siliconix/SI2333DDS-T1-GE3/SI2333DDS-T1-GE3CT-ND/3679984" TargetMode="External"/><Relationship Id="rId39" Type="http://schemas.openxmlformats.org/officeDocument/2006/relationships/hyperlink" Target="https://www.servocity.com/spt100" TargetMode="External"/><Relationship Id="rId21" Type="http://schemas.openxmlformats.org/officeDocument/2006/relationships/hyperlink" Target="http://www.digikey.com/product-detail/en/texas-instruments/OPA2380AIDGKT/296-17046-1-ND/659664" TargetMode="External"/><Relationship Id="rId34" Type="http://schemas.openxmlformats.org/officeDocument/2006/relationships/hyperlink" Target="http://www.molex.com/molex/products/datasheet.jsp?part=active/0022284030_PCB_HEADERS.xml" TargetMode="External"/><Relationship Id="rId42" Type="http://schemas.openxmlformats.org/officeDocument/2006/relationships/hyperlink" Target="https://www.bhphotovideo.com/c/product/275002-REG/Marshall_V_LH09_V_LH09_Miniature_Lensholder_for.html" TargetMode="External"/><Relationship Id="rId47" Type="http://schemas.openxmlformats.org/officeDocument/2006/relationships/table" Target="../tables/table2.xml"/><Relationship Id="rId7" Type="http://schemas.openxmlformats.org/officeDocument/2006/relationships/hyperlink" Target="http://www.mouser.com/ProductDetail/First-Sensor/QP10-6-TO5/?qs=hIohqi1S7IqS6Zs26%252b7S3Q%3D%3D" TargetMode="External"/><Relationship Id="rId2" Type="http://schemas.openxmlformats.org/officeDocument/2006/relationships/hyperlink" Target="http://www.mikroe.com/pic32/clicker-2-pic32mx/" TargetMode="External"/><Relationship Id="rId16" Type="http://schemas.openxmlformats.org/officeDocument/2006/relationships/hyperlink" Target="http://www.ti.com/product/OPA2380/samplebuy" TargetMode="External"/><Relationship Id="rId29" Type="http://schemas.openxmlformats.org/officeDocument/2006/relationships/hyperlink" Target="http://www.digikey.com/product-detail/en/vishay-sfernice/T93YB103KT20/T93YB-10K-ND/1587727" TargetMode="External"/><Relationship Id="rId1" Type="http://schemas.openxmlformats.org/officeDocument/2006/relationships/hyperlink" Target="http://www.mikroe.com/click/eth/" TargetMode="External"/><Relationship Id="rId6" Type="http://schemas.openxmlformats.org/officeDocument/2006/relationships/hyperlink" Target="http://www.digikey.com/product-detail/en/mikroelektronika/MIKROE-1717/1471-1457-ND/5609394" TargetMode="External"/><Relationship Id="rId11" Type="http://schemas.openxmlformats.org/officeDocument/2006/relationships/hyperlink" Target="http://www.digikey.com/product-detail/en/mikroelektronika/MIKROE-1816/1471-1406-ND/5233456" TargetMode="External"/><Relationship Id="rId24" Type="http://schemas.openxmlformats.org/officeDocument/2006/relationships/hyperlink" Target="http://us-shop.ichaus.com/ProductDetails.asp?ProductCode=iC-HKB+SAMPLE" TargetMode="External"/><Relationship Id="rId32" Type="http://schemas.openxmlformats.org/officeDocument/2006/relationships/hyperlink" Target="http://www.mouser.com/ProductDetail/Molex/22-28-4030/?qs=sGAEpiMZZMs%252bGHln7q6pm%252bS0pk2Wo0XxR1dxtFIrS4k%3d" TargetMode="External"/><Relationship Id="rId37" Type="http://schemas.openxmlformats.org/officeDocument/2006/relationships/hyperlink" Target="https://www.servocity.com/spt100" TargetMode="External"/><Relationship Id="rId40" Type="http://schemas.openxmlformats.org/officeDocument/2006/relationships/hyperlink" Target="https://www.amazon.com/Collimating-holder-405-480nm-Violet-Full-thread/dp/B00Q5X34EK/ref=pd_cp_328_2?_encoding=UTF8&amp;pd_rd_i=B00Q5X34EK&amp;pd_rd_r=PAZBZ20VZ1GT0HDR19AS&amp;pd_rd_w=72d0f&amp;pd_rd_wg=16z4W&amp;psc=1&amp;refRID=PAZBZ20VZ1GT0HDR19AS" TargetMode="External"/><Relationship Id="rId45" Type="http://schemas.openxmlformats.org/officeDocument/2006/relationships/hyperlink" Target="https://oshpark.com/" TargetMode="External"/><Relationship Id="rId5" Type="http://schemas.openxmlformats.org/officeDocument/2006/relationships/hyperlink" Target="http://www.mouser.com/ProductDetail/MikroElektronika/MIKROE-1717/?qs=Lvf0VKxdMj1311JBdAqXLA%3D%3D" TargetMode="External"/><Relationship Id="rId15" Type="http://schemas.openxmlformats.org/officeDocument/2006/relationships/hyperlink" Target="https://shop.mikroe.com/click/sensors/camera" TargetMode="External"/><Relationship Id="rId23" Type="http://schemas.openxmlformats.org/officeDocument/2006/relationships/hyperlink" Target="https://www.ichaus.de/product/iC-HK%20iC-HKB" TargetMode="External"/><Relationship Id="rId28" Type="http://schemas.openxmlformats.org/officeDocument/2006/relationships/hyperlink" Target="http://www.vishay.com/product?docid=51026" TargetMode="External"/><Relationship Id="rId36" Type="http://schemas.openxmlformats.org/officeDocument/2006/relationships/hyperlink" Target="https://www.servocity.com/hs-645mg-servo" TargetMode="External"/><Relationship Id="rId10" Type="http://schemas.openxmlformats.org/officeDocument/2006/relationships/hyperlink" Target="http://www.mouser.com/ProductDetail/MikroElektronika/MIKROE-1816/?qs=m96fseALk3XQncba6Dp5Ww%3D%3D" TargetMode="External"/><Relationship Id="rId19" Type="http://schemas.openxmlformats.org/officeDocument/2006/relationships/hyperlink" Target="http://www.digikey.com/product-detail/en/osram-opto-semiconductors-inc/PL%20450B/PL%20450B-ND/6137011" TargetMode="External"/><Relationship Id="rId31" Type="http://schemas.openxmlformats.org/officeDocument/2006/relationships/hyperlink" Target="http://www.mouser.com/ProductDetail/Molex/90147-1108/?qs=sGAEpiMZZMs%252bGHln7q6pm8uos17B4BQA142auKfsfWQ%3d" TargetMode="External"/><Relationship Id="rId44" Type="http://schemas.openxmlformats.org/officeDocument/2006/relationships/hyperlink" Target="http://www.digikey.com/product-detail/en/molex-connector-corporation/90120-0130/WM8080-ND/760795" TargetMode="External"/><Relationship Id="rId4" Type="http://schemas.openxmlformats.org/officeDocument/2006/relationships/hyperlink" Target="http://www.mouser.com/ProductDetail/MikroElektronika/MIKROE-971/?qs=sGAEpiMZZMuHH5xdpIBT%252bR8TsY9h9U3ZrSHC9DcwQF8%3d" TargetMode="External"/><Relationship Id="rId9" Type="http://schemas.openxmlformats.org/officeDocument/2006/relationships/hyperlink" Target="http://www.mikroe.com/click/camera/" TargetMode="External"/><Relationship Id="rId14" Type="http://schemas.openxmlformats.org/officeDocument/2006/relationships/hyperlink" Target="https://shop.mikroe.com/click/interface/eth" TargetMode="External"/><Relationship Id="rId22" Type="http://schemas.openxmlformats.org/officeDocument/2006/relationships/hyperlink" Target="http://www.mouser.com/ProductDetail/Texas-Instruments/OPA2380AIDGKT/?qs=sGAEpiMZZMuEBu2IkGob7mkjoD7K%252bZ9DunXCKThvySs%3d" TargetMode="External"/><Relationship Id="rId27" Type="http://schemas.openxmlformats.org/officeDocument/2006/relationships/hyperlink" Target="http://www.mouser.com/ProductDetail/Vishay-Semiconductors/SI2333DDS-T1-GE3/?qs=FTQF2dEqrCAWhxgxL6WktQ%3D%3D" TargetMode="External"/><Relationship Id="rId30" Type="http://schemas.openxmlformats.org/officeDocument/2006/relationships/hyperlink" Target="http://www.molex.com/molex/products/datasheet.jsp?part=active/0901471108_PCB_RECEPTACLES.xml&amp;channel=Products&amp;Lang=en-US" TargetMode="External"/><Relationship Id="rId35" Type="http://schemas.openxmlformats.org/officeDocument/2006/relationships/hyperlink" Target="http://www.molex.com/molex/products/datasheet.jsp?part=active/0901200130_PCB_HEADERS.xml&amp;channel=Products&amp;Lang=en-US" TargetMode="External"/><Relationship Id="rId43" Type="http://schemas.openxmlformats.org/officeDocument/2006/relationships/hyperlink" Target="http://www.mouser.com/ProductDetail/Molex/90120-0130/?qs=PvP5v7Eimsn0Ezp0bPjm2g%3D%3D" TargetMode="External"/><Relationship Id="rId8" Type="http://schemas.openxmlformats.org/officeDocument/2006/relationships/hyperlink" Target="http://www.first-sensor.com/en/products/optical-sensors/detectors/quadrant-pin-photodiodes-qp/" TargetMode="External"/><Relationship Id="rId3" Type="http://schemas.openxmlformats.org/officeDocument/2006/relationships/hyperlink" Target="http://www.digikey.com/product-detail/en/mikroelektronika/MIKROE-971/1471-1320-ND/4495684" TargetMode="External"/><Relationship Id="rId12" Type="http://schemas.openxmlformats.org/officeDocument/2006/relationships/hyperlink" Target="http://www.ti.com/product/OPA2380" TargetMode="External"/><Relationship Id="rId17" Type="http://schemas.openxmlformats.org/officeDocument/2006/relationships/hyperlink" Target="https://store.ti.com/OPA2380AIDGKT.aspx" TargetMode="External"/><Relationship Id="rId25" Type="http://schemas.openxmlformats.org/officeDocument/2006/relationships/hyperlink" Target="http://www.vishay.com/mosfets/list/product-63861/" TargetMode="External"/><Relationship Id="rId33" Type="http://schemas.openxmlformats.org/officeDocument/2006/relationships/hyperlink" Target="http://www.digikey.com/product-detail/en/molex-llc/0022284030/WM50014-03-ND/313788?&amp;WT.srch=1&amp;gclid=CjwKEAiA-rfDBRDeyOybg8jd2U4SJAAoE5XqQZgojI1YaIhMW-AY6fHZi0cLo9M3NlqQ9z_ZbAI3DxoCLNPw_wcB" TargetMode="External"/><Relationship Id="rId38" Type="http://schemas.openxmlformats.org/officeDocument/2006/relationships/hyperlink" Target="https://www.servocity.com/hs-645mg-servo" TargetMode="External"/><Relationship Id="rId46" Type="http://schemas.openxmlformats.org/officeDocument/2006/relationships/printerSettings" Target="../printerSettings/printerSettings3.bin"/><Relationship Id="rId20" Type="http://schemas.openxmlformats.org/officeDocument/2006/relationships/hyperlink" Target="http://www.osram-os.com/osram_os/en/products/product-catalog/laser-diodes/visible-laser/blue-laser/index.jsp" TargetMode="External"/><Relationship Id="rId41" Type="http://schemas.openxmlformats.org/officeDocument/2006/relationships/hyperlink" Target="https://www.bhphotovideo.com/c/product/275002-REG/Marshall_V_LH09_V_LH09_Miniature_Lensholder_f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31" workbookViewId="0">
      <selection activeCell="F49" sqref="F49"/>
    </sheetView>
  </sheetViews>
  <sheetFormatPr defaultRowHeight="14.6" x14ac:dyDescent="0.4"/>
  <cols>
    <col min="1" max="1" width="28.3828125" customWidth="1"/>
    <col min="2" max="2" width="8.15234375" customWidth="1"/>
    <col min="3" max="3" width="8.61328125" style="46" customWidth="1"/>
    <col min="4" max="4" width="7.921875" style="46" bestFit="1" customWidth="1"/>
    <col min="5" max="5" width="10.3828125" customWidth="1"/>
    <col min="6" max="6" width="19" customWidth="1"/>
    <col min="7" max="7" width="23" customWidth="1"/>
    <col min="8" max="8" width="24.61328125" customWidth="1"/>
    <col min="9" max="9" width="15.765625" customWidth="1"/>
    <col min="10" max="10" width="9.84375" customWidth="1"/>
  </cols>
  <sheetData>
    <row r="1" spans="1:10" s="41" customFormat="1" ht="29.15" x14ac:dyDescent="0.4">
      <c r="A1" s="4" t="s">
        <v>4</v>
      </c>
      <c r="B1" s="4" t="s">
        <v>5</v>
      </c>
      <c r="C1" s="40" t="s">
        <v>6</v>
      </c>
      <c r="D1" s="40" t="s">
        <v>100</v>
      </c>
      <c r="E1" s="40" t="s">
        <v>0</v>
      </c>
      <c r="F1" s="40" t="s">
        <v>22</v>
      </c>
      <c r="G1" s="39" t="s">
        <v>7</v>
      </c>
      <c r="H1" s="40" t="s">
        <v>10</v>
      </c>
      <c r="I1" s="4" t="s">
        <v>141</v>
      </c>
      <c r="J1" s="4" t="s">
        <v>217</v>
      </c>
    </row>
    <row r="2" spans="1:10" x14ac:dyDescent="0.4">
      <c r="A2" t="s">
        <v>302</v>
      </c>
      <c r="B2">
        <v>8</v>
      </c>
      <c r="C2" s="45">
        <v>0.1</v>
      </c>
      <c r="D2" s="45">
        <f>B2*C2</f>
        <v>0.8</v>
      </c>
      <c r="E2" t="s">
        <v>73</v>
      </c>
      <c r="F2" t="s">
        <v>298</v>
      </c>
      <c r="G2" t="s">
        <v>256</v>
      </c>
      <c r="H2" t="s">
        <v>153</v>
      </c>
      <c r="I2" t="s">
        <v>333</v>
      </c>
      <c r="J2" s="44" t="s">
        <v>299</v>
      </c>
    </row>
    <row r="3" spans="1:10" x14ac:dyDescent="0.4">
      <c r="A3" t="s">
        <v>302</v>
      </c>
      <c r="B3">
        <v>2</v>
      </c>
      <c r="C3" s="45">
        <v>0.18</v>
      </c>
      <c r="D3" s="45">
        <f t="shared" ref="D3:D33" si="0">B3*C3</f>
        <v>0.36</v>
      </c>
      <c r="E3" t="s">
        <v>73</v>
      </c>
      <c r="F3" t="s">
        <v>301</v>
      </c>
      <c r="G3" t="s">
        <v>165</v>
      </c>
      <c r="H3" t="s">
        <v>153</v>
      </c>
      <c r="I3" t="s">
        <v>334</v>
      </c>
      <c r="J3" s="44" t="s">
        <v>300</v>
      </c>
    </row>
    <row r="4" spans="1:10" x14ac:dyDescent="0.4">
      <c r="A4" t="s">
        <v>302</v>
      </c>
      <c r="B4">
        <v>8</v>
      </c>
      <c r="C4" s="45">
        <v>0.1</v>
      </c>
      <c r="D4" s="45">
        <f t="shared" si="0"/>
        <v>0.8</v>
      </c>
      <c r="E4" t="s">
        <v>73</v>
      </c>
      <c r="F4" t="s">
        <v>304</v>
      </c>
      <c r="G4" t="s">
        <v>262</v>
      </c>
      <c r="H4" t="s">
        <v>153</v>
      </c>
      <c r="I4" t="s">
        <v>353</v>
      </c>
      <c r="J4" s="44" t="s">
        <v>303</v>
      </c>
    </row>
    <row r="5" spans="1:10" x14ac:dyDescent="0.4">
      <c r="A5" t="s">
        <v>305</v>
      </c>
      <c r="B5">
        <v>2</v>
      </c>
      <c r="C5" s="45">
        <v>0.23</v>
      </c>
      <c r="D5" s="45">
        <f t="shared" si="0"/>
        <v>0.46</v>
      </c>
      <c r="E5" t="s">
        <v>73</v>
      </c>
      <c r="F5" t="s">
        <v>307</v>
      </c>
      <c r="G5" t="s">
        <v>163</v>
      </c>
      <c r="H5" t="s">
        <v>153</v>
      </c>
      <c r="I5" t="s">
        <v>335</v>
      </c>
      <c r="J5" s="44" t="s">
        <v>306</v>
      </c>
    </row>
    <row r="6" spans="1:10" x14ac:dyDescent="0.4">
      <c r="A6" t="s">
        <v>252</v>
      </c>
      <c r="B6">
        <v>2</v>
      </c>
      <c r="C6" s="45">
        <v>0.1</v>
      </c>
      <c r="D6" s="45">
        <f t="shared" si="0"/>
        <v>0.2</v>
      </c>
      <c r="E6" t="s">
        <v>73</v>
      </c>
      <c r="F6" t="s">
        <v>309</v>
      </c>
      <c r="G6" t="s">
        <v>156</v>
      </c>
      <c r="H6" t="s">
        <v>153</v>
      </c>
      <c r="I6" t="s">
        <v>336</v>
      </c>
      <c r="J6" s="44" t="s">
        <v>308</v>
      </c>
    </row>
    <row r="7" spans="1:10" x14ac:dyDescent="0.4">
      <c r="A7" t="s">
        <v>252</v>
      </c>
      <c r="B7">
        <v>2</v>
      </c>
      <c r="C7" s="45">
        <v>0.1</v>
      </c>
      <c r="D7" s="45">
        <f t="shared" si="0"/>
        <v>0.2</v>
      </c>
      <c r="E7" t="s">
        <v>73</v>
      </c>
      <c r="F7" t="s">
        <v>310</v>
      </c>
      <c r="G7" t="s">
        <v>172</v>
      </c>
      <c r="H7" t="s">
        <v>153</v>
      </c>
      <c r="I7" t="s">
        <v>337</v>
      </c>
      <c r="J7" s="44" t="s">
        <v>332</v>
      </c>
    </row>
    <row r="8" spans="1:10" x14ac:dyDescent="0.4">
      <c r="A8" t="s">
        <v>363</v>
      </c>
      <c r="B8">
        <v>4</v>
      </c>
      <c r="C8" s="45">
        <v>1.43</v>
      </c>
      <c r="D8" s="45">
        <f t="shared" si="0"/>
        <v>5.72</v>
      </c>
      <c r="E8" t="s">
        <v>355</v>
      </c>
      <c r="F8" t="s">
        <v>361</v>
      </c>
      <c r="I8" t="s">
        <v>360</v>
      </c>
      <c r="J8" s="44" t="s">
        <v>362</v>
      </c>
    </row>
    <row r="9" spans="1:10" x14ac:dyDescent="0.4">
      <c r="A9" t="s">
        <v>203</v>
      </c>
      <c r="B9">
        <v>4</v>
      </c>
      <c r="C9" s="45">
        <v>0.15</v>
      </c>
      <c r="D9" s="45">
        <f t="shared" si="0"/>
        <v>0.6</v>
      </c>
      <c r="E9" t="s">
        <v>87</v>
      </c>
      <c r="F9" t="s">
        <v>93</v>
      </c>
      <c r="G9" t="s">
        <v>285</v>
      </c>
      <c r="H9" t="s">
        <v>93</v>
      </c>
      <c r="J9" s="44" t="s">
        <v>284</v>
      </c>
    </row>
    <row r="10" spans="1:10" x14ac:dyDescent="0.4">
      <c r="A10" t="s">
        <v>142</v>
      </c>
      <c r="B10">
        <v>4</v>
      </c>
      <c r="C10" s="45">
        <v>0.83</v>
      </c>
      <c r="D10" s="45">
        <f t="shared" si="0"/>
        <v>3.32</v>
      </c>
      <c r="E10" t="s">
        <v>87</v>
      </c>
      <c r="F10" t="s">
        <v>123</v>
      </c>
      <c r="G10" t="s">
        <v>233</v>
      </c>
      <c r="H10" t="s">
        <v>123</v>
      </c>
      <c r="J10" s="44" t="s">
        <v>288</v>
      </c>
    </row>
    <row r="11" spans="1:10" x14ac:dyDescent="0.4">
      <c r="A11" t="s">
        <v>278</v>
      </c>
      <c r="B11">
        <v>2</v>
      </c>
      <c r="C11" s="45">
        <v>3.19</v>
      </c>
      <c r="D11" s="45">
        <f t="shared" si="0"/>
        <v>6.38</v>
      </c>
      <c r="E11" t="s">
        <v>64</v>
      </c>
      <c r="F11" t="s">
        <v>214</v>
      </c>
      <c r="G11" t="s">
        <v>216</v>
      </c>
      <c r="H11" t="s">
        <v>215</v>
      </c>
      <c r="I11" t="s">
        <v>279</v>
      </c>
      <c r="J11" s="44" t="s">
        <v>283</v>
      </c>
    </row>
    <row r="12" spans="1:10" x14ac:dyDescent="0.4">
      <c r="A12" t="s">
        <v>265</v>
      </c>
      <c r="B12">
        <v>4</v>
      </c>
      <c r="C12" s="45">
        <v>0.34</v>
      </c>
      <c r="D12" s="45">
        <f t="shared" si="0"/>
        <v>1.36</v>
      </c>
      <c r="E12" t="s">
        <v>266</v>
      </c>
      <c r="F12" t="s">
        <v>175</v>
      </c>
      <c r="G12" t="s">
        <v>286</v>
      </c>
      <c r="H12" t="s">
        <v>154</v>
      </c>
      <c r="J12" s="44" t="s">
        <v>289</v>
      </c>
    </row>
    <row r="13" spans="1:10" x14ac:dyDescent="0.4">
      <c r="A13" t="s">
        <v>234</v>
      </c>
      <c r="B13">
        <v>2</v>
      </c>
      <c r="C13" s="45">
        <v>0.21</v>
      </c>
      <c r="D13" s="45">
        <f t="shared" si="0"/>
        <v>0.42</v>
      </c>
      <c r="E13" t="s">
        <v>235</v>
      </c>
      <c r="F13" t="s">
        <v>236</v>
      </c>
      <c r="G13" t="s">
        <v>144</v>
      </c>
      <c r="H13" t="s">
        <v>143</v>
      </c>
      <c r="J13" s="44" t="s">
        <v>292</v>
      </c>
    </row>
    <row r="14" spans="1:10" x14ac:dyDescent="0.4">
      <c r="A14" t="s">
        <v>267</v>
      </c>
      <c r="B14">
        <v>4</v>
      </c>
      <c r="C14" s="45">
        <v>0.18</v>
      </c>
      <c r="D14" s="45">
        <f t="shared" si="0"/>
        <v>0.72</v>
      </c>
      <c r="E14" t="s">
        <v>266</v>
      </c>
      <c r="F14" t="s">
        <v>178</v>
      </c>
      <c r="G14" t="s">
        <v>287</v>
      </c>
      <c r="H14" t="s">
        <v>154</v>
      </c>
      <c r="J14" s="44" t="s">
        <v>290</v>
      </c>
    </row>
    <row r="15" spans="1:10" x14ac:dyDescent="0.4">
      <c r="A15" t="s">
        <v>268</v>
      </c>
      <c r="B15">
        <v>8</v>
      </c>
      <c r="C15" s="45">
        <v>0.17</v>
      </c>
      <c r="D15" s="45">
        <f t="shared" si="0"/>
        <v>1.36</v>
      </c>
      <c r="E15" t="s">
        <v>266</v>
      </c>
      <c r="F15" t="s">
        <v>183</v>
      </c>
      <c r="G15" t="s">
        <v>352</v>
      </c>
      <c r="H15" t="s">
        <v>154</v>
      </c>
      <c r="J15" s="44" t="s">
        <v>291</v>
      </c>
    </row>
    <row r="16" spans="1:10" x14ac:dyDescent="0.4">
      <c r="A16" t="s">
        <v>211</v>
      </c>
      <c r="B16">
        <v>2</v>
      </c>
      <c r="C16" s="45">
        <v>5.95</v>
      </c>
      <c r="D16" s="45">
        <f t="shared" si="0"/>
        <v>11.9</v>
      </c>
      <c r="E16" t="s">
        <v>213</v>
      </c>
      <c r="F16" t="s">
        <v>113</v>
      </c>
      <c r="G16" t="s">
        <v>212</v>
      </c>
      <c r="H16" t="s">
        <v>113</v>
      </c>
      <c r="J16" s="44" t="s">
        <v>111</v>
      </c>
    </row>
    <row r="17" spans="1:10" x14ac:dyDescent="0.4">
      <c r="A17" t="s">
        <v>274</v>
      </c>
      <c r="B17">
        <v>4</v>
      </c>
      <c r="C17" s="45">
        <v>2.1</v>
      </c>
      <c r="D17" s="45">
        <f t="shared" si="0"/>
        <v>8.4</v>
      </c>
      <c r="E17" t="s">
        <v>87</v>
      </c>
      <c r="F17" t="s">
        <v>90</v>
      </c>
      <c r="G17" t="s">
        <v>191</v>
      </c>
      <c r="H17" t="s">
        <v>190</v>
      </c>
      <c r="J17" s="44" t="s">
        <v>293</v>
      </c>
    </row>
    <row r="18" spans="1:10" x14ac:dyDescent="0.4">
      <c r="A18" t="s">
        <v>237</v>
      </c>
      <c r="B18">
        <v>2</v>
      </c>
      <c r="C18" s="45">
        <v>0.52</v>
      </c>
      <c r="D18" s="45">
        <f t="shared" si="0"/>
        <v>1.04</v>
      </c>
      <c r="E18" t="s">
        <v>73</v>
      </c>
      <c r="F18" t="s">
        <v>209</v>
      </c>
      <c r="G18" t="s">
        <v>210</v>
      </c>
      <c r="H18" t="s">
        <v>207</v>
      </c>
      <c r="I18" t="s">
        <v>238</v>
      </c>
      <c r="J18" s="44" t="s">
        <v>294</v>
      </c>
    </row>
    <row r="19" spans="1:10" x14ac:dyDescent="0.4">
      <c r="A19" t="s">
        <v>239</v>
      </c>
      <c r="B19">
        <v>2</v>
      </c>
      <c r="C19" s="45">
        <v>0.42</v>
      </c>
      <c r="D19" s="45">
        <f t="shared" si="0"/>
        <v>0.84</v>
      </c>
      <c r="E19" t="s">
        <v>73</v>
      </c>
      <c r="F19" t="s">
        <v>206</v>
      </c>
      <c r="G19" t="s">
        <v>208</v>
      </c>
      <c r="H19" t="s">
        <v>207</v>
      </c>
      <c r="I19" t="s">
        <v>240</v>
      </c>
      <c r="J19" s="44" t="s">
        <v>295</v>
      </c>
    </row>
    <row r="20" spans="1:10" x14ac:dyDescent="0.4">
      <c r="A20" t="s">
        <v>48</v>
      </c>
      <c r="B20">
        <v>4</v>
      </c>
      <c r="C20" s="45">
        <v>6.21</v>
      </c>
      <c r="D20" s="45">
        <f t="shared" si="0"/>
        <v>24.84</v>
      </c>
      <c r="E20" t="s">
        <v>38</v>
      </c>
      <c r="F20" t="s">
        <v>243</v>
      </c>
      <c r="G20" t="s">
        <v>241</v>
      </c>
      <c r="H20" t="s">
        <v>192</v>
      </c>
      <c r="I20" t="s">
        <v>242</v>
      </c>
      <c r="J20" s="44" t="s">
        <v>59</v>
      </c>
    </row>
    <row r="21" spans="1:10" x14ac:dyDescent="0.4">
      <c r="A21" t="s">
        <v>197</v>
      </c>
      <c r="B21">
        <v>2</v>
      </c>
      <c r="C21" s="45">
        <v>31.42</v>
      </c>
      <c r="D21" s="45">
        <f t="shared" si="0"/>
        <v>62.84</v>
      </c>
      <c r="E21" t="s">
        <v>200</v>
      </c>
      <c r="F21" t="s">
        <v>197</v>
      </c>
      <c r="G21" t="s">
        <v>199</v>
      </c>
      <c r="H21" t="s">
        <v>198</v>
      </c>
      <c r="I21" t="s">
        <v>244</v>
      </c>
      <c r="J21" s="44" t="s">
        <v>296</v>
      </c>
    </row>
    <row r="22" spans="1:10" x14ac:dyDescent="0.4">
      <c r="A22" t="s">
        <v>34</v>
      </c>
      <c r="B22">
        <v>2</v>
      </c>
      <c r="C22" s="45">
        <v>52.25</v>
      </c>
      <c r="D22" s="45">
        <f t="shared" si="0"/>
        <v>104.5</v>
      </c>
      <c r="E22" t="s">
        <v>1</v>
      </c>
      <c r="F22" t="s">
        <v>34</v>
      </c>
      <c r="G22" t="s">
        <v>202</v>
      </c>
      <c r="H22" t="s">
        <v>201</v>
      </c>
      <c r="I22" t="s">
        <v>276</v>
      </c>
      <c r="J22" s="44" t="s">
        <v>297</v>
      </c>
    </row>
    <row r="23" spans="1:10" x14ac:dyDescent="0.4">
      <c r="A23" t="s">
        <v>249</v>
      </c>
      <c r="B23">
        <v>4</v>
      </c>
      <c r="C23" s="45">
        <v>0.1</v>
      </c>
      <c r="D23" s="45">
        <f t="shared" si="0"/>
        <v>0.4</v>
      </c>
      <c r="E23" t="s">
        <v>73</v>
      </c>
      <c r="F23" t="s">
        <v>311</v>
      </c>
      <c r="G23" t="s">
        <v>250</v>
      </c>
      <c r="H23" t="s">
        <v>153</v>
      </c>
      <c r="I23" t="s">
        <v>338</v>
      </c>
      <c r="J23" s="44" t="s">
        <v>313</v>
      </c>
    </row>
    <row r="24" spans="1:10" x14ac:dyDescent="0.4">
      <c r="A24" t="s">
        <v>249</v>
      </c>
      <c r="B24">
        <v>8</v>
      </c>
      <c r="C24" s="45">
        <v>0.1</v>
      </c>
      <c r="D24" s="45">
        <f t="shared" si="0"/>
        <v>0.8</v>
      </c>
      <c r="E24" t="s">
        <v>73</v>
      </c>
      <c r="F24" t="s">
        <v>316</v>
      </c>
      <c r="G24" t="s">
        <v>254</v>
      </c>
      <c r="H24" t="s">
        <v>153</v>
      </c>
      <c r="I24" t="s">
        <v>339</v>
      </c>
      <c r="J24" s="44" t="s">
        <v>312</v>
      </c>
    </row>
    <row r="25" spans="1:10" x14ac:dyDescent="0.4">
      <c r="A25" t="s">
        <v>249</v>
      </c>
      <c r="B25">
        <v>10</v>
      </c>
      <c r="C25" s="45">
        <v>0.1</v>
      </c>
      <c r="D25" s="45">
        <f t="shared" si="0"/>
        <v>1</v>
      </c>
      <c r="E25" t="s">
        <v>73</v>
      </c>
      <c r="F25" t="s">
        <v>315</v>
      </c>
      <c r="G25" t="s">
        <v>257</v>
      </c>
      <c r="H25" t="s">
        <v>153</v>
      </c>
      <c r="I25" t="s">
        <v>340</v>
      </c>
      <c r="J25" s="44" t="s">
        <v>314</v>
      </c>
    </row>
    <row r="26" spans="1:10" x14ac:dyDescent="0.4">
      <c r="A26" t="s">
        <v>249</v>
      </c>
      <c r="B26">
        <v>2</v>
      </c>
      <c r="C26" s="45">
        <v>0.1</v>
      </c>
      <c r="D26" s="45">
        <f t="shared" si="0"/>
        <v>0.2</v>
      </c>
      <c r="E26" t="s">
        <v>73</v>
      </c>
      <c r="F26" t="s">
        <v>321</v>
      </c>
      <c r="G26" t="s">
        <v>161</v>
      </c>
      <c r="H26" t="s">
        <v>153</v>
      </c>
      <c r="I26" t="s">
        <v>341</v>
      </c>
      <c r="J26" s="44" t="s">
        <v>317</v>
      </c>
    </row>
    <row r="27" spans="1:10" x14ac:dyDescent="0.4">
      <c r="A27" t="s">
        <v>249</v>
      </c>
      <c r="B27">
        <v>6</v>
      </c>
      <c r="C27" s="45">
        <v>0.1</v>
      </c>
      <c r="D27" s="45">
        <f t="shared" si="0"/>
        <v>0.60000000000000009</v>
      </c>
      <c r="E27" t="s">
        <v>73</v>
      </c>
      <c r="F27" t="s">
        <v>323</v>
      </c>
      <c r="G27" t="s">
        <v>260</v>
      </c>
      <c r="H27" t="s">
        <v>153</v>
      </c>
      <c r="I27" t="s">
        <v>342</v>
      </c>
      <c r="J27" s="44" t="s">
        <v>318</v>
      </c>
    </row>
    <row r="28" spans="1:10" x14ac:dyDescent="0.4">
      <c r="A28" t="s">
        <v>249</v>
      </c>
      <c r="B28">
        <v>2</v>
      </c>
      <c r="C28" s="45">
        <v>0.1</v>
      </c>
      <c r="D28" s="45">
        <f t="shared" si="0"/>
        <v>0.2</v>
      </c>
      <c r="E28" t="s">
        <v>73</v>
      </c>
      <c r="F28" t="s">
        <v>324</v>
      </c>
      <c r="G28" t="s">
        <v>167</v>
      </c>
      <c r="H28" t="s">
        <v>153</v>
      </c>
      <c r="I28" t="s">
        <v>343</v>
      </c>
      <c r="J28" s="44" t="s">
        <v>319</v>
      </c>
    </row>
    <row r="29" spans="1:10" x14ac:dyDescent="0.4">
      <c r="A29" t="s">
        <v>249</v>
      </c>
      <c r="B29">
        <v>2</v>
      </c>
      <c r="C29" s="45">
        <v>0.1</v>
      </c>
      <c r="D29" s="45">
        <f t="shared" si="0"/>
        <v>0.2</v>
      </c>
      <c r="E29" t="s">
        <v>73</v>
      </c>
      <c r="F29" t="s">
        <v>322</v>
      </c>
      <c r="G29" t="s">
        <v>170</v>
      </c>
      <c r="H29" t="s">
        <v>153</v>
      </c>
      <c r="I29" t="s">
        <v>344</v>
      </c>
      <c r="J29" s="44" t="s">
        <v>320</v>
      </c>
    </row>
    <row r="30" spans="1:10" x14ac:dyDescent="0.4">
      <c r="A30" t="s">
        <v>249</v>
      </c>
      <c r="B30">
        <v>4</v>
      </c>
      <c r="C30" s="45">
        <v>0.1</v>
      </c>
      <c r="D30" s="45">
        <f t="shared" si="0"/>
        <v>0.4</v>
      </c>
      <c r="E30" t="s">
        <v>73</v>
      </c>
      <c r="F30" t="s">
        <v>326</v>
      </c>
      <c r="G30" t="s">
        <v>263</v>
      </c>
      <c r="H30" t="s">
        <v>153</v>
      </c>
      <c r="I30" t="s">
        <v>345</v>
      </c>
      <c r="J30" s="44" t="s">
        <v>325</v>
      </c>
    </row>
    <row r="31" spans="1:10" x14ac:dyDescent="0.4">
      <c r="A31" t="s">
        <v>249</v>
      </c>
      <c r="B31">
        <v>4</v>
      </c>
      <c r="C31" s="45">
        <v>0.1</v>
      </c>
      <c r="D31" s="45">
        <f t="shared" si="0"/>
        <v>0.4</v>
      </c>
      <c r="E31" t="s">
        <v>73</v>
      </c>
      <c r="F31" t="s">
        <v>328</v>
      </c>
      <c r="G31" t="s">
        <v>264</v>
      </c>
      <c r="H31" t="s">
        <v>153</v>
      </c>
      <c r="I31" t="s">
        <v>346</v>
      </c>
      <c r="J31" s="44" t="s">
        <v>327</v>
      </c>
    </row>
    <row r="32" spans="1:10" x14ac:dyDescent="0.4">
      <c r="A32" t="s">
        <v>258</v>
      </c>
      <c r="B32">
        <v>2</v>
      </c>
      <c r="C32" s="45">
        <v>1.17</v>
      </c>
      <c r="D32" s="45">
        <f t="shared" si="0"/>
        <v>2.34</v>
      </c>
      <c r="E32" t="s">
        <v>73</v>
      </c>
      <c r="F32" t="s">
        <v>83</v>
      </c>
      <c r="G32" t="s">
        <v>160</v>
      </c>
      <c r="H32" t="s">
        <v>159</v>
      </c>
      <c r="I32" t="s">
        <v>340</v>
      </c>
      <c r="J32" s="44" t="s">
        <v>329</v>
      </c>
    </row>
    <row r="33" spans="1:10" x14ac:dyDescent="0.4">
      <c r="A33" t="s">
        <v>253</v>
      </c>
      <c r="B33">
        <v>2</v>
      </c>
      <c r="C33" s="45">
        <v>0.79</v>
      </c>
      <c r="D33" s="45">
        <f t="shared" si="0"/>
        <v>1.58</v>
      </c>
      <c r="E33" t="s">
        <v>73</v>
      </c>
      <c r="F33" t="s">
        <v>330</v>
      </c>
      <c r="G33" t="s">
        <v>155</v>
      </c>
      <c r="H33" t="s">
        <v>154</v>
      </c>
      <c r="I33" t="s">
        <v>347</v>
      </c>
      <c r="J33" s="44" t="s">
        <v>331</v>
      </c>
    </row>
    <row r="35" spans="1:10" x14ac:dyDescent="0.4">
      <c r="A35" t="s">
        <v>232</v>
      </c>
      <c r="B35">
        <v>1</v>
      </c>
      <c r="C35" s="46">
        <v>19.149999999999999</v>
      </c>
      <c r="D35" s="46">
        <v>19.149999999999999</v>
      </c>
      <c r="E35" t="s">
        <v>118</v>
      </c>
      <c r="F35" t="s">
        <v>127</v>
      </c>
      <c r="G35" t="s">
        <v>128</v>
      </c>
      <c r="H35" t="s">
        <v>129</v>
      </c>
      <c r="J35" s="44" t="s">
        <v>130</v>
      </c>
    </row>
    <row r="36" spans="1:10" x14ac:dyDescent="0.4">
      <c r="A36" t="s">
        <v>9</v>
      </c>
      <c r="B36">
        <v>2</v>
      </c>
      <c r="C36" s="46">
        <v>39</v>
      </c>
      <c r="D36" s="46">
        <v>78</v>
      </c>
      <c r="E36" t="s">
        <v>20</v>
      </c>
      <c r="F36" t="s">
        <v>26</v>
      </c>
      <c r="G36" t="s">
        <v>8</v>
      </c>
      <c r="H36" t="s">
        <v>120</v>
      </c>
      <c r="I36" t="s">
        <v>12</v>
      </c>
      <c r="J36" s="44" t="s">
        <v>28</v>
      </c>
    </row>
    <row r="37" spans="1:10" x14ac:dyDescent="0.4">
      <c r="A37" t="s">
        <v>231</v>
      </c>
      <c r="B37">
        <v>2</v>
      </c>
      <c r="C37" s="46">
        <v>24</v>
      </c>
      <c r="D37" s="46">
        <v>48</v>
      </c>
      <c r="E37" t="s">
        <v>20</v>
      </c>
      <c r="F37" t="s">
        <v>23</v>
      </c>
      <c r="G37" t="s">
        <v>8</v>
      </c>
      <c r="H37" t="s">
        <v>19</v>
      </c>
      <c r="I37" t="s">
        <v>15</v>
      </c>
      <c r="J37" s="44" t="s">
        <v>24</v>
      </c>
    </row>
    <row r="38" spans="1:10" x14ac:dyDescent="0.4">
      <c r="A38" t="s">
        <v>230</v>
      </c>
      <c r="B38">
        <v>2</v>
      </c>
      <c r="C38" s="46">
        <v>39</v>
      </c>
      <c r="D38" s="46">
        <v>78</v>
      </c>
      <c r="E38" t="s">
        <v>20</v>
      </c>
      <c r="F38" t="s">
        <v>31</v>
      </c>
      <c r="G38" t="s">
        <v>8</v>
      </c>
      <c r="H38" t="s">
        <v>19</v>
      </c>
      <c r="I38" t="s">
        <v>17</v>
      </c>
      <c r="J38" s="44" t="s">
        <v>32</v>
      </c>
    </row>
    <row r="39" spans="1:10" x14ac:dyDescent="0.4">
      <c r="A39" t="s">
        <v>101</v>
      </c>
      <c r="B39">
        <v>1</v>
      </c>
      <c r="C39" s="46">
        <v>19.989999999999998</v>
      </c>
      <c r="D39" s="46">
        <v>19.989999999999998</v>
      </c>
      <c r="E39" t="s">
        <v>104</v>
      </c>
      <c r="F39" t="s">
        <v>348</v>
      </c>
      <c r="G39" t="s">
        <v>36</v>
      </c>
      <c r="H39" t="s">
        <v>119</v>
      </c>
      <c r="I39" t="s">
        <v>349</v>
      </c>
      <c r="J39" s="44" t="s">
        <v>102</v>
      </c>
    </row>
    <row r="40" spans="1:10" x14ac:dyDescent="0.4">
      <c r="A40" t="s">
        <v>282</v>
      </c>
      <c r="B40">
        <v>2</v>
      </c>
      <c r="C40" s="46">
        <v>29.99</v>
      </c>
      <c r="D40" s="46">
        <v>59.98</v>
      </c>
      <c r="E40" t="s">
        <v>105</v>
      </c>
      <c r="F40" t="s">
        <v>134</v>
      </c>
      <c r="G40" t="s">
        <v>36</v>
      </c>
      <c r="H40" t="s">
        <v>133</v>
      </c>
      <c r="J40" s="44" t="s">
        <v>132</v>
      </c>
    </row>
    <row r="41" spans="1:10" x14ac:dyDescent="0.4">
      <c r="A41" t="s">
        <v>229</v>
      </c>
      <c r="B41">
        <v>2</v>
      </c>
      <c r="C41" s="46">
        <v>6.49</v>
      </c>
      <c r="D41" s="46">
        <v>19.3</v>
      </c>
      <c r="E41" t="s">
        <v>118</v>
      </c>
      <c r="F41" t="s">
        <v>118</v>
      </c>
      <c r="G41" t="s">
        <v>50</v>
      </c>
      <c r="H41" t="s">
        <v>117</v>
      </c>
      <c r="I41" t="s">
        <v>116</v>
      </c>
      <c r="J41" s="44" t="s">
        <v>350</v>
      </c>
    </row>
    <row r="42" spans="1:10" x14ac:dyDescent="0.4">
      <c r="A42" t="s">
        <v>222</v>
      </c>
      <c r="B42">
        <v>2</v>
      </c>
      <c r="C42" s="46">
        <v>0.41</v>
      </c>
      <c r="D42" s="46">
        <v>0.82</v>
      </c>
      <c r="E42" t="s">
        <v>220</v>
      </c>
      <c r="F42" t="s">
        <v>224</v>
      </c>
      <c r="G42" t="s">
        <v>219</v>
      </c>
      <c r="J42" s="44" t="s">
        <v>221</v>
      </c>
    </row>
    <row r="43" spans="1:10" x14ac:dyDescent="0.4">
      <c r="A43" t="s">
        <v>218</v>
      </c>
      <c r="B43">
        <v>4</v>
      </c>
      <c r="C43" s="46">
        <v>0.15</v>
      </c>
      <c r="D43" s="46">
        <v>0.6</v>
      </c>
      <c r="E43" t="s">
        <v>351</v>
      </c>
      <c r="F43">
        <v>7682</v>
      </c>
      <c r="G43" t="s">
        <v>219</v>
      </c>
      <c r="J43" s="44" t="s">
        <v>226</v>
      </c>
    </row>
    <row r="44" spans="1:10" x14ac:dyDescent="0.4">
      <c r="A44" t="s">
        <v>227</v>
      </c>
      <c r="B44">
        <v>2</v>
      </c>
      <c r="C44" s="46">
        <v>0.13</v>
      </c>
      <c r="D44" s="46">
        <v>0.26</v>
      </c>
      <c r="E44" t="s">
        <v>351</v>
      </c>
      <c r="F44">
        <v>4688</v>
      </c>
      <c r="G44" t="s">
        <v>219</v>
      </c>
      <c r="J44" s="44" t="s">
        <v>223</v>
      </c>
    </row>
    <row r="45" spans="1:10" x14ac:dyDescent="0.4">
      <c r="A45" t="s">
        <v>228</v>
      </c>
      <c r="B45">
        <v>3</v>
      </c>
      <c r="C45" s="46">
        <v>3.95</v>
      </c>
      <c r="D45" s="46">
        <v>11.850000000000001</v>
      </c>
      <c r="E45" t="s">
        <v>139</v>
      </c>
      <c r="F45">
        <v>1949</v>
      </c>
      <c r="G45" t="s">
        <v>88</v>
      </c>
      <c r="I45" t="s">
        <v>138</v>
      </c>
      <c r="J45" s="44" t="s">
        <v>137</v>
      </c>
    </row>
    <row r="46" spans="1:10" x14ac:dyDescent="0.4">
      <c r="J46" s="44"/>
    </row>
    <row r="47" spans="1:10" x14ac:dyDescent="0.4">
      <c r="A47" t="s">
        <v>369</v>
      </c>
      <c r="B47">
        <v>2</v>
      </c>
      <c r="C47" s="46">
        <v>4.49</v>
      </c>
      <c r="D47" s="45">
        <f t="shared" ref="D47:D48" si="1">B47*C47</f>
        <v>8.98</v>
      </c>
      <c r="E47" t="s">
        <v>73</v>
      </c>
      <c r="F47" t="s">
        <v>370</v>
      </c>
      <c r="G47" t="s">
        <v>371</v>
      </c>
      <c r="H47" s="19" t="s">
        <v>373</v>
      </c>
      <c r="I47" t="s">
        <v>360</v>
      </c>
      <c r="J47" s="44" t="s">
        <v>374</v>
      </c>
    </row>
    <row r="48" spans="1:10" x14ac:dyDescent="0.4">
      <c r="A48" t="s">
        <v>252</v>
      </c>
      <c r="B48">
        <v>2</v>
      </c>
      <c r="C48" s="45">
        <v>0.1</v>
      </c>
      <c r="D48" s="45">
        <f t="shared" si="1"/>
        <v>0.2</v>
      </c>
      <c r="E48" t="s">
        <v>73</v>
      </c>
      <c r="F48" t="s">
        <v>309</v>
      </c>
      <c r="G48" t="s">
        <v>372</v>
      </c>
      <c r="H48" t="s">
        <v>153</v>
      </c>
      <c r="I48" t="s">
        <v>336</v>
      </c>
      <c r="J48" s="44" t="s">
        <v>308</v>
      </c>
    </row>
    <row r="49" spans="1:10" x14ac:dyDescent="0.4">
      <c r="A49" t="s">
        <v>357</v>
      </c>
      <c r="B49">
        <v>8</v>
      </c>
      <c r="C49" s="45">
        <v>1.0900000000000001</v>
      </c>
      <c r="D49" s="45">
        <f>B49*C49</f>
        <v>8.7200000000000006</v>
      </c>
      <c r="E49" t="s">
        <v>355</v>
      </c>
      <c r="F49" t="s">
        <v>356</v>
      </c>
      <c r="G49" t="s">
        <v>358</v>
      </c>
      <c r="H49" t="s">
        <v>359</v>
      </c>
      <c r="J49" s="44" t="s">
        <v>354</v>
      </c>
    </row>
    <row r="50" spans="1:10" x14ac:dyDescent="0.4">
      <c r="A50" t="s">
        <v>364</v>
      </c>
      <c r="B50">
        <v>1</v>
      </c>
      <c r="C50" s="45">
        <v>5.91</v>
      </c>
      <c r="D50" s="45">
        <f>B50*C50</f>
        <v>5.91</v>
      </c>
      <c r="E50" t="s">
        <v>365</v>
      </c>
      <c r="F50" t="s">
        <v>368</v>
      </c>
      <c r="G50" t="s">
        <v>358</v>
      </c>
      <c r="H50" t="s">
        <v>366</v>
      </c>
      <c r="J50" s="44" t="s">
        <v>367</v>
      </c>
    </row>
    <row r="51" spans="1:10" x14ac:dyDescent="0.4">
      <c r="D51" s="6">
        <f>SUM(D2:D50)</f>
        <v>604.94000000000005</v>
      </c>
    </row>
  </sheetData>
  <hyperlinks>
    <hyperlink ref="J11" r:id="rId1"/>
    <hyperlink ref="J9" r:id="rId2"/>
    <hyperlink ref="J10" r:id="rId3"/>
    <hyperlink ref="J12" r:id="rId4"/>
    <hyperlink ref="J26" r:id="rId5"/>
    <hyperlink ref="J30" r:id="rId6"/>
    <hyperlink ref="J31" r:id="rId7"/>
    <hyperlink ref="J32" r:id="rId8"/>
    <hyperlink ref="J3" r:id="rId9"/>
    <hyperlink ref="J4" r:id="rId10"/>
    <hyperlink ref="J2" r:id="rId11"/>
    <hyperlink ref="J5" r:id="rId12"/>
    <hyperlink ref="J6" r:id="rId13"/>
    <hyperlink ref="J7" r:id="rId14"/>
    <hyperlink ref="J13" r:id="rId15"/>
    <hyperlink ref="J14" r:id="rId16"/>
    <hyperlink ref="J15" r:id="rId17"/>
    <hyperlink ref="J16" r:id="rId18"/>
    <hyperlink ref="J17" r:id="rId19"/>
    <hyperlink ref="J18" r:id="rId20"/>
    <hyperlink ref="J19" r:id="rId21"/>
    <hyperlink ref="J20" r:id="rId22"/>
    <hyperlink ref="J21" r:id="rId23"/>
    <hyperlink ref="J22" r:id="rId24"/>
    <hyperlink ref="J23" r:id="rId25"/>
    <hyperlink ref="J25" r:id="rId26"/>
    <hyperlink ref="J24" r:id="rId27"/>
    <hyperlink ref="J27" r:id="rId28"/>
    <hyperlink ref="J28" r:id="rId29"/>
    <hyperlink ref="J29" r:id="rId30"/>
    <hyperlink ref="J33" r:id="rId31"/>
    <hyperlink ref="J35" r:id="rId32"/>
    <hyperlink ref="J36" r:id="rId33"/>
    <hyperlink ref="J37" r:id="rId34"/>
    <hyperlink ref="J38" r:id="rId35"/>
    <hyperlink ref="J39" r:id="rId36"/>
    <hyperlink ref="J40" r:id="rId37"/>
    <hyperlink ref="J41" r:id="rId38"/>
    <hyperlink ref="J42" r:id="rId39"/>
    <hyperlink ref="J43" r:id="rId40"/>
    <hyperlink ref="J44" r:id="rId41"/>
    <hyperlink ref="J45" r:id="rId42"/>
    <hyperlink ref="J8" r:id="rId43"/>
    <hyperlink ref="J48" r:id="rId44"/>
    <hyperlink ref="J47" r:id="rId45"/>
  </hyperlinks>
  <pageMargins left="0.7" right="0.7" top="0.75" bottom="0.75" header="0.3" footer="0.3"/>
  <pageSetup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F1" workbookViewId="0">
      <selection activeCell="H4" sqref="H4"/>
    </sheetView>
  </sheetViews>
  <sheetFormatPr defaultRowHeight="14.6" x14ac:dyDescent="0.4"/>
  <cols>
    <col min="1" max="1" width="35.4609375" customWidth="1"/>
    <col min="2" max="2" width="8.15234375" bestFit="1" customWidth="1"/>
    <col min="3" max="3" width="8.61328125" bestFit="1" customWidth="1"/>
    <col min="4" max="4" width="6" bestFit="1" customWidth="1"/>
    <col min="5" max="5" width="10.3828125" bestFit="1" customWidth="1"/>
    <col min="6" max="6" width="19" bestFit="1" customWidth="1"/>
    <col min="7" max="7" width="23" customWidth="1"/>
    <col min="8" max="8" width="24.61328125" customWidth="1"/>
    <col min="9" max="9" width="11.53515625" style="43" customWidth="1"/>
    <col min="10" max="10" width="10.4609375" bestFit="1" customWidth="1"/>
    <col min="11" max="11" width="4.07421875" bestFit="1" customWidth="1"/>
    <col min="12" max="12" width="28.07421875" bestFit="1" customWidth="1"/>
  </cols>
  <sheetData>
    <row r="1" spans="1:12" s="41" customFormat="1" ht="29.15" x14ac:dyDescent="0.4">
      <c r="A1" s="4" t="s">
        <v>4</v>
      </c>
      <c r="B1" s="4" t="s">
        <v>5</v>
      </c>
      <c r="C1" s="39" t="s">
        <v>6</v>
      </c>
      <c r="D1" s="39" t="s">
        <v>100</v>
      </c>
      <c r="E1" s="40" t="s">
        <v>0</v>
      </c>
      <c r="F1" s="40" t="s">
        <v>22</v>
      </c>
      <c r="G1" s="39" t="s">
        <v>7</v>
      </c>
      <c r="H1" s="40" t="s">
        <v>10</v>
      </c>
      <c r="I1" s="42" t="s">
        <v>140</v>
      </c>
      <c r="J1" s="4" t="s">
        <v>280</v>
      </c>
      <c r="K1" s="4" t="s">
        <v>281</v>
      </c>
      <c r="L1" s="4" t="s">
        <v>141</v>
      </c>
    </row>
    <row r="2" spans="1:12" x14ac:dyDescent="0.4">
      <c r="A2" t="s">
        <v>255</v>
      </c>
      <c r="B2">
        <v>4</v>
      </c>
      <c r="G2" t="s">
        <v>256</v>
      </c>
      <c r="H2" t="s">
        <v>153</v>
      </c>
      <c r="I2" s="43" t="s">
        <v>157</v>
      </c>
      <c r="K2">
        <v>1</v>
      </c>
    </row>
    <row r="3" spans="1:12" x14ac:dyDescent="0.4">
      <c r="A3" t="s">
        <v>255</v>
      </c>
      <c r="B3">
        <v>1</v>
      </c>
      <c r="G3" t="s">
        <v>165</v>
      </c>
      <c r="H3" t="s">
        <v>153</v>
      </c>
      <c r="I3" s="43" t="s">
        <v>164</v>
      </c>
      <c r="K3">
        <v>1</v>
      </c>
    </row>
    <row r="4" spans="1:12" x14ac:dyDescent="0.4">
      <c r="A4" t="s">
        <v>255</v>
      </c>
      <c r="B4">
        <v>4</v>
      </c>
      <c r="G4" t="s">
        <v>262</v>
      </c>
      <c r="H4" t="s">
        <v>153</v>
      </c>
      <c r="I4" s="43" t="s">
        <v>168</v>
      </c>
      <c r="K4">
        <v>1</v>
      </c>
    </row>
    <row r="5" spans="1:12" x14ac:dyDescent="0.4">
      <c r="A5" t="s">
        <v>261</v>
      </c>
      <c r="B5">
        <v>1</v>
      </c>
      <c r="G5" t="s">
        <v>163</v>
      </c>
      <c r="H5" t="s">
        <v>153</v>
      </c>
      <c r="I5" s="43" t="s">
        <v>162</v>
      </c>
      <c r="K5">
        <v>10</v>
      </c>
    </row>
    <row r="6" spans="1:12" x14ac:dyDescent="0.4">
      <c r="A6" t="s">
        <v>252</v>
      </c>
      <c r="B6">
        <v>1</v>
      </c>
      <c r="G6" t="s">
        <v>156</v>
      </c>
      <c r="H6" t="s">
        <v>153</v>
      </c>
      <c r="I6" s="43" t="s">
        <v>251</v>
      </c>
      <c r="K6">
        <v>5</v>
      </c>
    </row>
    <row r="7" spans="1:12" x14ac:dyDescent="0.4">
      <c r="A7" t="s">
        <v>252</v>
      </c>
      <c r="B7">
        <v>1</v>
      </c>
      <c r="G7" t="s">
        <v>172</v>
      </c>
      <c r="H7" t="s">
        <v>153</v>
      </c>
      <c r="I7" s="43" t="s">
        <v>171</v>
      </c>
      <c r="K7">
        <v>5</v>
      </c>
    </row>
    <row r="8" spans="1:12" x14ac:dyDescent="0.4">
      <c r="A8" t="s">
        <v>203</v>
      </c>
      <c r="B8">
        <v>1</v>
      </c>
      <c r="E8" t="s">
        <v>87</v>
      </c>
      <c r="F8" t="s">
        <v>93</v>
      </c>
      <c r="G8" t="s">
        <v>204</v>
      </c>
      <c r="H8" t="s">
        <v>93</v>
      </c>
      <c r="I8" s="43" t="s">
        <v>275</v>
      </c>
    </row>
    <row r="9" spans="1:12" x14ac:dyDescent="0.4">
      <c r="A9" t="s">
        <v>203</v>
      </c>
      <c r="B9">
        <v>1</v>
      </c>
      <c r="E9" t="s">
        <v>87</v>
      </c>
      <c r="F9" t="s">
        <v>93</v>
      </c>
      <c r="G9" t="s">
        <v>205</v>
      </c>
      <c r="H9" t="s">
        <v>93</v>
      </c>
      <c r="I9" s="43" t="s">
        <v>277</v>
      </c>
    </row>
    <row r="10" spans="1:12" x14ac:dyDescent="0.4">
      <c r="A10" t="s">
        <v>142</v>
      </c>
      <c r="B10">
        <v>2</v>
      </c>
      <c r="E10" t="s">
        <v>87</v>
      </c>
      <c r="F10" t="s">
        <v>123</v>
      </c>
      <c r="G10" t="s">
        <v>233</v>
      </c>
      <c r="H10" t="s">
        <v>123</v>
      </c>
    </row>
    <row r="11" spans="1:12" x14ac:dyDescent="0.4">
      <c r="A11" t="s">
        <v>278</v>
      </c>
      <c r="B11">
        <v>1</v>
      </c>
      <c r="E11" t="s">
        <v>64</v>
      </c>
      <c r="F11" t="s">
        <v>214</v>
      </c>
      <c r="G11" t="s">
        <v>216</v>
      </c>
      <c r="H11" t="s">
        <v>215</v>
      </c>
      <c r="I11" s="43" t="s">
        <v>214</v>
      </c>
      <c r="L11" t="s">
        <v>279</v>
      </c>
    </row>
    <row r="12" spans="1:12" x14ac:dyDescent="0.4">
      <c r="A12" t="s">
        <v>265</v>
      </c>
      <c r="B12">
        <v>1</v>
      </c>
      <c r="E12" t="s">
        <v>266</v>
      </c>
      <c r="F12" t="s">
        <v>175</v>
      </c>
      <c r="G12" t="s">
        <v>174</v>
      </c>
      <c r="H12" t="s">
        <v>154</v>
      </c>
      <c r="I12" s="43" t="s">
        <v>173</v>
      </c>
    </row>
    <row r="13" spans="1:12" x14ac:dyDescent="0.4">
      <c r="A13" t="s">
        <v>265</v>
      </c>
      <c r="B13">
        <v>1</v>
      </c>
      <c r="E13" t="s">
        <v>266</v>
      </c>
      <c r="F13" t="s">
        <v>175</v>
      </c>
      <c r="G13" t="s">
        <v>180</v>
      </c>
      <c r="H13" t="s">
        <v>154</v>
      </c>
      <c r="I13" s="43" t="s">
        <v>179</v>
      </c>
    </row>
    <row r="14" spans="1:12" x14ac:dyDescent="0.4">
      <c r="A14" t="s">
        <v>234</v>
      </c>
      <c r="B14">
        <v>1</v>
      </c>
      <c r="E14" t="s">
        <v>235</v>
      </c>
      <c r="F14" t="s">
        <v>236</v>
      </c>
      <c r="G14" t="s">
        <v>144</v>
      </c>
      <c r="H14" t="s">
        <v>143</v>
      </c>
    </row>
    <row r="15" spans="1:12" x14ac:dyDescent="0.4">
      <c r="A15" t="s">
        <v>267</v>
      </c>
      <c r="B15">
        <v>1</v>
      </c>
      <c r="E15" t="s">
        <v>266</v>
      </c>
      <c r="F15" t="s">
        <v>178</v>
      </c>
      <c r="G15" t="s">
        <v>177</v>
      </c>
      <c r="H15" t="s">
        <v>154</v>
      </c>
      <c r="I15" s="43" t="s">
        <v>176</v>
      </c>
    </row>
    <row r="16" spans="1:12" x14ac:dyDescent="0.4">
      <c r="A16" t="s">
        <v>267</v>
      </c>
      <c r="B16">
        <v>1</v>
      </c>
      <c r="E16" t="s">
        <v>266</v>
      </c>
      <c r="F16" t="s">
        <v>178</v>
      </c>
      <c r="G16" t="s">
        <v>187</v>
      </c>
      <c r="H16" t="s">
        <v>154</v>
      </c>
      <c r="I16" s="43" t="s">
        <v>186</v>
      </c>
    </row>
    <row r="17" spans="1:12" x14ac:dyDescent="0.4">
      <c r="A17" t="s">
        <v>268</v>
      </c>
      <c r="B17">
        <v>1</v>
      </c>
      <c r="E17" t="s">
        <v>266</v>
      </c>
      <c r="F17" t="s">
        <v>183</v>
      </c>
      <c r="G17" t="s">
        <v>182</v>
      </c>
      <c r="H17" t="s">
        <v>154</v>
      </c>
      <c r="I17" s="43" t="s">
        <v>181</v>
      </c>
    </row>
    <row r="18" spans="1:12" x14ac:dyDescent="0.4">
      <c r="A18" t="s">
        <v>268</v>
      </c>
      <c r="B18">
        <v>1</v>
      </c>
      <c r="E18" t="s">
        <v>266</v>
      </c>
      <c r="F18" t="s">
        <v>183</v>
      </c>
      <c r="G18" t="s">
        <v>185</v>
      </c>
      <c r="H18" t="s">
        <v>154</v>
      </c>
      <c r="I18" s="43" t="s">
        <v>184</v>
      </c>
    </row>
    <row r="19" spans="1:12" x14ac:dyDescent="0.4">
      <c r="A19" t="s">
        <v>268</v>
      </c>
      <c r="B19">
        <v>1</v>
      </c>
      <c r="E19" t="s">
        <v>266</v>
      </c>
      <c r="F19" t="s">
        <v>183</v>
      </c>
      <c r="G19" t="s">
        <v>194</v>
      </c>
      <c r="H19" t="s">
        <v>154</v>
      </c>
      <c r="I19" s="43" t="s">
        <v>193</v>
      </c>
    </row>
    <row r="20" spans="1:12" x14ac:dyDescent="0.4">
      <c r="A20" t="s">
        <v>268</v>
      </c>
      <c r="B20">
        <v>1</v>
      </c>
      <c r="E20" t="s">
        <v>266</v>
      </c>
      <c r="F20" t="s">
        <v>183</v>
      </c>
      <c r="G20" t="s">
        <v>196</v>
      </c>
      <c r="H20" t="s">
        <v>154</v>
      </c>
      <c r="I20" s="43" t="s">
        <v>195</v>
      </c>
    </row>
    <row r="21" spans="1:12" x14ac:dyDescent="0.4">
      <c r="A21" t="s">
        <v>211</v>
      </c>
      <c r="B21">
        <v>1</v>
      </c>
      <c r="E21" t="s">
        <v>213</v>
      </c>
      <c r="F21" t="s">
        <v>113</v>
      </c>
      <c r="G21" t="s">
        <v>212</v>
      </c>
      <c r="H21" t="s">
        <v>113</v>
      </c>
    </row>
    <row r="22" spans="1:12" x14ac:dyDescent="0.4">
      <c r="A22" t="s">
        <v>274</v>
      </c>
      <c r="B22">
        <v>1</v>
      </c>
      <c r="E22" t="s">
        <v>87</v>
      </c>
      <c r="F22" t="s">
        <v>90</v>
      </c>
      <c r="G22" t="s">
        <v>191</v>
      </c>
      <c r="H22" t="s">
        <v>190</v>
      </c>
      <c r="I22" s="43" t="s">
        <v>189</v>
      </c>
      <c r="J22" t="s">
        <v>90</v>
      </c>
    </row>
    <row r="23" spans="1:12" x14ac:dyDescent="0.4">
      <c r="A23" t="s">
        <v>237</v>
      </c>
      <c r="B23">
        <v>1</v>
      </c>
      <c r="E23" t="s">
        <v>73</v>
      </c>
      <c r="F23" t="s">
        <v>209</v>
      </c>
      <c r="G23" t="s">
        <v>210</v>
      </c>
      <c r="H23" t="s">
        <v>207</v>
      </c>
      <c r="L23" t="s">
        <v>238</v>
      </c>
    </row>
    <row r="24" spans="1:12" x14ac:dyDescent="0.4">
      <c r="A24" t="s">
        <v>239</v>
      </c>
      <c r="B24">
        <v>1</v>
      </c>
      <c r="E24" t="s">
        <v>73</v>
      </c>
      <c r="F24" t="s">
        <v>206</v>
      </c>
      <c r="G24" t="s">
        <v>208</v>
      </c>
      <c r="H24" t="s">
        <v>207</v>
      </c>
      <c r="L24" t="s">
        <v>240</v>
      </c>
    </row>
    <row r="25" spans="1:12" x14ac:dyDescent="0.4">
      <c r="A25" t="s">
        <v>269</v>
      </c>
      <c r="B25">
        <v>2</v>
      </c>
      <c r="G25" t="s">
        <v>271</v>
      </c>
      <c r="H25" t="s">
        <v>270</v>
      </c>
      <c r="I25" s="43" t="s">
        <v>269</v>
      </c>
    </row>
    <row r="26" spans="1:12" x14ac:dyDescent="0.4">
      <c r="A26" t="s">
        <v>272</v>
      </c>
      <c r="B26">
        <v>1</v>
      </c>
      <c r="G26" t="s">
        <v>188</v>
      </c>
      <c r="H26" t="s">
        <v>273</v>
      </c>
      <c r="I26" s="43" t="s">
        <v>272</v>
      </c>
    </row>
    <row r="27" spans="1:12" x14ac:dyDescent="0.4">
      <c r="A27" t="s">
        <v>48</v>
      </c>
      <c r="B27">
        <v>2</v>
      </c>
      <c r="E27" t="s">
        <v>38</v>
      </c>
      <c r="F27" t="s">
        <v>243</v>
      </c>
      <c r="G27" t="s">
        <v>241</v>
      </c>
      <c r="H27" t="s">
        <v>192</v>
      </c>
      <c r="L27" t="s">
        <v>242</v>
      </c>
    </row>
    <row r="28" spans="1:12" x14ac:dyDescent="0.4">
      <c r="A28" t="s">
        <v>197</v>
      </c>
      <c r="B28">
        <v>1</v>
      </c>
      <c r="E28" t="s">
        <v>200</v>
      </c>
      <c r="F28" t="s">
        <v>197</v>
      </c>
      <c r="G28" t="s">
        <v>199</v>
      </c>
      <c r="H28" t="s">
        <v>198</v>
      </c>
      <c r="J28">
        <v>0.08</v>
      </c>
      <c r="L28" t="s">
        <v>244</v>
      </c>
    </row>
    <row r="29" spans="1:12" x14ac:dyDescent="0.4">
      <c r="A29" t="s">
        <v>34</v>
      </c>
      <c r="B29">
        <v>1</v>
      </c>
      <c r="E29" t="s">
        <v>1</v>
      </c>
      <c r="F29" t="s">
        <v>34</v>
      </c>
      <c r="G29" t="s">
        <v>202</v>
      </c>
      <c r="H29" t="s">
        <v>201</v>
      </c>
      <c r="I29" s="43" t="s">
        <v>34</v>
      </c>
      <c r="L29" t="s">
        <v>276</v>
      </c>
    </row>
    <row r="30" spans="1:12" x14ac:dyDescent="0.4">
      <c r="A30" t="s">
        <v>249</v>
      </c>
      <c r="B30">
        <v>2</v>
      </c>
      <c r="G30" t="s">
        <v>250</v>
      </c>
      <c r="H30" t="s">
        <v>153</v>
      </c>
      <c r="I30" s="43">
        <v>0</v>
      </c>
      <c r="J30">
        <v>0.125</v>
      </c>
      <c r="K30">
        <v>1</v>
      </c>
    </row>
    <row r="31" spans="1:12" x14ac:dyDescent="0.4">
      <c r="A31" t="s">
        <v>249</v>
      </c>
      <c r="B31">
        <v>4</v>
      </c>
      <c r="G31" t="s">
        <v>254</v>
      </c>
      <c r="H31" t="s">
        <v>153</v>
      </c>
      <c r="I31" s="43">
        <v>100</v>
      </c>
      <c r="J31">
        <v>0.125</v>
      </c>
      <c r="K31">
        <v>1</v>
      </c>
    </row>
    <row r="32" spans="1:12" x14ac:dyDescent="0.4">
      <c r="A32" t="s">
        <v>249</v>
      </c>
      <c r="B32">
        <v>5</v>
      </c>
      <c r="G32" t="s">
        <v>257</v>
      </c>
      <c r="H32" t="s">
        <v>153</v>
      </c>
      <c r="I32" s="43" t="s">
        <v>158</v>
      </c>
      <c r="J32">
        <v>0.125</v>
      </c>
      <c r="K32">
        <v>1</v>
      </c>
    </row>
    <row r="33" spans="1:12" x14ac:dyDescent="0.4">
      <c r="A33" t="s">
        <v>249</v>
      </c>
      <c r="B33">
        <v>1</v>
      </c>
      <c r="G33" t="s">
        <v>161</v>
      </c>
      <c r="H33" t="s">
        <v>153</v>
      </c>
      <c r="I33" s="43">
        <v>137</v>
      </c>
      <c r="J33">
        <v>0.125</v>
      </c>
      <c r="K33">
        <v>1</v>
      </c>
    </row>
    <row r="34" spans="1:12" x14ac:dyDescent="0.4">
      <c r="A34" t="s">
        <v>249</v>
      </c>
      <c r="B34">
        <v>3</v>
      </c>
      <c r="G34" t="s">
        <v>260</v>
      </c>
      <c r="H34" t="s">
        <v>153</v>
      </c>
      <c r="I34" s="43">
        <v>150</v>
      </c>
      <c r="J34">
        <v>0.125</v>
      </c>
      <c r="K34">
        <v>1</v>
      </c>
    </row>
    <row r="35" spans="1:12" x14ac:dyDescent="0.4">
      <c r="A35" t="s">
        <v>249</v>
      </c>
      <c r="B35">
        <v>1</v>
      </c>
      <c r="G35" t="s">
        <v>167</v>
      </c>
      <c r="H35" t="s">
        <v>153</v>
      </c>
      <c r="I35" s="43" t="s">
        <v>166</v>
      </c>
      <c r="J35">
        <v>0.125</v>
      </c>
      <c r="K35">
        <v>1</v>
      </c>
    </row>
    <row r="36" spans="1:12" x14ac:dyDescent="0.4">
      <c r="A36" t="s">
        <v>249</v>
      </c>
      <c r="B36">
        <v>1</v>
      </c>
      <c r="G36" t="s">
        <v>170</v>
      </c>
      <c r="H36" t="s">
        <v>153</v>
      </c>
      <c r="I36" s="43" t="s">
        <v>169</v>
      </c>
      <c r="J36">
        <v>0.125</v>
      </c>
      <c r="K36">
        <v>1</v>
      </c>
    </row>
    <row r="37" spans="1:12" x14ac:dyDescent="0.4">
      <c r="A37" t="s">
        <v>249</v>
      </c>
      <c r="B37">
        <v>2</v>
      </c>
      <c r="G37" t="s">
        <v>263</v>
      </c>
      <c r="H37" t="s">
        <v>153</v>
      </c>
      <c r="I37" s="43">
        <v>68</v>
      </c>
      <c r="J37">
        <v>0.125</v>
      </c>
      <c r="K37">
        <v>1</v>
      </c>
    </row>
    <row r="38" spans="1:12" x14ac:dyDescent="0.4">
      <c r="A38" t="s">
        <v>249</v>
      </c>
      <c r="B38">
        <v>2</v>
      </c>
      <c r="G38" t="s">
        <v>264</v>
      </c>
      <c r="H38" t="s">
        <v>153</v>
      </c>
      <c r="I38" s="43">
        <v>82</v>
      </c>
      <c r="J38">
        <v>0.125</v>
      </c>
      <c r="K38">
        <v>1</v>
      </c>
    </row>
    <row r="39" spans="1:12" x14ac:dyDescent="0.4">
      <c r="A39" t="s">
        <v>258</v>
      </c>
      <c r="B39">
        <v>1</v>
      </c>
      <c r="E39" t="s">
        <v>73</v>
      </c>
      <c r="F39" t="s">
        <v>83</v>
      </c>
      <c r="G39" t="s">
        <v>160</v>
      </c>
      <c r="H39" t="s">
        <v>159</v>
      </c>
      <c r="I39" s="43" t="s">
        <v>158</v>
      </c>
      <c r="J39">
        <v>0.5</v>
      </c>
      <c r="K39">
        <v>10</v>
      </c>
      <c r="L39" t="s">
        <v>259</v>
      </c>
    </row>
    <row r="40" spans="1:12" x14ac:dyDescent="0.4">
      <c r="A40" t="s">
        <v>253</v>
      </c>
      <c r="B40">
        <v>1</v>
      </c>
      <c r="G40" t="s">
        <v>155</v>
      </c>
      <c r="H40" t="s">
        <v>154</v>
      </c>
      <c r="I40" s="43">
        <v>0.82</v>
      </c>
      <c r="J40">
        <v>0.5</v>
      </c>
      <c r="K40">
        <v>1</v>
      </c>
    </row>
    <row r="41" spans="1:12" x14ac:dyDescent="0.4">
      <c r="A41" t="s">
        <v>145</v>
      </c>
      <c r="B41">
        <v>11</v>
      </c>
      <c r="G41" t="s">
        <v>245</v>
      </c>
      <c r="H41" t="s">
        <v>146</v>
      </c>
    </row>
    <row r="42" spans="1:12" x14ac:dyDescent="0.4">
      <c r="A42" t="s">
        <v>147</v>
      </c>
      <c r="B42">
        <v>5</v>
      </c>
      <c r="G42" t="s">
        <v>246</v>
      </c>
      <c r="H42" t="s">
        <v>148</v>
      </c>
    </row>
    <row r="43" spans="1:12" x14ac:dyDescent="0.4">
      <c r="A43" t="s">
        <v>149</v>
      </c>
      <c r="B43">
        <v>2</v>
      </c>
      <c r="G43" t="s">
        <v>247</v>
      </c>
      <c r="H43" t="s">
        <v>150</v>
      </c>
    </row>
    <row r="44" spans="1:12" x14ac:dyDescent="0.4">
      <c r="A44" t="s">
        <v>151</v>
      </c>
      <c r="B44">
        <v>3</v>
      </c>
      <c r="G44" t="s">
        <v>248</v>
      </c>
      <c r="H44" t="s">
        <v>152</v>
      </c>
    </row>
  </sheetData>
  <sortState ref="A2:L44">
    <sortCondition ref="A2:A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85" zoomScaleNormal="85" workbookViewId="0">
      <selection activeCell="D13" sqref="D13"/>
    </sheetView>
  </sheetViews>
  <sheetFormatPr defaultRowHeight="14.6" x14ac:dyDescent="0.4"/>
  <cols>
    <col min="1" max="1" width="20.3046875" style="2" customWidth="1"/>
    <col min="2" max="2" width="10.765625" style="2" customWidth="1"/>
    <col min="3" max="3" width="11.3046875" style="1" customWidth="1"/>
    <col min="4" max="4" width="12.84375" style="1" customWidth="1"/>
    <col min="5" max="5" width="15" style="3" customWidth="1"/>
    <col min="6" max="6" width="13.07421875" style="3" customWidth="1"/>
    <col min="7" max="7" width="11.84375" style="1" customWidth="1"/>
    <col min="8" max="8" width="18.921875" customWidth="1"/>
    <col min="9" max="9" width="22" style="3" customWidth="1"/>
    <col min="10" max="10" width="14.61328125" style="5" customWidth="1"/>
  </cols>
  <sheetData>
    <row r="1" spans="1:11" s="4" customFormat="1" ht="29.25" customHeight="1" x14ac:dyDescent="0.4">
      <c r="A1" s="4" t="s">
        <v>4</v>
      </c>
      <c r="B1" s="7" t="s">
        <v>5</v>
      </c>
      <c r="C1" s="8" t="s">
        <v>6</v>
      </c>
      <c r="D1" s="8" t="s">
        <v>100</v>
      </c>
      <c r="E1" s="9" t="s">
        <v>0</v>
      </c>
      <c r="F1" s="9" t="s">
        <v>22</v>
      </c>
      <c r="G1" s="8" t="s">
        <v>7</v>
      </c>
      <c r="H1" s="9" t="s">
        <v>10</v>
      </c>
      <c r="I1" s="10" t="s">
        <v>141</v>
      </c>
      <c r="J1" s="7" t="s">
        <v>217</v>
      </c>
    </row>
    <row r="2" spans="1:11" s="4" customFormat="1" ht="29.25" customHeight="1" x14ac:dyDescent="0.4">
      <c r="A2" s="29" t="s">
        <v>232</v>
      </c>
      <c r="B2" s="29">
        <v>1</v>
      </c>
      <c r="C2" s="36">
        <f>3.83*5</f>
        <v>19.149999999999999</v>
      </c>
      <c r="D2" s="36">
        <f>Table13[[#This Row],[Quantity]]*Table13[[#This Row],[Cost
(per unit)]]</f>
        <v>19.149999999999999</v>
      </c>
      <c r="E2" s="37" t="s">
        <v>118</v>
      </c>
      <c r="F2" s="37" t="s">
        <v>127</v>
      </c>
      <c r="G2" s="36" t="s">
        <v>128</v>
      </c>
      <c r="H2" s="37" t="s">
        <v>129</v>
      </c>
      <c r="I2" s="38"/>
      <c r="J2" s="25" t="s">
        <v>130</v>
      </c>
    </row>
    <row r="3" spans="1:11" ht="29.25" customHeight="1" x14ac:dyDescent="0.4">
      <c r="A3" s="29" t="s">
        <v>9</v>
      </c>
      <c r="B3" s="30">
        <v>2</v>
      </c>
      <c r="C3" s="31">
        <v>39</v>
      </c>
      <c r="D3" s="31">
        <f>Table13[[#This Row],[Quantity]]*Table13[[#This Row],[Cost
(per unit)]]</f>
        <v>78</v>
      </c>
      <c r="E3" s="32" t="s">
        <v>20</v>
      </c>
      <c r="F3" s="32" t="s">
        <v>26</v>
      </c>
      <c r="G3" s="31" t="s">
        <v>8</v>
      </c>
      <c r="H3" s="32" t="s">
        <v>120</v>
      </c>
      <c r="I3" s="33" t="s">
        <v>12</v>
      </c>
      <c r="J3" s="35" t="s">
        <v>28</v>
      </c>
      <c r="K3" s="22"/>
    </row>
    <row r="4" spans="1:11" ht="29.25" customHeight="1" x14ac:dyDescent="0.4">
      <c r="A4" s="12" t="s">
        <v>231</v>
      </c>
      <c r="B4" s="13">
        <v>2</v>
      </c>
      <c r="C4" s="14">
        <v>24</v>
      </c>
      <c r="D4" s="14">
        <f>Table13[[#This Row],[Quantity]]*Table13[[#This Row],[Cost
(per unit)]]</f>
        <v>48</v>
      </c>
      <c r="E4" s="15" t="s">
        <v>20</v>
      </c>
      <c r="F4" s="15" t="s">
        <v>23</v>
      </c>
      <c r="G4" s="14" t="s">
        <v>8</v>
      </c>
      <c r="H4" s="15" t="s">
        <v>19</v>
      </c>
      <c r="I4" s="16" t="s">
        <v>15</v>
      </c>
      <c r="J4" s="20" t="s">
        <v>24</v>
      </c>
      <c r="K4" s="22"/>
    </row>
    <row r="5" spans="1:11" ht="29.25" customHeight="1" x14ac:dyDescent="0.4">
      <c r="A5" s="12" t="s">
        <v>230</v>
      </c>
      <c r="B5" s="13">
        <v>2</v>
      </c>
      <c r="C5" s="14">
        <v>39</v>
      </c>
      <c r="D5" s="14">
        <f>Table13[[#This Row],[Quantity]]*Table13[[#This Row],[Cost
(per unit)]]</f>
        <v>78</v>
      </c>
      <c r="E5" s="15" t="s">
        <v>20</v>
      </c>
      <c r="F5" s="15" t="s">
        <v>31</v>
      </c>
      <c r="G5" s="14" t="s">
        <v>8</v>
      </c>
      <c r="H5" s="15" t="s">
        <v>19</v>
      </c>
      <c r="I5" s="16" t="s">
        <v>17</v>
      </c>
      <c r="J5" s="20" t="s">
        <v>32</v>
      </c>
      <c r="K5" s="22"/>
    </row>
    <row r="6" spans="1:11" ht="29.25" customHeight="1" x14ac:dyDescent="0.4">
      <c r="A6" s="12" t="s">
        <v>101</v>
      </c>
      <c r="B6" s="13">
        <v>1</v>
      </c>
      <c r="C6" s="14">
        <v>19.989999999999998</v>
      </c>
      <c r="D6" s="14">
        <f>Table13[[#This Row],[Quantity]]*Table13[[#This Row],[Cost
(per unit)]]</f>
        <v>19.989999999999998</v>
      </c>
      <c r="E6" s="15" t="s">
        <v>104</v>
      </c>
      <c r="F6" s="15" t="s">
        <v>103</v>
      </c>
      <c r="G6" s="14" t="s">
        <v>36</v>
      </c>
      <c r="H6" s="15" t="s">
        <v>119</v>
      </c>
      <c r="I6" s="16" t="s">
        <v>107</v>
      </c>
      <c r="J6" s="25" t="s">
        <v>102</v>
      </c>
      <c r="K6" s="23"/>
    </row>
    <row r="7" spans="1:11" ht="29.25" customHeight="1" x14ac:dyDescent="0.4">
      <c r="A7" s="12" t="s">
        <v>282</v>
      </c>
      <c r="B7" s="13">
        <v>2</v>
      </c>
      <c r="C7" s="14">
        <v>29.99</v>
      </c>
      <c r="D7" s="14">
        <f>Table13[[#This Row],[Quantity]]*Table13[[#This Row],[Cost
(per unit)]]</f>
        <v>59.98</v>
      </c>
      <c r="E7" s="15" t="s">
        <v>105</v>
      </c>
      <c r="F7" s="15" t="s">
        <v>134</v>
      </c>
      <c r="G7" s="14" t="s">
        <v>36</v>
      </c>
      <c r="H7" s="15" t="s">
        <v>133</v>
      </c>
      <c r="I7" s="16"/>
      <c r="J7" s="25" t="s">
        <v>132</v>
      </c>
      <c r="K7" s="23"/>
    </row>
    <row r="8" spans="1:11" ht="29.25" customHeight="1" x14ac:dyDescent="0.4">
      <c r="A8" s="12" t="s">
        <v>229</v>
      </c>
      <c r="B8" s="13">
        <v>2</v>
      </c>
      <c r="C8" s="14">
        <v>9.65</v>
      </c>
      <c r="D8" s="14">
        <f>Table13[[#This Row],[Quantity]]*Table13[[#This Row],[Cost
(per unit)]]</f>
        <v>19.3</v>
      </c>
      <c r="E8" s="15" t="s">
        <v>118</v>
      </c>
      <c r="F8" s="15" t="s">
        <v>118</v>
      </c>
      <c r="G8" s="14" t="s">
        <v>50</v>
      </c>
      <c r="H8" s="15" t="s">
        <v>117</v>
      </c>
      <c r="I8" s="16" t="s">
        <v>116</v>
      </c>
      <c r="J8" s="20" t="s">
        <v>110</v>
      </c>
      <c r="K8" s="23"/>
    </row>
    <row r="9" spans="1:11" ht="29.25" customHeight="1" x14ac:dyDescent="0.4">
      <c r="A9" s="12" t="s">
        <v>222</v>
      </c>
      <c r="B9" s="13">
        <v>2</v>
      </c>
      <c r="C9" s="14">
        <v>0.41</v>
      </c>
      <c r="D9" s="14">
        <f>Table13[[#This Row],[Quantity]]*Table13[[#This Row],[Cost
(per unit)]]</f>
        <v>0.82</v>
      </c>
      <c r="E9" s="15" t="s">
        <v>220</v>
      </c>
      <c r="F9" s="15" t="s">
        <v>224</v>
      </c>
      <c r="G9" s="14" t="s">
        <v>219</v>
      </c>
      <c r="H9" s="15"/>
      <c r="I9" s="16"/>
      <c r="J9" s="20" t="s">
        <v>221</v>
      </c>
      <c r="K9" s="23"/>
    </row>
    <row r="10" spans="1:11" ht="29.25" customHeight="1" x14ac:dyDescent="0.4">
      <c r="A10" s="12" t="s">
        <v>218</v>
      </c>
      <c r="B10" s="13">
        <v>4</v>
      </c>
      <c r="C10" s="14">
        <v>0.15</v>
      </c>
      <c r="D10" s="14">
        <f>Table13[[#This Row],[Quantity]]*Table13[[#This Row],[Cost
(per unit)]]</f>
        <v>0.6</v>
      </c>
      <c r="E10" s="15" t="s">
        <v>225</v>
      </c>
      <c r="F10" s="15">
        <v>7682</v>
      </c>
      <c r="G10" s="14" t="s">
        <v>219</v>
      </c>
      <c r="H10" s="15"/>
      <c r="I10" s="16"/>
      <c r="J10" s="20" t="s">
        <v>226</v>
      </c>
      <c r="K10" s="23"/>
    </row>
    <row r="11" spans="1:11" ht="29.25" customHeight="1" x14ac:dyDescent="0.4">
      <c r="A11" s="12" t="s">
        <v>227</v>
      </c>
      <c r="B11" s="13">
        <v>2</v>
      </c>
      <c r="C11" s="14">
        <v>0.13</v>
      </c>
      <c r="D11" s="14">
        <f>Table13[[#This Row],[Quantity]]*Table13[[#This Row],[Cost
(per unit)]]</f>
        <v>0.26</v>
      </c>
      <c r="E11" s="15" t="s">
        <v>225</v>
      </c>
      <c r="F11" s="15">
        <v>4688</v>
      </c>
      <c r="G11" s="14" t="s">
        <v>219</v>
      </c>
      <c r="H11" s="15"/>
      <c r="I11" s="16"/>
      <c r="J11" s="20" t="s">
        <v>223</v>
      </c>
      <c r="K11" s="23"/>
    </row>
    <row r="12" spans="1:11" ht="29.25" customHeight="1" x14ac:dyDescent="0.4">
      <c r="A12" s="12" t="s">
        <v>228</v>
      </c>
      <c r="B12" s="13">
        <v>3</v>
      </c>
      <c r="C12" s="14">
        <v>3.95</v>
      </c>
      <c r="D12" s="14">
        <f>Table13[[#This Row],[Quantity]]*Table13[[#This Row],[Cost
(per unit)]]</f>
        <v>11.850000000000001</v>
      </c>
      <c r="E12" s="15" t="s">
        <v>139</v>
      </c>
      <c r="F12" s="15">
        <v>1949</v>
      </c>
      <c r="G12" s="14" t="s">
        <v>88</v>
      </c>
      <c r="H12" s="15"/>
      <c r="I12" s="16" t="s">
        <v>138</v>
      </c>
      <c r="J12" s="18" t="s">
        <v>137</v>
      </c>
      <c r="K12" s="23"/>
    </row>
    <row r="13" spans="1:11" x14ac:dyDescent="0.4">
      <c r="C13" s="28"/>
      <c r="D13" s="6">
        <f>SUM(D2:D12)</f>
        <v>335.95000000000005</v>
      </c>
    </row>
  </sheetData>
  <hyperlinks>
    <hyperlink ref="J4" r:id="rId1"/>
    <hyperlink ref="J3" r:id="rId2"/>
    <hyperlink ref="J5" r:id="rId3"/>
    <hyperlink ref="J2" r:id="rId4"/>
    <hyperlink ref="J6" r:id="rId5"/>
    <hyperlink ref="J7" r:id="rId6"/>
    <hyperlink ref="J9" r:id="rId7"/>
    <hyperlink ref="J11" r:id="rId8"/>
    <hyperlink ref="J10" r:id="rId9"/>
    <hyperlink ref="J8" r:id="rId10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70" zoomScaleNormal="70" workbookViewId="0">
      <selection activeCell="C10" sqref="C10"/>
    </sheetView>
  </sheetViews>
  <sheetFormatPr defaultRowHeight="14.6" x14ac:dyDescent="0.4"/>
  <cols>
    <col min="1" max="1" width="20.3046875" style="2" bestFit="1" customWidth="1"/>
    <col min="2" max="2" width="10.765625" style="2" bestFit="1" customWidth="1"/>
    <col min="3" max="3" width="11.3046875" style="1" bestFit="1" customWidth="1"/>
    <col min="4" max="4" width="12.84375" style="1" bestFit="1" customWidth="1"/>
    <col min="5" max="5" width="15" style="3" bestFit="1" customWidth="1"/>
    <col min="6" max="6" width="13.07421875" style="3" bestFit="1" customWidth="1"/>
    <col min="7" max="7" width="11.84375" style="1" bestFit="1" customWidth="1"/>
    <col min="8" max="8" width="18.921875" bestFit="1" customWidth="1"/>
    <col min="9" max="9" width="22" style="3" customWidth="1"/>
    <col min="10" max="10" width="10.53515625" style="5" customWidth="1"/>
    <col min="11" max="11" width="14.61328125" style="5" customWidth="1"/>
    <col min="12" max="13" width="14.61328125" style="19" customWidth="1"/>
  </cols>
  <sheetData>
    <row r="1" spans="1:14" s="4" customFormat="1" ht="29.25" customHeight="1" x14ac:dyDescent="0.4">
      <c r="A1" s="4" t="s">
        <v>4</v>
      </c>
      <c r="B1" s="7" t="s">
        <v>5</v>
      </c>
      <c r="C1" s="8" t="s">
        <v>6</v>
      </c>
      <c r="D1" s="8" t="s">
        <v>100</v>
      </c>
      <c r="E1" s="9" t="s">
        <v>0</v>
      </c>
      <c r="F1" s="9" t="s">
        <v>22</v>
      </c>
      <c r="G1" s="8" t="s">
        <v>7</v>
      </c>
      <c r="H1" s="9" t="s">
        <v>10</v>
      </c>
      <c r="I1" s="10" t="s">
        <v>141</v>
      </c>
      <c r="J1" s="11" t="s">
        <v>18</v>
      </c>
      <c r="K1" s="7" t="s">
        <v>45</v>
      </c>
      <c r="L1" s="4" t="s">
        <v>40</v>
      </c>
      <c r="M1" s="4" t="s">
        <v>41</v>
      </c>
    </row>
    <row r="2" spans="1:14" s="4" customFormat="1" ht="29.25" customHeight="1" x14ac:dyDescent="0.4">
      <c r="A2" s="29" t="s">
        <v>126</v>
      </c>
      <c r="B2" s="29">
        <v>1</v>
      </c>
      <c r="C2" s="36">
        <f>3.83*5</f>
        <v>19.149999999999999</v>
      </c>
      <c r="D2" s="36">
        <f>Table1[[#This Row],[Quantity]]*Table1[[#This Row],[Cost
(per unit)]]</f>
        <v>19.149999999999999</v>
      </c>
      <c r="E2" s="37" t="s">
        <v>118</v>
      </c>
      <c r="F2" s="37" t="s">
        <v>127</v>
      </c>
      <c r="G2" s="36" t="s">
        <v>128</v>
      </c>
      <c r="H2" s="37" t="s">
        <v>129</v>
      </c>
      <c r="I2" s="38"/>
      <c r="J2" s="24" t="s">
        <v>118</v>
      </c>
      <c r="K2" s="23"/>
      <c r="L2" s="24"/>
      <c r="M2" s="25" t="s">
        <v>130</v>
      </c>
    </row>
    <row r="3" spans="1:14" ht="29.25" customHeight="1" x14ac:dyDescent="0.4">
      <c r="A3" s="29" t="s">
        <v>9</v>
      </c>
      <c r="B3" s="30">
        <v>2</v>
      </c>
      <c r="C3" s="31">
        <v>39</v>
      </c>
      <c r="D3" s="31">
        <f>Table1[[#This Row],[Quantity]]*Table1[[#This Row],[Cost
(per unit)]]</f>
        <v>78</v>
      </c>
      <c r="E3" s="32" t="s">
        <v>20</v>
      </c>
      <c r="F3" s="32" t="s">
        <v>26</v>
      </c>
      <c r="G3" s="31" t="s">
        <v>8</v>
      </c>
      <c r="H3" s="32" t="s">
        <v>120</v>
      </c>
      <c r="I3" s="33" t="s">
        <v>12</v>
      </c>
      <c r="J3" s="34" t="s">
        <v>11</v>
      </c>
      <c r="K3" s="35" t="s">
        <v>28</v>
      </c>
      <c r="L3" s="35" t="s">
        <v>27</v>
      </c>
      <c r="M3" s="25" t="s">
        <v>42</v>
      </c>
      <c r="N3" s="22"/>
    </row>
    <row r="4" spans="1:14" ht="29.25" customHeight="1" x14ac:dyDescent="0.4">
      <c r="A4" s="12" t="s">
        <v>13</v>
      </c>
      <c r="B4" s="13">
        <v>2</v>
      </c>
      <c r="C4" s="14">
        <v>24</v>
      </c>
      <c r="D4" s="14">
        <f>Table1[[#This Row],[Quantity]]*Table1[[#This Row],[Cost
(per unit)]]</f>
        <v>48</v>
      </c>
      <c r="E4" s="15" t="s">
        <v>20</v>
      </c>
      <c r="F4" s="15" t="s">
        <v>23</v>
      </c>
      <c r="G4" s="14" t="s">
        <v>8</v>
      </c>
      <c r="H4" s="15" t="s">
        <v>19</v>
      </c>
      <c r="I4" s="16" t="s">
        <v>15</v>
      </c>
      <c r="J4" s="21" t="s">
        <v>16</v>
      </c>
      <c r="K4" s="20" t="s">
        <v>24</v>
      </c>
      <c r="L4" s="20" t="s">
        <v>25</v>
      </c>
      <c r="M4" s="25" t="s">
        <v>43</v>
      </c>
      <c r="N4" s="22"/>
    </row>
    <row r="5" spans="1:14" ht="29.25" customHeight="1" x14ac:dyDescent="0.4">
      <c r="A5" s="12" t="s">
        <v>14</v>
      </c>
      <c r="B5" s="13">
        <v>2</v>
      </c>
      <c r="C5" s="14">
        <v>39</v>
      </c>
      <c r="D5" s="14">
        <f>Table1[[#This Row],[Quantity]]*Table1[[#This Row],[Cost
(per unit)]]</f>
        <v>78</v>
      </c>
      <c r="E5" s="15" t="s">
        <v>20</v>
      </c>
      <c r="F5" s="15" t="s">
        <v>31</v>
      </c>
      <c r="G5" s="14" t="s">
        <v>8</v>
      </c>
      <c r="H5" s="15" t="s">
        <v>19</v>
      </c>
      <c r="I5" s="16" t="s">
        <v>17</v>
      </c>
      <c r="J5" s="21" t="s">
        <v>30</v>
      </c>
      <c r="K5" s="20" t="s">
        <v>32</v>
      </c>
      <c r="L5" s="20" t="s">
        <v>33</v>
      </c>
      <c r="M5" s="25" t="s">
        <v>44</v>
      </c>
      <c r="N5" s="22"/>
    </row>
    <row r="6" spans="1:14" ht="29.25" customHeight="1" x14ac:dyDescent="0.4">
      <c r="A6" s="12" t="s">
        <v>101</v>
      </c>
      <c r="B6" s="13">
        <v>1</v>
      </c>
      <c r="C6" s="14">
        <v>19.989999999999998</v>
      </c>
      <c r="D6" s="14">
        <f>Table1[[#This Row],[Quantity]]*Table1[[#This Row],[Cost
(per unit)]]</f>
        <v>19.989999999999998</v>
      </c>
      <c r="E6" s="15" t="s">
        <v>104</v>
      </c>
      <c r="F6" s="15" t="s">
        <v>103</v>
      </c>
      <c r="G6" s="14" t="s">
        <v>36</v>
      </c>
      <c r="H6" s="15" t="s">
        <v>119</v>
      </c>
      <c r="I6" s="16" t="s">
        <v>107</v>
      </c>
      <c r="J6" s="21" t="s">
        <v>102</v>
      </c>
      <c r="K6" s="18"/>
      <c r="L6" s="18"/>
      <c r="M6" s="25" t="s">
        <v>102</v>
      </c>
      <c r="N6" s="23"/>
    </row>
    <row r="7" spans="1:14" ht="29.25" customHeight="1" x14ac:dyDescent="0.4">
      <c r="A7" s="12" t="s">
        <v>135</v>
      </c>
      <c r="B7" s="13">
        <v>2</v>
      </c>
      <c r="C7" s="14">
        <v>30</v>
      </c>
      <c r="D7" s="14">
        <f>Table1[[#This Row],[Quantity]]*Table1[[#This Row],[Cost
(per unit)]]</f>
        <v>60</v>
      </c>
      <c r="E7" s="15" t="s">
        <v>105</v>
      </c>
      <c r="F7" s="15" t="s">
        <v>134</v>
      </c>
      <c r="G7" s="14" t="s">
        <v>36</v>
      </c>
      <c r="H7" s="15" t="s">
        <v>133</v>
      </c>
      <c r="I7" s="16"/>
      <c r="J7" s="21" t="s">
        <v>132</v>
      </c>
      <c r="K7" s="18"/>
      <c r="L7" s="26"/>
      <c r="M7" s="25" t="s">
        <v>132</v>
      </c>
      <c r="N7" s="23"/>
    </row>
    <row r="8" spans="1:14" ht="29.25" customHeight="1" x14ac:dyDescent="0.4">
      <c r="A8" s="12" t="s">
        <v>95</v>
      </c>
      <c r="B8" s="13">
        <v>4</v>
      </c>
      <c r="C8" s="14">
        <v>0.18</v>
      </c>
      <c r="D8" s="14">
        <f>Table1[[#This Row],[Quantity]]*Table1[[#This Row],[Cost
(per unit)]]</f>
        <v>0.72</v>
      </c>
      <c r="E8" s="15" t="s">
        <v>87</v>
      </c>
      <c r="F8" s="15" t="s">
        <v>93</v>
      </c>
      <c r="G8" s="14" t="s">
        <v>36</v>
      </c>
      <c r="H8" s="15" t="s">
        <v>106</v>
      </c>
      <c r="I8" s="16"/>
      <c r="J8" s="21" t="s">
        <v>99</v>
      </c>
      <c r="K8" s="20" t="s">
        <v>97</v>
      </c>
      <c r="L8" s="27" t="s">
        <v>98</v>
      </c>
      <c r="M8" s="24"/>
      <c r="N8" s="23"/>
    </row>
    <row r="9" spans="1:14" ht="29.25" customHeight="1" x14ac:dyDescent="0.4">
      <c r="A9" s="12" t="s">
        <v>37</v>
      </c>
      <c r="B9" s="13">
        <v>2</v>
      </c>
      <c r="C9" s="14">
        <v>31.42</v>
      </c>
      <c r="D9" s="14">
        <f>Table1[[#This Row],[Quantity]]*Table1[[#This Row],[Cost
(per unit)]]</f>
        <v>62.84</v>
      </c>
      <c r="E9" s="15" t="s">
        <v>53</v>
      </c>
      <c r="F9" s="15" t="s">
        <v>54</v>
      </c>
      <c r="G9" s="14" t="s">
        <v>50</v>
      </c>
      <c r="H9" s="15" t="s">
        <v>55</v>
      </c>
      <c r="I9" s="16"/>
      <c r="J9" s="21" t="s">
        <v>57</v>
      </c>
      <c r="K9" s="20" t="s">
        <v>52</v>
      </c>
      <c r="L9" s="20" t="s">
        <v>56</v>
      </c>
      <c r="M9" s="24"/>
      <c r="N9" s="23"/>
    </row>
    <row r="10" spans="1:14" ht="29.25" customHeight="1" x14ac:dyDescent="0.4">
      <c r="A10" s="12" t="s">
        <v>108</v>
      </c>
      <c r="B10" s="13">
        <v>2</v>
      </c>
      <c r="C10" s="14">
        <f>9.65 +4.99</f>
        <v>14.64</v>
      </c>
      <c r="D10" s="14">
        <f>Table1[[#This Row],[Quantity]]*Table1[[#This Row],[Cost
(per unit)]]</f>
        <v>29.28</v>
      </c>
      <c r="E10" s="15" t="s">
        <v>118</v>
      </c>
      <c r="F10" s="15" t="s">
        <v>118</v>
      </c>
      <c r="G10" s="14" t="s">
        <v>50</v>
      </c>
      <c r="H10" s="15" t="s">
        <v>117</v>
      </c>
      <c r="I10" s="16" t="s">
        <v>116</v>
      </c>
      <c r="J10" s="21" t="s">
        <v>110</v>
      </c>
      <c r="K10" s="18"/>
      <c r="L10" s="26"/>
      <c r="M10" s="24"/>
      <c r="N10" s="23"/>
    </row>
    <row r="11" spans="1:14" ht="29.25" customHeight="1" x14ac:dyDescent="0.4">
      <c r="A11" s="12" t="s">
        <v>109</v>
      </c>
      <c r="B11" s="13">
        <v>2</v>
      </c>
      <c r="C11" s="14">
        <v>5.95</v>
      </c>
      <c r="D11" s="14">
        <f>Table1[[#This Row],[Quantity]]*Table1[[#This Row],[Cost
(per unit)]]</f>
        <v>11.9</v>
      </c>
      <c r="E11" s="15" t="s">
        <v>112</v>
      </c>
      <c r="F11" s="15" t="s">
        <v>113</v>
      </c>
      <c r="G11" s="14" t="s">
        <v>50</v>
      </c>
      <c r="H11" s="15" t="s">
        <v>114</v>
      </c>
      <c r="I11" s="16" t="s">
        <v>115</v>
      </c>
      <c r="J11" s="21" t="s">
        <v>111</v>
      </c>
      <c r="K11" s="18"/>
      <c r="L11" s="26"/>
      <c r="M11" s="25" t="s">
        <v>111</v>
      </c>
      <c r="N11" s="23"/>
    </row>
    <row r="12" spans="1:14" ht="29.25" customHeight="1" x14ac:dyDescent="0.4">
      <c r="A12" s="12" t="s">
        <v>70</v>
      </c>
      <c r="B12" s="13">
        <v>5</v>
      </c>
      <c r="C12" s="14">
        <v>7.25</v>
      </c>
      <c r="D12" s="14">
        <f>Table1[[#This Row],[Quantity]]*Table1[[#This Row],[Cost
(per unit)]]</f>
        <v>36.25</v>
      </c>
      <c r="E12" s="15" t="s">
        <v>64</v>
      </c>
      <c r="F12" s="15" t="s">
        <v>61</v>
      </c>
      <c r="G12" s="14" t="s">
        <v>51</v>
      </c>
      <c r="H12" s="15" t="s">
        <v>68</v>
      </c>
      <c r="I12" s="16"/>
      <c r="J12" s="21" t="s">
        <v>63</v>
      </c>
      <c r="K12" s="18"/>
      <c r="L12" s="26"/>
      <c r="M12" s="25" t="s">
        <v>62</v>
      </c>
      <c r="N12" s="23"/>
    </row>
    <row r="13" spans="1:14" ht="29.25" customHeight="1" x14ac:dyDescent="0.4">
      <c r="A13" s="12" t="s">
        <v>65</v>
      </c>
      <c r="B13" s="13">
        <v>2</v>
      </c>
      <c r="C13" s="14">
        <v>0.41</v>
      </c>
      <c r="D13" s="14">
        <f>Table1[[#This Row],[Quantity]]*Table1[[#This Row],[Cost
(per unit)]]</f>
        <v>0.82</v>
      </c>
      <c r="E13" s="15" t="s">
        <v>73</v>
      </c>
      <c r="F13" s="15" t="s">
        <v>74</v>
      </c>
      <c r="G13" s="14" t="s">
        <v>51</v>
      </c>
      <c r="H13" s="15" t="s">
        <v>67</v>
      </c>
      <c r="I13" s="16"/>
      <c r="J13" s="21" t="s">
        <v>66</v>
      </c>
      <c r="K13" s="20" t="s">
        <v>79</v>
      </c>
      <c r="L13" s="27" t="s">
        <v>78</v>
      </c>
      <c r="M13" s="24"/>
      <c r="N13" s="23"/>
    </row>
    <row r="14" spans="1:14" ht="29.25" customHeight="1" x14ac:dyDescent="0.4">
      <c r="A14" s="12" t="s">
        <v>69</v>
      </c>
      <c r="B14" s="13">
        <v>2</v>
      </c>
      <c r="C14" s="14">
        <v>0.5</v>
      </c>
      <c r="D14" s="14">
        <f>Table1[[#This Row],[Quantity]]*Table1[[#This Row],[Cost
(per unit)]]</f>
        <v>1</v>
      </c>
      <c r="E14" s="15" t="s">
        <v>73</v>
      </c>
      <c r="F14" s="15" t="s">
        <v>75</v>
      </c>
      <c r="G14" s="14" t="s">
        <v>51</v>
      </c>
      <c r="H14" s="15" t="s">
        <v>67</v>
      </c>
      <c r="I14" s="16"/>
      <c r="J14" s="17" t="s">
        <v>72</v>
      </c>
      <c r="K14" s="18" t="s">
        <v>76</v>
      </c>
      <c r="L14" s="27" t="s">
        <v>77</v>
      </c>
      <c r="M14" s="25"/>
      <c r="N14" s="23"/>
    </row>
    <row r="15" spans="1:14" ht="29.25" customHeight="1" x14ac:dyDescent="0.4">
      <c r="A15" s="12" t="s">
        <v>86</v>
      </c>
      <c r="B15" s="13">
        <v>2</v>
      </c>
      <c r="C15" s="14">
        <v>1.17</v>
      </c>
      <c r="D15" s="14">
        <f>Table1[[#This Row],[Quantity]]*Table1[[#This Row],[Cost
(per unit)]]</f>
        <v>2.34</v>
      </c>
      <c r="E15" s="15" t="s">
        <v>80</v>
      </c>
      <c r="F15" s="15" t="s">
        <v>83</v>
      </c>
      <c r="G15" s="14" t="s">
        <v>51</v>
      </c>
      <c r="H15" s="15" t="s">
        <v>85</v>
      </c>
      <c r="I15" s="16"/>
      <c r="J15" s="21" t="s">
        <v>81</v>
      </c>
      <c r="K15" s="18" t="s">
        <v>82</v>
      </c>
      <c r="L15" s="27" t="s">
        <v>84</v>
      </c>
      <c r="M15" s="24"/>
      <c r="N15" s="23"/>
    </row>
    <row r="16" spans="1:14" ht="29.25" customHeight="1" x14ac:dyDescent="0.4">
      <c r="A16" s="12" t="s">
        <v>35</v>
      </c>
      <c r="B16" s="13">
        <v>2</v>
      </c>
      <c r="C16" s="14">
        <v>52.25</v>
      </c>
      <c r="D16" s="14">
        <f>Table1[[#This Row],[Quantity]]*Table1[[#This Row],[Cost
(per unit)]]</f>
        <v>104.5</v>
      </c>
      <c r="E16" s="15" t="s">
        <v>1</v>
      </c>
      <c r="F16" s="15" t="s">
        <v>34</v>
      </c>
      <c r="G16" s="14" t="s">
        <v>21</v>
      </c>
      <c r="H16" s="15" t="s">
        <v>3</v>
      </c>
      <c r="I16" s="16"/>
      <c r="J16" s="21" t="s">
        <v>29</v>
      </c>
      <c r="K16" s="20" t="s">
        <v>2</v>
      </c>
      <c r="L16" s="18"/>
      <c r="M16" s="25" t="s">
        <v>46</v>
      </c>
      <c r="N16" s="23"/>
    </row>
    <row r="17" spans="1:14" ht="29.25" customHeight="1" x14ac:dyDescent="0.4">
      <c r="A17" s="12" t="s">
        <v>71</v>
      </c>
      <c r="B17" s="13">
        <v>4</v>
      </c>
      <c r="C17" s="14">
        <v>6.21</v>
      </c>
      <c r="D17" s="14">
        <f>Table1[[#This Row],[Quantity]]*Table1[[#This Row],[Cost
(per unit)]]</f>
        <v>24.84</v>
      </c>
      <c r="E17" s="15" t="s">
        <v>38</v>
      </c>
      <c r="F17" s="15" t="s">
        <v>48</v>
      </c>
      <c r="G17" s="14" t="s">
        <v>49</v>
      </c>
      <c r="H17" s="15" t="s">
        <v>60</v>
      </c>
      <c r="I17" s="16"/>
      <c r="J17" s="21" t="s">
        <v>39</v>
      </c>
      <c r="K17" s="20" t="s">
        <v>59</v>
      </c>
      <c r="L17" s="20" t="s">
        <v>58</v>
      </c>
      <c r="M17" s="25" t="s">
        <v>47</v>
      </c>
      <c r="N17" s="23"/>
    </row>
    <row r="18" spans="1:14" ht="29.25" customHeight="1" x14ac:dyDescent="0.4">
      <c r="A18" s="12" t="s">
        <v>121</v>
      </c>
      <c r="B18" s="13">
        <v>4</v>
      </c>
      <c r="C18" s="14">
        <v>0.83</v>
      </c>
      <c r="D18" s="14">
        <f>Table1[[#This Row],[Quantity]]*Table1[[#This Row],[Cost
(per unit)]]</f>
        <v>3.32</v>
      </c>
      <c r="E18" s="15" t="s">
        <v>87</v>
      </c>
      <c r="F18" s="15" t="s">
        <v>123</v>
      </c>
      <c r="G18" s="14" t="s">
        <v>88</v>
      </c>
      <c r="H18" s="15" t="s">
        <v>131</v>
      </c>
      <c r="I18" s="16"/>
      <c r="J18" s="21" t="s">
        <v>122</v>
      </c>
      <c r="K18" s="20" t="s">
        <v>124</v>
      </c>
      <c r="L18" s="20" t="s">
        <v>125</v>
      </c>
      <c r="M18" s="24"/>
      <c r="N18" s="23"/>
    </row>
    <row r="19" spans="1:14" ht="29.25" customHeight="1" x14ac:dyDescent="0.4">
      <c r="A19" s="12" t="s">
        <v>94</v>
      </c>
      <c r="B19" s="13">
        <v>4</v>
      </c>
      <c r="C19" s="14">
        <v>2.1</v>
      </c>
      <c r="D19" s="14">
        <f>Table1[[#This Row],[Quantity]]*Table1[[#This Row],[Cost
(per unit)]]</f>
        <v>8.4</v>
      </c>
      <c r="E19" s="15" t="s">
        <v>87</v>
      </c>
      <c r="F19" s="15" t="s">
        <v>90</v>
      </c>
      <c r="G19" s="14" t="s">
        <v>88</v>
      </c>
      <c r="H19" s="15" t="s">
        <v>96</v>
      </c>
      <c r="I19" s="16"/>
      <c r="J19" s="21" t="s">
        <v>89</v>
      </c>
      <c r="K19" s="20" t="s">
        <v>91</v>
      </c>
      <c r="L19" s="18" t="s">
        <v>92</v>
      </c>
      <c r="M19" s="24"/>
      <c r="N19" s="23"/>
    </row>
    <row r="20" spans="1:14" ht="29.25" customHeight="1" x14ac:dyDescent="0.4">
      <c r="A20" s="12" t="s">
        <v>136</v>
      </c>
      <c r="B20" s="13">
        <v>3</v>
      </c>
      <c r="C20" s="14">
        <v>3.95</v>
      </c>
      <c r="D20" s="14">
        <f>Table1[[#This Row],[Quantity]]*Table1[[#This Row],[Cost
(per unit)]]</f>
        <v>11.850000000000001</v>
      </c>
      <c r="E20" s="15" t="s">
        <v>139</v>
      </c>
      <c r="F20" s="15">
        <v>1949</v>
      </c>
      <c r="G20" s="14" t="s">
        <v>88</v>
      </c>
      <c r="H20" s="15"/>
      <c r="I20" s="16" t="s">
        <v>138</v>
      </c>
      <c r="J20" s="17"/>
      <c r="K20" s="18" t="s">
        <v>137</v>
      </c>
      <c r="L20" s="24"/>
      <c r="M20" s="24"/>
      <c r="N20" s="23"/>
    </row>
    <row r="21" spans="1:14" x14ac:dyDescent="0.4">
      <c r="C21" s="28"/>
      <c r="D21" s="6">
        <f>SUM(D2:D20)</f>
        <v>601.20000000000005</v>
      </c>
    </row>
  </sheetData>
  <hyperlinks>
    <hyperlink ref="J4" r:id="rId1"/>
    <hyperlink ref="J3" r:id="rId2"/>
    <hyperlink ref="L4" r:id="rId3"/>
    <hyperlink ref="K4" r:id="rId4"/>
    <hyperlink ref="K3" r:id="rId5"/>
    <hyperlink ref="L3" r:id="rId6"/>
    <hyperlink ref="K16" r:id="rId7"/>
    <hyperlink ref="J16" r:id="rId8"/>
    <hyperlink ref="J5" r:id="rId9"/>
    <hyperlink ref="K5" r:id="rId10"/>
    <hyperlink ref="L5" r:id="rId11"/>
    <hyperlink ref="J17" r:id="rId12"/>
    <hyperlink ref="M3" r:id="rId13"/>
    <hyperlink ref="M4" r:id="rId14"/>
    <hyperlink ref="M5" r:id="rId15"/>
    <hyperlink ref="M16" r:id="rId16"/>
    <hyperlink ref="M17" r:id="rId17"/>
    <hyperlink ref="K9" r:id="rId18"/>
    <hyperlink ref="L9" r:id="rId19"/>
    <hyperlink ref="J9" r:id="rId20"/>
    <hyperlink ref="L17" r:id="rId21"/>
    <hyperlink ref="K17" r:id="rId22"/>
    <hyperlink ref="J12" r:id="rId23"/>
    <hyperlink ref="M12" r:id="rId24"/>
    <hyperlink ref="J13" r:id="rId25"/>
    <hyperlink ref="L13" r:id="rId26"/>
    <hyperlink ref="K13" r:id="rId27"/>
    <hyperlink ref="J15" r:id="rId28"/>
    <hyperlink ref="L15" r:id="rId29"/>
    <hyperlink ref="J19" r:id="rId30"/>
    <hyperlink ref="K19" r:id="rId31"/>
    <hyperlink ref="K8" r:id="rId32"/>
    <hyperlink ref="L8" r:id="rId33"/>
    <hyperlink ref="J8" r:id="rId34"/>
    <hyperlink ref="J18" r:id="rId35"/>
    <hyperlink ref="M7" r:id="rId36"/>
    <hyperlink ref="M6" r:id="rId37"/>
    <hyperlink ref="J7" r:id="rId38"/>
    <hyperlink ref="J6" r:id="rId39"/>
    <hyperlink ref="J10" r:id="rId40"/>
    <hyperlink ref="J11" r:id="rId41"/>
    <hyperlink ref="M11" r:id="rId42"/>
    <hyperlink ref="K18" r:id="rId43"/>
    <hyperlink ref="L18" r:id="rId44"/>
    <hyperlink ref="M2" r:id="rId45"/>
  </hyperlinks>
  <pageMargins left="0.7" right="0.7" top="0.75" bottom="0.75" header="0.3" footer="0.3"/>
  <pageSetup orientation="portrait" r:id="rId46"/>
  <tableParts count="1">
    <tablePart r:id="rId4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</vt:lpstr>
      <vt:lpstr>eagle</vt:lpstr>
      <vt:lpstr>other</vt:lpstr>
      <vt:lpstr>initial(old)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2016-11-16T15:40:51Z</dcterms:created>
  <dcterms:modified xsi:type="dcterms:W3CDTF">2017-06-18T03:12:57Z</dcterms:modified>
</cp:coreProperties>
</file>