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D16" i="1"/>
  <c r="D17" i="1"/>
  <c r="D18" i="1"/>
  <c r="D19" i="1"/>
  <c r="D20" i="1"/>
  <c r="D21" i="1"/>
  <c r="C13" i="1"/>
  <c r="C14" i="1"/>
  <c r="C15" i="1"/>
  <c r="C16" i="1"/>
  <c r="C17" i="1"/>
  <c r="C18" i="1"/>
  <c r="C19" i="1"/>
  <c r="C20" i="1"/>
  <c r="C21" i="1"/>
  <c r="C12" i="1"/>
  <c r="C3" i="1"/>
  <c r="C5" i="1"/>
  <c r="C4" i="1"/>
  <c r="I25" i="1"/>
  <c r="I26" i="1"/>
  <c r="I27" i="1"/>
  <c r="I24" i="1"/>
  <c r="I15" i="1"/>
  <c r="I16" i="1"/>
  <c r="I17" i="1"/>
  <c r="I14" i="1"/>
  <c r="H4" i="1"/>
  <c r="B12" i="1"/>
  <c r="B13" i="1"/>
  <c r="B14" i="1"/>
  <c r="B16" i="1"/>
  <c r="B17" i="1"/>
  <c r="B18" i="1"/>
  <c r="B19" i="1"/>
  <c r="B20" i="1"/>
  <c r="B21" i="1"/>
  <c r="B15" i="1"/>
  <c r="C2" i="1"/>
</calcChain>
</file>

<file path=xl/sharedStrings.xml><?xml version="1.0" encoding="utf-8"?>
<sst xmlns="http://schemas.openxmlformats.org/spreadsheetml/2006/main" count="38" uniqueCount="23">
  <si>
    <t>survey size (degrees)</t>
  </si>
  <si>
    <t>hubble wfc3</t>
  </si>
  <si>
    <t>JWST</t>
  </si>
  <si>
    <t>Euclid</t>
  </si>
  <si>
    <t>E ELT</t>
  </si>
  <si>
    <t>time to complete Q5</t>
  </si>
  <si>
    <t>hubble</t>
  </si>
  <si>
    <t>6.65 hours</t>
  </si>
  <si>
    <t>observing one star, 28th mag. S/N ratio of ten.</t>
  </si>
  <si>
    <t>instrument</t>
  </si>
  <si>
    <t>Hubble</t>
  </si>
  <si>
    <t>FoV (arcmins squared)</t>
  </si>
  <si>
    <t>Field of View (square degrees)</t>
  </si>
  <si>
    <t>time taken (days)</t>
  </si>
  <si>
    <t>time minutes</t>
  </si>
  <si>
    <t>ratio of field of views</t>
  </si>
  <si>
    <t>telescope</t>
  </si>
  <si>
    <t>FoV (degrees)</t>
  </si>
  <si>
    <t>1.22 *lambda/D</t>
  </si>
  <si>
    <t>Diameter</t>
  </si>
  <si>
    <t>0.79 hours</t>
  </si>
  <si>
    <t>1.33 hours</t>
  </si>
  <si>
    <t>6.09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</si>
</sst>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E12" sqref="E12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8.28515625" customWidth="1"/>
    <col min="6" max="6" width="10.85546875" bestFit="1" customWidth="1"/>
    <col min="7" max="7" width="28.7109375" bestFit="1" customWidth="1"/>
    <col min="8" max="8" width="21" bestFit="1" customWidth="1"/>
    <col min="9" max="9" width="20.140625" bestFit="1" customWidth="1"/>
  </cols>
  <sheetData>
    <row r="1" spans="1:9" x14ac:dyDescent="0.25">
      <c r="B1" t="s">
        <v>5</v>
      </c>
      <c r="C1" t="s">
        <v>14</v>
      </c>
      <c r="E1" t="s">
        <v>8</v>
      </c>
    </row>
    <row r="2" spans="1:9" x14ac:dyDescent="0.25">
      <c r="A2" t="s">
        <v>6</v>
      </c>
      <c r="B2" t="s">
        <v>7</v>
      </c>
      <c r="C2">
        <f>6.65*60</f>
        <v>399</v>
      </c>
    </row>
    <row r="3" spans="1:9" x14ac:dyDescent="0.25">
      <c r="A3" t="s">
        <v>2</v>
      </c>
      <c r="B3" t="s">
        <v>20</v>
      </c>
      <c r="C3">
        <f>0.79*60</f>
        <v>47.400000000000006</v>
      </c>
      <c r="F3" t="s">
        <v>9</v>
      </c>
      <c r="G3" t="s">
        <v>12</v>
      </c>
      <c r="H3" t="s">
        <v>11</v>
      </c>
    </row>
    <row r="4" spans="1:9" x14ac:dyDescent="0.25">
      <c r="A4" t="s">
        <v>3</v>
      </c>
      <c r="B4" t="s">
        <v>22</v>
      </c>
      <c r="C4">
        <f>6.09*60</f>
        <v>365.4</v>
      </c>
      <c r="F4" t="s">
        <v>10</v>
      </c>
      <c r="G4" s="1">
        <v>1.2899999999999999E-3</v>
      </c>
      <c r="H4">
        <f>(136*123)/3600</f>
        <v>4.6466666666666665</v>
      </c>
    </row>
    <row r="5" spans="1:9" x14ac:dyDescent="0.25">
      <c r="A5" t="s">
        <v>4</v>
      </c>
      <c r="B5" t="s">
        <v>21</v>
      </c>
      <c r="C5">
        <f>1.33*60</f>
        <v>79.800000000000011</v>
      </c>
      <c r="F5" t="s">
        <v>2</v>
      </c>
      <c r="G5" s="1">
        <v>1.34E-3</v>
      </c>
      <c r="H5">
        <v>4.484</v>
      </c>
    </row>
    <row r="6" spans="1:9" x14ac:dyDescent="0.25">
      <c r="F6" t="s">
        <v>3</v>
      </c>
      <c r="G6">
        <v>0.55100000000000005</v>
      </c>
      <c r="H6">
        <v>1983.6</v>
      </c>
    </row>
    <row r="7" spans="1:9" x14ac:dyDescent="0.25">
      <c r="F7" t="s">
        <v>4</v>
      </c>
      <c r="G7" s="1">
        <v>6.94E-3</v>
      </c>
      <c r="H7">
        <v>25</v>
      </c>
    </row>
    <row r="10" spans="1:9" x14ac:dyDescent="0.25">
      <c r="B10" t="s">
        <v>13</v>
      </c>
    </row>
    <row r="11" spans="1:9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9" x14ac:dyDescent="0.25">
      <c r="A12">
        <v>1E-3</v>
      </c>
      <c r="B12">
        <f t="shared" ref="B12:B13" si="0">(A12/0.00129)*399/(60*24)</f>
        <v>0.21479328165374681</v>
      </c>
      <c r="C12">
        <f>((A12/0.00134)*47.2)/(60*24)</f>
        <v>2.4461028192371483E-2</v>
      </c>
    </row>
    <row r="13" spans="1:9" x14ac:dyDescent="0.25">
      <c r="A13">
        <v>5.0000000000000001E-3</v>
      </c>
      <c r="B13">
        <f t="shared" si="0"/>
        <v>1.0739664082687339</v>
      </c>
      <c r="C13">
        <f t="shared" ref="C13:C21" si="1">((A13/0.00134)*47.2)/(60*24)</f>
        <v>0.12230514096185738</v>
      </c>
      <c r="E13">
        <f t="shared" ref="E13:E21" si="2">((A13/0.00694)*79.8)/(24*60)</f>
        <v>3.9925552353506241E-2</v>
      </c>
      <c r="G13" t="s">
        <v>16</v>
      </c>
      <c r="H13" t="s">
        <v>17</v>
      </c>
      <c r="I13" t="s">
        <v>15</v>
      </c>
    </row>
    <row r="14" spans="1:9" x14ac:dyDescent="0.25">
      <c r="A14">
        <v>0.01</v>
      </c>
      <c r="B14">
        <f>(A14/0.00129)*399/(60*24)</f>
        <v>2.1479328165374678</v>
      </c>
      <c r="C14">
        <f t="shared" si="1"/>
        <v>0.24461028192371476</v>
      </c>
      <c r="E14">
        <f t="shared" si="2"/>
        <v>7.9851104707012482E-2</v>
      </c>
      <c r="G14" t="s">
        <v>10</v>
      </c>
      <c r="H14">
        <v>1.2899999999999999E-3</v>
      </c>
      <c r="I14">
        <f>0.551/H14</f>
        <v>427.13178294573652</v>
      </c>
    </row>
    <row r="15" spans="1:9" x14ac:dyDescent="0.25">
      <c r="A15">
        <v>0.05</v>
      </c>
      <c r="B15">
        <f>(A15/0.00129)*399/(60*24)</f>
        <v>10.739664082687339</v>
      </c>
      <c r="C15">
        <f t="shared" si="1"/>
        <v>1.2230514096185741</v>
      </c>
      <c r="E15">
        <f t="shared" si="2"/>
        <v>0.39925552353506244</v>
      </c>
      <c r="G15" t="s">
        <v>2</v>
      </c>
      <c r="H15">
        <v>1.34E-3</v>
      </c>
      <c r="I15">
        <f t="shared" ref="I15:I17" si="3">0.551/H15</f>
        <v>411.19402985074629</v>
      </c>
    </row>
    <row r="16" spans="1:9" x14ac:dyDescent="0.25">
      <c r="A16">
        <v>0.1</v>
      </c>
      <c r="B16">
        <f t="shared" ref="B16:B21" si="4">(A16/0.00129)*399/(60*24)</f>
        <v>21.479328165374678</v>
      </c>
      <c r="C16">
        <f t="shared" si="1"/>
        <v>2.4461028192371481</v>
      </c>
      <c r="D16">
        <f t="shared" ref="D13:D21" si="5">((A16/0.551)*365.4)/(60*24)</f>
        <v>4.6052631578947366E-2</v>
      </c>
      <c r="E16">
        <f t="shared" si="2"/>
        <v>0.79851104707012488</v>
      </c>
      <c r="G16" t="s">
        <v>3</v>
      </c>
      <c r="H16">
        <v>0.55100000000000005</v>
      </c>
      <c r="I16">
        <f t="shared" si="3"/>
        <v>1</v>
      </c>
    </row>
    <row r="17" spans="1:9" x14ac:dyDescent="0.25">
      <c r="A17">
        <v>0.5</v>
      </c>
      <c r="B17">
        <f t="shared" si="4"/>
        <v>107.39664082687339</v>
      </c>
      <c r="C17">
        <f t="shared" si="1"/>
        <v>12.230514096185738</v>
      </c>
      <c r="D17">
        <f t="shared" si="5"/>
        <v>0.23026315789473684</v>
      </c>
      <c r="E17">
        <f t="shared" si="2"/>
        <v>3.9925552353506242</v>
      </c>
      <c r="G17" t="s">
        <v>4</v>
      </c>
      <c r="H17">
        <v>6.94E-3</v>
      </c>
      <c r="I17">
        <f t="shared" si="3"/>
        <v>79.39481268011528</v>
      </c>
    </row>
    <row r="18" spans="1:9" x14ac:dyDescent="0.25">
      <c r="A18">
        <v>1</v>
      </c>
      <c r="B18">
        <f t="shared" si="4"/>
        <v>214.79328165374679</v>
      </c>
      <c r="C18">
        <f t="shared" si="1"/>
        <v>24.461028192371476</v>
      </c>
      <c r="D18">
        <f t="shared" si="5"/>
        <v>0.46052631578947367</v>
      </c>
      <c r="E18">
        <f t="shared" si="2"/>
        <v>7.9851104707012484</v>
      </c>
    </row>
    <row r="19" spans="1:9" x14ac:dyDescent="0.25">
      <c r="A19">
        <v>10</v>
      </c>
      <c r="B19">
        <f t="shared" si="4"/>
        <v>2147.9328165374682</v>
      </c>
      <c r="C19">
        <f t="shared" si="1"/>
        <v>244.61028192371478</v>
      </c>
      <c r="D19">
        <f t="shared" si="5"/>
        <v>4.6052631578947363</v>
      </c>
      <c r="E19">
        <f t="shared" si="2"/>
        <v>79.851104707012482</v>
      </c>
    </row>
    <row r="20" spans="1:9" x14ac:dyDescent="0.25">
      <c r="A20">
        <v>20</v>
      </c>
      <c r="B20">
        <f t="shared" si="4"/>
        <v>4295.8656330749363</v>
      </c>
      <c r="C20">
        <f t="shared" si="1"/>
        <v>489.22056384742956</v>
      </c>
      <c r="D20">
        <f t="shared" si="5"/>
        <v>9.2105263157894726</v>
      </c>
      <c r="E20">
        <f t="shared" si="2"/>
        <v>159.70220941402496</v>
      </c>
    </row>
    <row r="21" spans="1:9" x14ac:dyDescent="0.25">
      <c r="A21">
        <v>40</v>
      </c>
      <c r="B21">
        <f t="shared" si="4"/>
        <v>8591.7312661498727</v>
      </c>
      <c r="C21">
        <f t="shared" si="1"/>
        <v>978.44112769485912</v>
      </c>
      <c r="D21">
        <f t="shared" si="5"/>
        <v>18.421052631578945</v>
      </c>
      <c r="E21">
        <f t="shared" si="2"/>
        <v>319.40441882804993</v>
      </c>
    </row>
    <row r="23" spans="1:9" x14ac:dyDescent="0.25">
      <c r="G23" t="s">
        <v>16</v>
      </c>
      <c r="H23" t="s">
        <v>19</v>
      </c>
      <c r="I23" t="s">
        <v>18</v>
      </c>
    </row>
    <row r="24" spans="1:9" x14ac:dyDescent="0.25">
      <c r="G24" t="s">
        <v>6</v>
      </c>
      <c r="H24" s="2">
        <v>2.4</v>
      </c>
      <c r="I24">
        <f>((1.22*0.0000016/H24)*(180*3600))/ 3.14159</f>
        <v>0.16776218411695987</v>
      </c>
    </row>
    <row r="25" spans="1:9" x14ac:dyDescent="0.25">
      <c r="G25" t="s">
        <v>2</v>
      </c>
      <c r="H25" s="2">
        <v>6.5</v>
      </c>
      <c r="I25">
        <f t="shared" ref="I25:I27" si="6">((1.22*0.0000016/H25)*(180*3600))/ 3.14159</f>
        <v>6.1942960289339016E-2</v>
      </c>
    </row>
    <row r="26" spans="1:9" x14ac:dyDescent="0.25">
      <c r="G26" t="s">
        <v>3</v>
      </c>
      <c r="H26">
        <v>1.2</v>
      </c>
      <c r="I26">
        <f t="shared" si="6"/>
        <v>0.33552436823391973</v>
      </c>
    </row>
    <row r="27" spans="1:9" x14ac:dyDescent="0.25">
      <c r="G27" t="s">
        <v>4</v>
      </c>
      <c r="H27">
        <v>40</v>
      </c>
      <c r="I27">
        <f t="shared" si="6"/>
        <v>1.0065731047017593E-2</v>
      </c>
    </row>
    <row r="33" spans="9:10" x14ac:dyDescent="0.25">
      <c r="I33" s="3"/>
      <c r="J33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2013-03-05T09:38:29Z</dcterms:created>
  <dcterms:modified xsi:type="dcterms:W3CDTF">2013-03-07T12:17:50Z</dcterms:modified>
</cp:coreProperties>
</file>