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xl\Universe\"/>
    </mc:Choice>
  </mc:AlternateContent>
  <xr:revisionPtr revIDLastSave="0" documentId="13_ncr:1_{BFC367FB-356B-4E5F-BFE5-EB49033EFE5A}" xr6:coauthVersionLast="47" xr6:coauthVersionMax="47" xr10:uidLastSave="{00000000-0000-0000-0000-000000000000}"/>
  <bookViews>
    <workbookView xWindow="9360" yWindow="420" windowWidth="19710" windowHeight="14280" xr2:uid="{8696EBD4-A927-4B50-8033-67DB30FDDA0A}"/>
  </bookViews>
  <sheets>
    <sheet name="Main" sheetId="1"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3" i="1" l="1"/>
  <c r="I3" i="1"/>
  <c r="H13" i="1" a="1"/>
  <c r="H13" i="1" s="1"/>
  <c r="H15" i="1" a="1"/>
  <c r="H15" i="1" s="1"/>
  <c r="H14" i="1" a="1"/>
  <c r="H14" i="1" s="1"/>
  <c r="H9" i="1" a="1"/>
  <c r="H9" i="1" s="1"/>
  <c r="H8" i="1" a="1"/>
  <c r="H8" i="1" s="1"/>
  <c r="H7" i="1" a="1"/>
  <c r="H7" i="1" s="1"/>
  <c r="H6" i="1" a="1"/>
  <c r="H6" i="1" s="1"/>
  <c r="H5" i="1" a="1"/>
  <c r="H5" i="1" s="1"/>
  <c r="H4" i="1" a="1"/>
  <c r="H4" i="1" s="1"/>
  <c r="J4" i="1" s="1"/>
  <c r="H3" i="1" a="1"/>
  <c r="H3" i="1" s="1"/>
  <c r="J3" i="1" s="1"/>
  <c r="C3" i="1" a="1"/>
  <c r="C3" i="1" s="1"/>
  <c r="D9" i="1" a="1"/>
  <c r="D9" i="1" s="1"/>
  <c r="D8" i="1" a="1"/>
  <c r="D8" i="1" s="1"/>
  <c r="D7" i="1" a="1"/>
  <c r="D7" i="1" s="1"/>
  <c r="D15" i="1" a="1"/>
  <c r="D15" i="1" s="1"/>
  <c r="D6" i="1" a="1"/>
  <c r="D6" i="1" s="1"/>
  <c r="D14" i="1" a="1"/>
  <c r="D14" i="1" s="1"/>
  <c r="D13" i="1" a="1"/>
  <c r="D13" i="1" s="1"/>
  <c r="D5" i="1" a="1"/>
  <c r="D5" i="1" s="1"/>
  <c r="D4" i="1" a="1"/>
  <c r="D4" i="1" s="1"/>
  <c r="D3" i="1" a="1"/>
  <c r="D3" i="1" s="1"/>
  <c r="C9" i="1" a="1"/>
  <c r="C9" i="1" s="1"/>
  <c r="C8" i="1" a="1"/>
  <c r="C8" i="1" s="1"/>
  <c r="C7" i="1" a="1"/>
  <c r="C7" i="1" s="1"/>
  <c r="C15" i="1" a="1"/>
  <c r="C15" i="1" s="1"/>
  <c r="C6" i="1" a="1"/>
  <c r="C6" i="1" s="1"/>
  <c r="C14" i="1" a="1"/>
  <c r="C14" i="1" s="1"/>
  <c r="C13" i="1" a="1"/>
  <c r="C13" i="1" s="1"/>
  <c r="C5" i="1" a="1"/>
  <c r="C5" i="1" s="1"/>
  <c r="C4" i="1" a="1"/>
  <c r="C4" i="1" s="1"/>
  <c r="K4" i="1"/>
  <c r="L3" i="1" l="1"/>
  <c r="L4"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0">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futureMetadata>
  <cellMetadata count="1">
    <bk>
      <rc t="1" v="0"/>
    </bk>
  </cellMetadata>
  <valueMetadata count="10">
    <bk>
      <rc t="2" v="0"/>
    </bk>
    <bk>
      <rc t="2" v="1"/>
    </bk>
    <bk>
      <rc t="2" v="2"/>
    </bk>
    <bk>
      <rc t="2" v="3"/>
    </bk>
    <bk>
      <rc t="2" v="4"/>
    </bk>
    <bk>
      <rc t="2" v="5"/>
    </bk>
    <bk>
      <rc t="2" v="6"/>
    </bk>
    <bk>
      <rc t="2" v="7"/>
    </bk>
    <bk>
      <rc t="2" v="8"/>
    </bk>
    <bk>
      <rc t="2" v="9"/>
    </bk>
  </valueMetadata>
</metadata>
</file>

<file path=xl/sharedStrings.xml><?xml version="1.0" encoding="utf-8"?>
<sst xmlns="http://schemas.openxmlformats.org/spreadsheetml/2006/main" count="26" uniqueCount="26">
  <si>
    <t>Company</t>
  </si>
  <si>
    <t>Sector</t>
  </si>
  <si>
    <t>Ticker</t>
  </si>
  <si>
    <t>Price</t>
  </si>
  <si>
    <t>Shares</t>
  </si>
  <si>
    <t>MC</t>
  </si>
  <si>
    <t>Net Cash</t>
  </si>
  <si>
    <t>EV</t>
  </si>
  <si>
    <t>LMT US</t>
  </si>
  <si>
    <t>BA US</t>
  </si>
  <si>
    <t>NOC US</t>
  </si>
  <si>
    <t>RGR US</t>
  </si>
  <si>
    <t>SWBI US</t>
  </si>
  <si>
    <t>POWW US</t>
  </si>
  <si>
    <t>VSTO US</t>
  </si>
  <si>
    <t>GD US</t>
  </si>
  <si>
    <t>RTX US</t>
  </si>
  <si>
    <t>BA EU</t>
  </si>
  <si>
    <t xml:space="preserve">Hunting </t>
  </si>
  <si>
    <t>Update</t>
  </si>
  <si>
    <t>Quarter</t>
  </si>
  <si>
    <t>IR</t>
  </si>
  <si>
    <t>Filing</t>
  </si>
  <si>
    <t>Q222</t>
  </si>
  <si>
    <t>ir</t>
  </si>
  <si>
    <t>filing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</si>
</sst>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u/>
      <sz val="11"/>
      <color theme="1"/>
      <name val="Arial"/>
      <family val="2"/>
    </font>
    <font>
      <u/>
      <sz val="11"/>
      <color theme="10"/>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1" fillId="0" borderId="0" xfId="0" applyFont="1" applyAlignment="1">
      <alignment horizontal="center" vertical="center"/>
    </xf>
    <xf numFmtId="0" fontId="0" fillId="0" borderId="0" xfId="0" applyAlignment="1">
      <alignment horizontal="center" vertical="center"/>
    </xf>
    <xf numFmtId="0" fontId="2" fillId="0" borderId="0" xfId="1"/>
    <xf numFmtId="3" fontId="0" fillId="0" borderId="0" xfId="0" applyNumberFormat="1"/>
    <xf numFmtId="4" fontId="0" fillId="0" borderId="0" xfId="0" applyNumberFormat="1"/>
    <xf numFmtId="0" fontId="1" fillId="0" borderId="0" xfId="0" applyFo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14" fontId="0" fillId="0" borderId="0" xfId="0" applyNumberFormat="1" applyAlignment="1">
      <alignment horizontal="center" vertical="center"/>
    </xf>
    <xf numFmtId="0" fontId="2" fillId="2" borderId="1" xfId="1" applyFill="1" applyBorder="1" applyAlignment="1">
      <alignment horizontal="center"/>
    </xf>
    <xf numFmtId="0" fontId="0" fillId="2" borderId="2" xfId="0" applyFill="1" applyBorder="1" applyAlignment="1">
      <alignment horizontal="center"/>
    </xf>
    <xf numFmtId="0" fontId="0" fillId="2" borderId="1" xfId="0" applyFill="1" applyBorder="1" applyAlignment="1">
      <alignment horizontal="center"/>
    </xf>
    <xf numFmtId="0" fontId="2" fillId="2" borderId="2" xfId="1" applyFill="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xl/LMT.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sheetName val="Model"/>
    </sheetNames>
    <sheetDataSet>
      <sheetData sheetId="0">
        <row r="8">
          <cell r="D8">
            <v>262.07396299999999</v>
          </cell>
        </row>
        <row r="10">
          <cell r="D10">
            <v>2430</v>
          </cell>
        </row>
        <row r="11">
          <cell r="D11">
            <v>11480</v>
          </cell>
        </row>
      </sheetData>
      <sheetData sheetId="1"/>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0">
  <rv s="0">
    <v>https://www.bing.com/financeapi/forcetrigger?t=a1wzw7&amp;q=XNYS%3aLMT&amp;form=skydnc</v>
    <v>Learn more on Bing</v>
  </rv>
  <rv s="1">
    <v>en-US</v>
    <v>a1wzw7</v>
    <v>268435456</v>
    <v>1</v>
    <v>Powered by Refinitiv</v>
    <v>0</v>
    <v>LOCKHEED MARTIN CORPORATION (XNYS:LMT)</v>
    <v>2</v>
    <v>3</v>
    <v>Finance</v>
    <v>4</v>
    <v>479.99</v>
    <v>324.2278</v>
    <v>0.7268</v>
    <v>6.32</v>
    <v>1.3663000000000002E-2</v>
    <v>USD</v>
    <v>Lockheed Martin Corporation is a security and aerospace company. It operates through four segments. Aeronautics segment is engaged in the research, design, development, manufacture, support and upgrade of military aircraft, including combat and air mobility aircraft, unmanned air vehicles and related technologies. Missiles and Fire Control segment provides air and missile defense systems; fire control systems; manned and unmanned ground vehicles, and energy management solutions. Rotary and Mission Systems segment provides design, manufacture, service and support for various military and commercial helicopters, surface ships, sea and land-based missile defense systems, radar systems, sea and air-based mission and combat systems, command and control mission solutions, cyber solutions, and simulation and training solutions. Space segment is engaged in the research and development, design, engineering and production of satellites, space transportation systems, strike and defensive systems.</v>
    <v>114000</v>
    <v>New York Stock Exchange</v>
    <v>XNYS</v>
    <v>XNYS</v>
    <v>6801 ROCKLEDGE DR, BETHESDA, MD, 20817 US</v>
    <v>473.52839999999998</v>
    <v>Aerospace &amp; Defense</v>
    <v>Stock</v>
    <v>44861.655142858595</v>
    <v>0</v>
    <v>464.4</v>
    <v>121224900000</v>
    <v>LOCKHEED MARTIN CORPORATION</v>
    <v>LOCKHEED MARTIN CORPORATION</v>
    <v>464.83</v>
    <v>21.2393</v>
    <v>462.56</v>
    <v>468.88</v>
    <v>262074000</v>
    <v>LMT</v>
    <v>LOCKHEED MARTIN CORPORATION (XNYS:LMT)</v>
    <v>466099</v>
    <v>1479163</v>
    <v>1994</v>
  </rv>
  <rv s="2">
    <v>1</v>
  </rv>
  <rv s="0">
    <v>https://www.bing.com/financeapi/forcetrigger?t=a1o4ec&amp;q=XNYS%3aBA&amp;form=skydnc</v>
    <v>Learn more on Bing</v>
  </rv>
  <rv s="1">
    <v>en-US</v>
    <v>a1o4ec</v>
    <v>268435456</v>
    <v>1</v>
    <v>Powered by Refinitiv</v>
    <v>0</v>
    <v>THE BOEING COMPANY (XNYS:BA)</v>
    <v>2</v>
    <v>3</v>
    <v>Finance</v>
    <v>4</v>
    <v>233.94</v>
    <v>113.02</v>
    <v>1.4275</v>
    <v>7.58</v>
    <v>5.6656000000000005E-2</v>
    <v>USD</v>
    <v>The Boeing Company is an aerospace company. The Company's segments include Commercial Airplanes (BCA), Defense, Space &amp; Security (BDS), Global Services (BGS) and Boeing Capital (BCC). Its BCA segment develops, produces and markets commercial jet aircraft and provides fleet support services, principally to the commercial airline industry. Its commercial jet aircraft in production includes the 737 narrow-body model and the 747, 767, 777 and 787 wide-body models. Its BDS segment is engaged in the research, development, production and modification of manned and unmanned military aircraft and weapons systems for strike, surveillance and mobility. Its primary products include the fixed-wing military aircraft, such as F/A-18E/F Super Hornet, F-15 programs, P-8 programs, KC-46A Tanker and T-7A Red Hawk. Its BGS segment provides services to commercial and defense customers. BCC segment facilitates, arranges, structures and provides selective financing solutions for its customers.</v>
    <v>142000</v>
    <v>New York Stock Exchange</v>
    <v>XNYS</v>
    <v>XNYS</v>
    <v>929 Long Bridge Drive, ARLINGTON, VA, 22202 US</v>
    <v>143.1</v>
    <v>Aerospace &amp; Defense</v>
    <v>Stock</v>
    <v>44861.655159548434</v>
    <v>3</v>
    <v>136.63</v>
    <v>83947089344</v>
    <v>THE BOEING COMPANY</v>
    <v>THE BOEING COMPANY</v>
    <v>137.06</v>
    <v>0</v>
    <v>133.79</v>
    <v>141.37</v>
    <v>593811200</v>
    <v>BA</v>
    <v>THE BOEING COMPANY (XNYS:BA)</v>
    <v>7722940</v>
    <v>7829218</v>
    <v>1934</v>
  </rv>
  <rv s="2">
    <v>4</v>
  </rv>
  <rv s="0">
    <v>https://www.bing.com/financeapi/forcetrigger?t=a1yngh&amp;q=XNYS%3aNOC&amp;form=skydnc</v>
    <v>Learn more on Bing</v>
  </rv>
  <rv s="1">
    <v>en-US</v>
    <v>a1yngh</v>
    <v>268435456</v>
    <v>1</v>
    <v>Powered by Refinitiv</v>
    <v>0</v>
    <v>NORTHROP GRUMMAN CORPORATION (XNYS:NOC)</v>
    <v>2</v>
    <v>3</v>
    <v>Finance</v>
    <v>4</v>
    <v>535.33000000000004</v>
    <v>345.9</v>
    <v>0.61639999999999995</v>
    <v>-2.75</v>
    <v>-5.1790000000000004E-3</v>
    <v>USD</v>
    <v>Northrop Grumman Corporation is a global aerospace and defense company. The Company operates through four segments: Aeronautics Systems, Defense Systems, Mission Systems and Space Systems. Its Aeronautics Systems segment is engaged in the design, development, production, integration and production of autonomous and manned aircraft systems used for battle management, strike and intelligence, surveillance and reconnaissance (ISR). Its Defense Systems segment is engaged in designing, development, production, integration, sustainment and modernization of weapon and mission systems for military and civilian agency customers. Its Mission Systems segment is engaged in providing airborne multifunction sensors; maritime/land systems and sensors; navigation, targeting and survivability, and networked information solutions. Its Space Systems segment is engaged in the design, development, integration, production and operation of space, missile defense, launch and strategic missile systems.</v>
    <v>88000</v>
    <v>New York Stock Exchange</v>
    <v>XNYS</v>
    <v>XNYS</v>
    <v>C/O NORTHROP GRUMMAN CORP, 2980 FAIRVIEW PARK DRIVE, FALLS CHURCH, VA, 22042 US</v>
    <v>535.33000000000004</v>
    <v>Aerospace &amp; Defense</v>
    <v>Stock</v>
    <v>44861.655168691403</v>
    <v>6</v>
    <v>508.84</v>
    <v>81724697112</v>
    <v>NORTHROP GRUMMAN CORPORATION</v>
    <v>NORTHROP GRUMMAN CORPORATION</v>
    <v>510.88</v>
    <v>14.7826</v>
    <v>530.99</v>
    <v>528.24</v>
    <v>154711300</v>
    <v>NOC</v>
    <v>NORTHROP GRUMMAN CORPORATION (XNYS:NOC)</v>
    <v>697261</v>
    <v>1022072</v>
    <v>2010</v>
  </rv>
  <rv s="2">
    <v>7</v>
  </rv>
  <rv s="0">
    <v>https://www.bing.com/financeapi/forcetrigger?t=a2skar&amp;q=XNAS%3aPOWW&amp;form=skydnc</v>
    <v>Learn more on Bing</v>
  </rv>
  <rv s="1">
    <v>en-US</v>
    <v>a2skar</v>
    <v>268435456</v>
    <v>1</v>
    <v>Powered by Refinitiv</v>
    <v>0</v>
    <v>AMMO, INC. (XNAS:POWW)</v>
    <v>2</v>
    <v>3</v>
    <v>Finance</v>
    <v>4</v>
    <v>7.55</v>
    <v>2.855</v>
    <v>0.3201</v>
    <v>4.4999999999999998E-2</v>
    <v>1.3889E-2</v>
    <v>USD</v>
    <v>AMMO, Inc. is a technology-driven ammunition company. The Company designs and manufactures products for a variety of aptitudes, including law enforcement, military, sports shooting, and self-defense. The Company operates through two segments: Ammunition and Marketplace. The Ammunition segment consists of its manufacturing business. It engages in the design, production, and marketing of ammunition and ammunition component products. The Marketplace segment consists of the GunBroker.com marketplace. GunBroker.com supports the lawful sale of firearms, ammunition, and hunting/shooting accessories. The Company's brands include STREAK VISUAL AMMUNITION, stelTH subsonic ammunition, Ammo, Inc. Signature, and JMC Brass. The STREAK technology features a luminescent dot on the rear of the bullet. When fired, the muzzle flash illuminates this dot, providing the user with a tracer-like glowing bullet path. It is used for law enforcement, military and indoor range use, and low-light shooting.</v>
    <v>359</v>
    <v>Nasdaq Stock Market</v>
    <v>XNAS</v>
    <v>XNAS</v>
    <v>7681 E. Gray Rd, Scottsdale, SCOTTSDALE, AZ, 85260 US</v>
    <v>3.3191999999999999</v>
    <v>Aerospace &amp; Defense</v>
    <v>Stock</v>
    <v>44861.655161399998</v>
    <v>9</v>
    <v>3.25</v>
    <v>384216885</v>
    <v>AMMO, INC.</v>
    <v>AMMO, INC.</v>
    <v>3.28</v>
    <v>15.948</v>
    <v>3.24</v>
    <v>3.2850000000000001</v>
    <v>116961000</v>
    <v>POWW</v>
    <v>AMMO, INC. (XNAS:POWW)</v>
    <v>272538</v>
    <v>1254032</v>
    <v>2016</v>
  </rv>
  <rv s="2">
    <v>10</v>
  </rv>
  <rv s="0">
    <v>https://www.bing.com/financeapi/forcetrigger?t=a25552&amp;q=XNYS%3aRTX&amp;form=skydnc</v>
    <v>Learn more on Bing</v>
  </rv>
  <rv s="1">
    <v>en-US</v>
    <v>a25552</v>
    <v>268435456</v>
    <v>1</v>
    <v>Powered by Refinitiv</v>
    <v>0</v>
    <v>RAYTHEON TECHNOLOGIES CORPORATION (XNYS:RTX)</v>
    <v>2</v>
    <v>3</v>
    <v>Finance</v>
    <v>4</v>
    <v>106.02</v>
    <v>79</v>
    <v>1.1191</v>
    <v>1.57</v>
    <v>1.7343999999999998E-2</v>
    <v>USD</v>
    <v>Raytheon Technologies Corporation is an aerospace and defense company that is engaged in providing advanced systems and services for commercial, military and government customers globally. The Company's operations are classified into four principal business segments: Collins Aerospace Systems, which is a global provider of aerospace and defense products and aftermarket service solutions for aircraft manufacturers, airlines, general aviation, as well as for defense and commercial space operations; Pratt &amp; Whitney is engaged in suppling aircraft engines for commercial, military, business jet and general aviation customers; Raytheon Intelligence &amp; Space is a developer and provider of integrated sensor and communication systems for advanced missions, advanced training, and cyber and software solutions to intelligence, defense, federal and commercial customers; and Raytheon Missiles &amp; Defense segment, which is a designer, developer and producer of integrated air and missile defense systems.</v>
    <v>174000</v>
    <v>New York Stock Exchange</v>
    <v>XNYS</v>
    <v>XNYS</v>
    <v>1000 Wilson Blvd., ARLINGTON, VA, 22209 US</v>
    <v>93.381399999999999</v>
    <v>Aerospace &amp; Defense</v>
    <v>Stock</v>
    <v>44861.655149247657</v>
    <v>12</v>
    <v>90.91</v>
    <v>135377917490</v>
    <v>RAYTHEON TECHNOLOGIES CORPORATION</v>
    <v>RAYTHEON TECHNOLOGIES CORPORATION</v>
    <v>91.14</v>
    <v>30.186199999999999</v>
    <v>90.52</v>
    <v>92.09</v>
    <v>1470061000</v>
    <v>RTX</v>
    <v>RAYTHEON TECHNOLOGIES CORPORATION (XNYS:RTX)</v>
    <v>1801989</v>
    <v>5257261</v>
    <v>1934</v>
  </rv>
  <rv s="2">
    <v>13</v>
  </rv>
  <rv s="0">
    <v>https://www.bing.com/financeapi/forcetrigger?t=a1tppr&amp;q=XNYS%3aGD&amp;form=skydnc</v>
    <v>Learn more on Bing</v>
  </rv>
  <rv s="1">
    <v>en-US</v>
    <v>a1tppr</v>
    <v>268435456</v>
    <v>1</v>
    <v>Powered by Refinitiv</v>
    <v>0</v>
    <v>GENERAL DYNAMICS CORPORATION (XNYS:GD)</v>
    <v>2</v>
    <v>3</v>
    <v>Finance</v>
    <v>5</v>
    <v>254.99</v>
    <v>188.64</v>
    <v>0.88629999999999998</v>
    <v>1.7</v>
    <v>6.9189999999999998E-3</v>
    <v>USD</v>
    <v>General Dynamics Corporation is a global aerospace and defense company. The Company offers a portfolio of products and services in business aviation; ship construction and repair; land combat vehicles, weapons systems and munitions, and technology products and services. The Company’s segments include Aerospace, Marine Systems, Combat Systems and Technologies. The Aerospace segment produces business jets and the standard bearer in aircraft repair, support and completion services. The Marine Systems segment designs and builds nuclear-powered submarines and offers in surface combatants and auxiliary ship design and construction for the United States Navy. The Combat Systems segment manufactures land combat solutions, including wheeled and tracked combat vehicles, weapons systems and munitions. The Technologies segment provides a spectrum of services, technologies and products to market that seeks solutions combining electronic hardware with specialized software.</v>
    <v>103100</v>
    <v>New York Stock Exchange</v>
    <v>XNYS</v>
    <v>XNYS</v>
    <v>11011 Sunset Hills Rd, RESTON, VA, 20190 US</v>
    <v>249.26</v>
    <v>Aerospace &amp; Defense</v>
    <v>Stock</v>
    <v>44861.644665960157</v>
    <v>15</v>
    <v>246.06</v>
    <v>67848509880</v>
    <v>GENERAL DYNAMICS CORPORATION</v>
    <v>GENERAL DYNAMICS CORPORATION</v>
    <v>247.33</v>
    <v>20.461500000000001</v>
    <v>245.7</v>
    <v>247.4</v>
    <v>274246200</v>
    <v>GD</v>
    <v>GENERAL DYNAMICS CORPORATION (XNYS:GD)</v>
    <v>307278</v>
    <v>1029032</v>
    <v>1952</v>
  </rv>
  <rv s="2">
    <v>16</v>
  </rv>
  <rv s="0">
    <v>https://www.bing.com/financeapi/forcetrigger?t=bu9dk2&amp;q=XFRA%3aBSPA&amp;form=skydnc</v>
    <v>Learn more on Bing</v>
  </rv>
  <rv s="3">
    <v>en-US</v>
    <v>bu9dk2</v>
    <v>268435456</v>
    <v>1</v>
    <v>Powered by Refinitiv</v>
    <v>6</v>
    <v>BAE SYSTEMS PLC (XFRA:BSPA)</v>
    <v>2</v>
    <v>7</v>
    <v>Finance</v>
    <v>8</v>
    <v>0.77200000000000002</v>
    <v>1.4</v>
    <v>3.9106000000000002E-2</v>
    <v>EUR</v>
    <v>BAE Systems plc is a defense, aerospace and security company. The Company operates through five segments. The Electronic Systems segment consists of the Company's United States and United Kingdom-based electronics activities. The Cyber &amp; Intelligence segment consists of its United States-based Intelligence &amp; Security business and United Kingdom-based Applied Intelligence business, and covers the Company's cyber, secure government, and commercial and financial security activities. The Platforms &amp; Services (US) segment, with operations in the United States, United Kingdom and Sweden, produces combat vehicles, weapons and munitions. Air segment comprises the Company’s United Kingdom-based air activities for European and international markets, and United States programmes, and its businesses in Saudi Arabia and Australia, together with its interest in the MBDA Holdings SAS (MBDA) joint venture. Maritime segment comprises the Company’s United Kingdom-based maritime and land activities.</v>
    <v>91400</v>
    <v>Deutsche Boerse AG</v>
    <v>XFRA</v>
    <v>XFRA</v>
    <v>Stirling Square, 6 Carlton Gardens, LONDON, UNITED KINGDOM-NA, SW1Y 5AD GB</v>
    <v>37.200000000000003</v>
    <v>Aerospace &amp; Defense</v>
    <v>Stock</v>
    <v>44861.629166666666</v>
    <v>18</v>
    <v>37.200000000000003</v>
    <v>BAE SYSTEMS PLC</v>
    <v>BAE SYSTEMS PLC</v>
    <v>37.200000000000003</v>
    <v>35.799999999999997</v>
    <v>37.200000000000003</v>
    <v>BSPA</v>
    <v>BAE SYSTEMS PLC (XFRA:BSPA)</v>
    <v>132</v>
    <v>1979</v>
  </rv>
  <rv s="2">
    <v>19</v>
  </rv>
  <rv s="0">
    <v>https://www.bing.com/financeapi/forcetrigger?t=a21yu2&amp;q=XNYS%3aRGR&amp;form=skydnc</v>
    <v>Learn more on Bing</v>
  </rv>
  <rv s="1">
    <v>en-US</v>
    <v>a21yu2</v>
    <v>268435456</v>
    <v>1</v>
    <v>Powered by Refinitiv</v>
    <v>0</v>
    <v>STURM, RUGER &amp; COMPANY, INC. (XNYS:RGR)</v>
    <v>2</v>
    <v>3</v>
    <v>Finance</v>
    <v>5</v>
    <v>81.72</v>
    <v>49.65</v>
    <v>0.4844</v>
    <v>0.9</v>
    <v>1.6529000000000002E-2</v>
    <v>USD</v>
    <v>Sturm, Ruger &amp; Company, Inc. is principally engaged in the design, manufacture, and sale of firearms to domestic customers. The Company operates through two reportable segments: firearms and castings. The firearms segment manufactures and sells rifles, pistols, and revolvers principally to a number of federally licensed, independent wholesale distributors primarily located in the United States. The castings segment manufactures and sells steel investment castings and metal injection molding parts. The Company primarily offers products in three industry product categories: rifles, pistols, and revolvers. It manufactures firearm products, under the Ruger name. The Company also manufactures and sells accessories and replacement parts for its firearms. Its firearms are sold through a select number of independent wholesale distributors, principally to the commercial sporting market. The Company's design and manufacturing operations are located in the United States.</v>
    <v>1912</v>
    <v>New York Stock Exchange</v>
    <v>XNYS</v>
    <v>XNYS</v>
    <v>1 Lacey Pl, SOUTHPORT, CT, 06890-1241 US</v>
    <v>55.45</v>
    <v>Leisure Products</v>
    <v>Stock</v>
    <v>44861.643953691404</v>
    <v>21</v>
    <v>54.401400000000002</v>
    <v>977960884</v>
    <v>STURM, RUGER &amp; COMPANY, INC.</v>
    <v>STURM, RUGER &amp; COMPANY, INC.</v>
    <v>54.75</v>
    <v>7.7877999999999998</v>
    <v>54.45</v>
    <v>55.35</v>
    <v>17668670</v>
    <v>RGR</v>
    <v>STURM, RUGER &amp; COMPANY, INC. (XNYS:RGR)</v>
    <v>24584</v>
    <v>110644</v>
    <v>1969</v>
  </rv>
  <rv s="2">
    <v>22</v>
  </rv>
  <rv s="0">
    <v>https://www.bing.com/financeapi/forcetrigger?t=a1nk27&amp;q=XNAS%3aSWBI&amp;form=skydnc</v>
    <v>Learn more on Bing</v>
  </rv>
  <rv s="1">
    <v>en-US</v>
    <v>a1nk27</v>
    <v>268435456</v>
    <v>1</v>
    <v>Powered by Refinitiv</v>
    <v>0</v>
    <v>SMITH &amp; WESSON BRANDS, INC. (XNAS:SWBI)</v>
    <v>2</v>
    <v>3</v>
    <v>Finance</v>
    <v>4</v>
    <v>24.26</v>
    <v>9.9258000000000006</v>
    <v>1.0185</v>
    <v>0.315</v>
    <v>2.9058999999999998E-2</v>
    <v>USD</v>
    <v>Smith &amp; Wesson Brands, Inc. is a manufacturer of firearms products. The Company manufactures a range of handguns (including revolvers and pistols), long guns (including modern sporting rifles, bolt action rifles, and muzzleloaders), handcuffs, suppressors, and other firearm related products for sale to a wide variety of customers, including firearm enthusiasts, collectors, hunters, sportsmen, competitive shooters, individuals desiring home and personal protection, law enforcement and security agencies and officers, and military agencies in the United States and throughout the world. The Company sells its products under the Smith &amp; Wesson, M&amp;P, Thompson/Center Arms, and Gemtech brands. The Company manufactures its products at its facilities in Springfield, Massachusetts; Houlton, Maine; and Deep River, Connecticut. The Company also provides manufacturing services, including forging, machining, and precision plastic injection molding services.</v>
    <v>1715</v>
    <v>Nasdaq Stock Market</v>
    <v>XNAS</v>
    <v>XNAS</v>
    <v>2100 Roosevelt Ave, SPRINGFIELD, MA, 01104-1606 US</v>
    <v>11.2</v>
    <v>Leisure Products</v>
    <v>Stock</v>
    <v>44861.655001353909</v>
    <v>24</v>
    <v>10.87</v>
    <v>510615105</v>
    <v>SMITH &amp; WESSON BRANDS, INC.</v>
    <v>SMITH &amp; WESSON BRANDS, INC.</v>
    <v>10.9</v>
    <v>4.2492999999999999</v>
    <v>10.84</v>
    <v>11.154999999999999</v>
    <v>45774550</v>
    <v>SWBI</v>
    <v>SMITH &amp; WESSON BRANDS, INC. (XNAS:SWBI)</v>
    <v>134539</v>
    <v>676457</v>
    <v>1991</v>
  </rv>
  <rv s="2">
    <v>25</v>
  </rv>
  <rv s="0">
    <v>https://www.bing.com/financeapi/forcetrigger?t=a25lar&amp;q=XNYS%3aVSTO&amp;form=skydnc</v>
    <v>Learn more on Bing</v>
  </rv>
  <rv s="1">
    <v>en-US</v>
    <v>a25lar</v>
    <v>268435456</v>
    <v>1</v>
    <v>Powered by Refinitiv</v>
    <v>0</v>
    <v>VISTA OUTDOOR INC. (XNYS:VSTO)</v>
    <v>2</v>
    <v>3</v>
    <v>Finance</v>
    <v>4</v>
    <v>52.689900000000002</v>
    <v>23.8</v>
    <v>0.8</v>
    <v>0.49</v>
    <v>1.7240999999999999E-2</v>
    <v>USD</v>
    <v>Vista Outdoor Inc. is a designer, manufacturer, and marketer of outdoor recreation and shooting sports products. The Company serves a diverse range of consumers around the globe, including outdoor enthusiasts, golfers, cyclists, backyard grillers, campers, hunters, recreational shooters, athletes, as well as law enforcement and military professionals. The Company's operating segments, Outdoor Products and Sporting Products, provide these consumers with a range of performance-driven, outdoor and sporting products. The Outdoor Products segment includes personal hydration solutions, outdoor cooking solutions, action sports helmets, ski and bike goggles, footwear and cycling accessories. The Sporting Products segment includes pistol, rifle, rimfire, shotshell ammunition, primers and powder. Its brands include Remington Ammunition, Bushnell, CamelBak, Bushnell Golf, Foresight Sports, Fiber Energy Products, Bell Helmets, Camp Chef, Giro, QuietKat, Stone Glacier, Federal Ammunition and more.</v>
    <v>6900</v>
    <v>New York Stock Exchange</v>
    <v>XNYS</v>
    <v>XNYS</v>
    <v>1 Vista Way, ANOKA, MN, 55303 US</v>
    <v>29.0794</v>
    <v>Leisure Products</v>
    <v>Stock</v>
    <v>44861.655150960156</v>
    <v>27</v>
    <v>28.6</v>
    <v>1634284612</v>
    <v>VISTA OUTDOOR INC.</v>
    <v>VISTA OUTDOOR INC.</v>
    <v>28.73</v>
    <v>3.3645</v>
    <v>28.42</v>
    <v>28.91</v>
    <v>56530080</v>
    <v>VSTO</v>
    <v>VISTA OUTDOOR INC. (XNYS:VSTO)</v>
    <v>187792</v>
    <v>544912</v>
    <v>2014</v>
  </rv>
  <rv s="2">
    <v>28</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Beta"/>
    <k n="Change"/>
    <k n="Change (%)"/>
    <k n="Currency" t="s"/>
    <k n="Description" t="s"/>
    <k n="Employees"/>
    <k n="Exchange" t="s"/>
    <k n="Exchange abbreviation" t="s"/>
    <k n="ExchangeID" t="s"/>
    <k n="Headquarters" t="s"/>
    <k n="High"/>
    <k n="Industry" t="s"/>
    <k n="Instrument type" t="s"/>
    <k n="Last trade time"/>
    <k n="LearnMoreOnLink" t="r"/>
    <k n="Low"/>
    <k n="Name" t="s"/>
    <k n="Official name" t="s"/>
    <k n="Open"/>
    <k n="Previous close"/>
    <k n="Price"/>
    <k n="Ticker symbol" t="s"/>
    <k n="UniqueName" t="s"/>
    <k n="Volume"/>
    <k n="Year incorporated"/>
  </s>
</rvStructures>
</file>

<file path=xl/richData/rdsupportingpropertybag.xml><?xml version="1.0" encoding="utf-8"?>
<supportingPropertyBags xmlns="http://schemas.microsoft.com/office/spreadsheetml/2017/richdata2">
  <spbArrays count="2">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36">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Volume</v>
      <v t="s">Beta</v>
      <v t="s">Description</v>
      <v t="s">Employees</v>
      <v t="s">Headquarters</v>
      <v t="s">Industry</v>
      <v t="s">Instrument type</v>
      <v t="s">Year incorporated</v>
      <v t="s">_Flags</v>
      <v t="s">UniqueName</v>
      <v t="s">_DisplayString</v>
      <v t="s">LearnMoreOnLink</v>
      <v t="s">ExchangeID</v>
      <v t="s">%ProviderInfo</v>
    </a>
  </spbArrays>
  <spbData count="9">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4">
      <v>Delayed 15 minutes</v>
      <v>from previous close</v>
      <v>from previous close</v>
      <v>Source: Nasdaq</v>
      <v>GMT</v>
    </spb>
    <spb s="0">
      <v>1</v>
      <v>Name</v>
      <v>LearnMoreOnLink</v>
    </spb>
    <spb s="5">
      <v>10</v>
      <v>2</v>
      <v>10</v>
      <v>3</v>
      <v>10</v>
      <v>10</v>
      <v>10</v>
      <v>4</v>
      <v>4</v>
      <v>5</v>
      <v>10</v>
      <v>7</v>
      <v>8</v>
      <v>9</v>
    </spb>
    <spb s="6">
      <v>Delayed 15 minutes</v>
      <v>from previous close</v>
      <v>from previous close</v>
      <v>GMT</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Beta" t="i"/>
    <k n="High" t="i"/>
    <k n="Name" t="i"/>
    <k n="Open" t="i"/>
    <k n="Price" t="i"/>
    <k n="Change" t="i"/>
    <k n="Volume" t="i"/>
    <k n="Employees" t="i"/>
    <k n="Change (%)" t="i"/>
    <k n="Previous close" t="i"/>
    <k n="Last trade time" t="i"/>
    <k n="Year incorporated" t="i"/>
    <k n="`%EntityServiceId" t="i"/>
  </s>
  <s>
    <k n="Price" t="s"/>
    <k n="Change" t="s"/>
    <k n="Change (%)"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LMT.xlsx" TargetMode="External"/><Relationship Id="rId2" Type="http://schemas.openxmlformats.org/officeDocument/2006/relationships/hyperlink" Target="Boeing.xlsx" TargetMode="External"/><Relationship Id="rId1" Type="http://schemas.openxmlformats.org/officeDocument/2006/relationships/hyperlink" Target="LMT.xlsx" TargetMode="External"/><Relationship Id="rId5" Type="http://schemas.openxmlformats.org/officeDocument/2006/relationships/hyperlink" Target="https://www.sec.gov/edgar/browse/?CIK=936468&amp;owner=exclude" TargetMode="External"/><Relationship Id="rId4" Type="http://schemas.openxmlformats.org/officeDocument/2006/relationships/hyperlink" Target="https://investors.lockheedmartin.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BFE97-C7D1-4A5B-9B24-63017C203E18}">
  <dimension ref="B2:N15"/>
  <sheetViews>
    <sheetView tabSelected="1" zoomScaleNormal="100" workbookViewId="0">
      <pane xSplit="3" ySplit="2" topLeftCell="D3" activePane="bottomRight" state="frozen"/>
      <selection pane="topRight" activeCell="C1" sqref="C1"/>
      <selection pane="bottomLeft" activeCell="A3" sqref="A3"/>
      <selection pane="bottomRight" activeCell="K3" sqref="K3"/>
    </sheetView>
  </sheetViews>
  <sheetFormatPr defaultRowHeight="14.25" x14ac:dyDescent="0.2"/>
  <cols>
    <col min="1" max="1" width="2" customWidth="1"/>
    <col min="2" max="2" width="0.375" customWidth="1"/>
    <col min="3" max="3" width="41" bestFit="1" customWidth="1"/>
    <col min="4" max="4" width="28.875" bestFit="1" customWidth="1"/>
    <col min="5" max="5" width="12.75" customWidth="1"/>
    <col min="6" max="6" width="11.5" customWidth="1"/>
    <col min="7" max="7" width="10.375" bestFit="1" customWidth="1"/>
    <col min="13" max="13" width="9" style="12"/>
    <col min="14" max="14" width="9" style="11"/>
  </cols>
  <sheetData>
    <row r="2" spans="2:14" s="1" customFormat="1" ht="15" x14ac:dyDescent="0.2">
      <c r="C2" s="1" t="s">
        <v>0</v>
      </c>
      <c r="D2" s="1" t="s">
        <v>1</v>
      </c>
      <c r="E2" s="1" t="s">
        <v>19</v>
      </c>
      <c r="F2" s="1" t="s">
        <v>20</v>
      </c>
      <c r="G2" s="1" t="s">
        <v>2</v>
      </c>
      <c r="H2" s="1" t="s">
        <v>3</v>
      </c>
      <c r="I2" s="1" t="s">
        <v>4</v>
      </c>
      <c r="J2" s="1" t="s">
        <v>5</v>
      </c>
      <c r="K2" s="1" t="s">
        <v>6</v>
      </c>
      <c r="L2" s="1" t="s">
        <v>7</v>
      </c>
      <c r="M2" s="7" t="s">
        <v>21</v>
      </c>
      <c r="N2" s="8" t="s">
        <v>22</v>
      </c>
    </row>
    <row r="3" spans="2:14" x14ac:dyDescent="0.2">
      <c r="B3" s="3" t="e" vm="1">
        <v>#VALUE!</v>
      </c>
      <c r="C3" s="3" t="str" cm="1">
        <f t="array" ref="C3">+_FV(B3,"Name")</f>
        <v>LOCKHEED MARTIN CORPORATION</v>
      </c>
      <c r="D3" s="2" t="str" cm="1">
        <f t="array" ref="D3">+_FV(B3,"Industry")</f>
        <v>Aerospace &amp; Defense</v>
      </c>
      <c r="E3" s="9">
        <v>44950</v>
      </c>
      <c r="F3" s="2" t="s">
        <v>23</v>
      </c>
      <c r="G3" t="s">
        <v>8</v>
      </c>
      <c r="H3" s="5" cm="1">
        <f t="array" ref="H3">+_FV(B3,"Price")</f>
        <v>468.88</v>
      </c>
      <c r="I3" s="4">
        <f>+[1]Main!$D$8</f>
        <v>262.07396299999999</v>
      </c>
      <c r="J3" s="4">
        <f>+I3*H3</f>
        <v>122881.23977144</v>
      </c>
      <c r="K3" s="4">
        <f>+[1]Main!$D$10-[1]Main!$D$11</f>
        <v>-9050</v>
      </c>
      <c r="L3" s="4">
        <f>+J3-K3</f>
        <v>131931.23977143998</v>
      </c>
      <c r="M3" s="10" t="s">
        <v>24</v>
      </c>
      <c r="N3" s="13" t="s">
        <v>25</v>
      </c>
    </row>
    <row r="4" spans="2:14" x14ac:dyDescent="0.2">
      <c r="B4" s="3" t="e" vm="2">
        <v>#VALUE!</v>
      </c>
      <c r="C4" t="str" cm="1">
        <f t="array" ref="C4">+_FV(B4,"Name")</f>
        <v>THE BOEING COMPANY</v>
      </c>
      <c r="D4" s="2" t="str" cm="1">
        <f t="array" ref="D4">+_FV(B4,"Industry")</f>
        <v>Aerospace &amp; Defense</v>
      </c>
      <c r="E4" s="2"/>
      <c r="F4" s="2"/>
      <c r="G4" t="s">
        <v>9</v>
      </c>
      <c r="H4" s="5" cm="1">
        <f t="array" ref="H4">+_FV(B4,"Price")</f>
        <v>141.37</v>
      </c>
      <c r="I4" s="4">
        <v>582.99976500000002</v>
      </c>
      <c r="J4" s="4">
        <f>+I4*H4</f>
        <v>82418.676778050009</v>
      </c>
      <c r="K4" s="4">
        <f>17219-70734</f>
        <v>-53515</v>
      </c>
      <c r="L4" s="4">
        <f>+J4-K4</f>
        <v>135933.67677805002</v>
      </c>
    </row>
    <row r="5" spans="2:14" x14ac:dyDescent="0.2">
      <c r="B5" t="e" vm="3">
        <v>#VALUE!</v>
      </c>
      <c r="C5" t="str" cm="1">
        <f t="array" ref="C5">+_FV(B5,"Name")</f>
        <v>NORTHROP GRUMMAN CORPORATION</v>
      </c>
      <c r="D5" s="2" t="str" cm="1">
        <f t="array" ref="D5">+_FV(B5,"Industry")</f>
        <v>Aerospace &amp; Defense</v>
      </c>
      <c r="E5" s="2"/>
      <c r="F5" s="2"/>
      <c r="G5" t="s">
        <v>10</v>
      </c>
      <c r="H5" s="5" cm="1">
        <f t="array" ref="H5">+_FV(B5,"Price")</f>
        <v>528.24</v>
      </c>
      <c r="L5" s="4"/>
    </row>
    <row r="6" spans="2:14" x14ac:dyDescent="0.2">
      <c r="B6" t="e" vm="4">
        <v>#VALUE!</v>
      </c>
      <c r="C6" t="str" cm="1">
        <f t="array" ref="C6">+_FV(B6,"Name")</f>
        <v>AMMO, INC.</v>
      </c>
      <c r="D6" s="2" t="str" cm="1">
        <f t="array" ref="D6">+_FV(B6,"Industry")</f>
        <v>Aerospace &amp; Defense</v>
      </c>
      <c r="E6" s="2"/>
      <c r="F6" s="2"/>
      <c r="G6" t="s">
        <v>13</v>
      </c>
      <c r="H6" s="5" cm="1">
        <f t="array" ref="H6">+_FV(B6,"Price")</f>
        <v>3.2850000000000001</v>
      </c>
      <c r="L6" s="4"/>
    </row>
    <row r="7" spans="2:14" x14ac:dyDescent="0.2">
      <c r="B7" t="e" vm="5">
        <v>#VALUE!</v>
      </c>
      <c r="C7" t="str" cm="1">
        <f t="array" ref="C7">+_FV(B7,"Name")</f>
        <v>RAYTHEON TECHNOLOGIES CORPORATION</v>
      </c>
      <c r="D7" s="2" t="str" cm="1">
        <f t="array" ref="D7">+_FV(B7,"Industry")</f>
        <v>Aerospace &amp; Defense</v>
      </c>
      <c r="E7" s="2"/>
      <c r="F7" s="2"/>
      <c r="G7" t="s">
        <v>16</v>
      </c>
      <c r="H7" s="5" cm="1">
        <f t="array" ref="H7">+_FV(B7,"Price")</f>
        <v>92.09</v>
      </c>
      <c r="L7" s="4"/>
    </row>
    <row r="8" spans="2:14" x14ac:dyDescent="0.2">
      <c r="B8" t="e" vm="6">
        <v>#VALUE!</v>
      </c>
      <c r="C8" t="str" cm="1">
        <f t="array" ref="C8">+_FV(B8,"Name")</f>
        <v>GENERAL DYNAMICS CORPORATION</v>
      </c>
      <c r="D8" s="2" t="str" cm="1">
        <f t="array" ref="D8">+_FV(B8,"Industry")</f>
        <v>Aerospace &amp; Defense</v>
      </c>
      <c r="E8" s="2"/>
      <c r="F8" s="2"/>
      <c r="G8" t="s">
        <v>15</v>
      </c>
      <c r="H8" s="5" cm="1">
        <f t="array" ref="H8">+_FV(B8,"Price")</f>
        <v>247.4</v>
      </c>
      <c r="L8" s="4"/>
    </row>
    <row r="9" spans="2:14" x14ac:dyDescent="0.2">
      <c r="B9" t="e" vm="7">
        <v>#VALUE!</v>
      </c>
      <c r="C9" t="str" cm="1">
        <f t="array" ref="C9">+_FV(B9,"Name")</f>
        <v>BAE SYSTEMS PLC</v>
      </c>
      <c r="D9" s="2" t="str" cm="1">
        <f t="array" ref="D9">+_FV(B9,"Industry")</f>
        <v>Aerospace &amp; Defense</v>
      </c>
      <c r="E9" s="2"/>
      <c r="F9" s="2"/>
      <c r="G9" t="s">
        <v>17</v>
      </c>
      <c r="H9" s="5" cm="1">
        <f t="array" ref="H9">+_FV(B9,"Price")</f>
        <v>37.200000000000003</v>
      </c>
      <c r="L9" s="4"/>
    </row>
    <row r="10" spans="2:14" x14ac:dyDescent="0.2">
      <c r="D10" s="2"/>
      <c r="E10" s="2"/>
      <c r="F10" s="2"/>
      <c r="L10" s="4"/>
    </row>
    <row r="12" spans="2:14" ht="15" x14ac:dyDescent="0.25">
      <c r="C12" s="6" t="s">
        <v>18</v>
      </c>
    </row>
    <row r="13" spans="2:14" x14ac:dyDescent="0.2">
      <c r="B13" t="e" vm="8">
        <v>#VALUE!</v>
      </c>
      <c r="C13" t="str" cm="1">
        <f t="array" ref="C13">+_FV(B13,"Name")</f>
        <v>STURM, RUGER &amp; COMPANY, INC.</v>
      </c>
      <c r="D13" s="2" t="str" cm="1">
        <f t="array" ref="D13">+_FV(B13,"Industry")</f>
        <v>Leisure Products</v>
      </c>
      <c r="E13" s="2"/>
      <c r="F13" s="2"/>
      <c r="G13" t="s">
        <v>11</v>
      </c>
      <c r="H13" s="5" cm="1">
        <f t="array" ref="H13">+_FV(B13,"Price")</f>
        <v>55.35</v>
      </c>
      <c r="L13" s="4"/>
    </row>
    <row r="14" spans="2:14" x14ac:dyDescent="0.2">
      <c r="B14" t="e" vm="9">
        <v>#VALUE!</v>
      </c>
      <c r="C14" t="str" cm="1">
        <f t="array" ref="C14">+_FV(B14,"Name")</f>
        <v>SMITH &amp; WESSON BRANDS, INC.</v>
      </c>
      <c r="D14" s="2" t="str" cm="1">
        <f t="array" ref="D14">+_FV(B14,"Industry")</f>
        <v>Leisure Products</v>
      </c>
      <c r="E14" s="2"/>
      <c r="F14" s="2"/>
      <c r="G14" t="s">
        <v>12</v>
      </c>
      <c r="H14" s="5" cm="1">
        <f t="array" ref="H14">+_FV(B14,"Price")</f>
        <v>11.154999999999999</v>
      </c>
      <c r="L14" s="4"/>
    </row>
    <row r="15" spans="2:14" x14ac:dyDescent="0.2">
      <c r="B15" t="e" vm="10">
        <v>#VALUE!</v>
      </c>
      <c r="C15" t="str" cm="1">
        <f t="array" ref="C15">+_FV(B15,"Name")</f>
        <v>VISTA OUTDOOR INC.</v>
      </c>
      <c r="D15" s="2" t="str" cm="1">
        <f t="array" ref="D15">+_FV(B15,"Industry")</f>
        <v>Leisure Products</v>
      </c>
      <c r="E15" s="2"/>
      <c r="F15" s="2"/>
      <c r="G15" t="s">
        <v>14</v>
      </c>
      <c r="H15" s="5" cm="1">
        <f t="array" ref="H15">+_FV(B15,"Price")</f>
        <v>28.91</v>
      </c>
      <c r="L15" s="4"/>
    </row>
  </sheetData>
  <hyperlinks>
    <hyperlink ref="B3" r:id="rId1" display="Lockheed Martin" xr:uid="{218F85B9-28FA-4273-B52C-FD97F9627964}"/>
    <hyperlink ref="B4" r:id="rId2" display="Boeing" xr:uid="{1858F959-A934-4A2B-A9DE-497AE7EA8576}"/>
    <hyperlink ref="C3" r:id="rId3" display="..\LMT.xlsx" xr:uid="{4E3BBBD0-5A24-488C-82A2-953BF823DF75}"/>
    <hyperlink ref="M3" r:id="rId4" xr:uid="{9960A8AE-B66A-4BE7-B857-D897A0E63DF6}"/>
    <hyperlink ref="N3" r:id="rId5" xr:uid="{C2A988B4-BCCB-490E-888B-1B6E15D34D1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Case</dc:creator>
  <cp:lastModifiedBy>Josh Case</cp:lastModifiedBy>
  <dcterms:created xsi:type="dcterms:W3CDTF">2022-01-23T20:24:50Z</dcterms:created>
  <dcterms:modified xsi:type="dcterms:W3CDTF">2022-10-27T15:48:15Z</dcterms:modified>
</cp:coreProperties>
</file>