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D:\xl\Universe\"/>
    </mc:Choice>
  </mc:AlternateContent>
  <xr:revisionPtr revIDLastSave="0" documentId="13_ncr:1_{93D26F95-3D26-41F7-8FF0-14DA1E5031C4}" xr6:coauthVersionLast="47" xr6:coauthVersionMax="47" xr10:uidLastSave="{00000000-0000-0000-0000-000000000000}"/>
  <bookViews>
    <workbookView xWindow="12300" yWindow="795" windowWidth="13590" windowHeight="14280" xr2:uid="{B3C6EB16-ECA2-4C21-B508-D343DF888840}"/>
  </bookViews>
  <sheets>
    <sheet name="Main" sheetId="1" r:id="rId1"/>
    <sheet name="Currencies" sheetId="3" r:id="rId2"/>
    <sheet name="Comparison" sheetId="2" r:id="rId3"/>
  </sheets>
  <externalReferences>
    <externalReference r:id="rId4"/>
    <externalReference r:id="rId5"/>
    <externalReference r:id="rId6"/>
    <externalReference r:id="rId7"/>
    <externalReference r:id="rId8"/>
    <externalReference r:id="rId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2" i="1" l="1" a="1"/>
  <c r="H42" i="1" s="1"/>
  <c r="D42" i="1" a="1"/>
  <c r="D42" i="1" s="1"/>
  <c r="C42" i="1" a="1"/>
  <c r="C42" i="1" s="1"/>
  <c r="K33" i="1"/>
  <c r="I33" i="1"/>
  <c r="H33" i="1" l="1" a="1"/>
  <c r="H33" i="1" s="1"/>
  <c r="J33" i="1" s="1"/>
  <c r="L33" i="1" s="1"/>
  <c r="D33" i="1" a="1"/>
  <c r="D33" i="1" s="1"/>
  <c r="C33" i="1" a="1"/>
  <c r="C33" i="1" s="1"/>
  <c r="K48" i="1" l="1"/>
  <c r="H38" i="1" l="1" a="1"/>
  <c r="H38" i="1" s="1"/>
  <c r="D34" i="1" l="1" a="1"/>
  <c r="D34" i="1" s="1"/>
  <c r="D38" i="1" a="1"/>
  <c r="D38" i="1" s="1"/>
  <c r="C38" i="1" a="1"/>
  <c r="C38" i="1" s="1"/>
  <c r="I5" i="1"/>
  <c r="D7" i="3" l="1" a="1"/>
  <c r="D7" i="3" s="1"/>
  <c r="H14" i="1" s="1" a="1"/>
  <c r="H14" i="1" s="1"/>
  <c r="C7" i="3" a="1"/>
  <c r="C7" i="3" s="1"/>
  <c r="C5" i="1" a="1"/>
  <c r="C5" i="1" s="1"/>
  <c r="D6" i="3" a="1"/>
  <c r="D6" i="3" s="1"/>
  <c r="C6" i="3" a="1"/>
  <c r="C6" i="3" s="1"/>
  <c r="C5" i="3" a="1"/>
  <c r="C5" i="3" s="1"/>
  <c r="C8" i="1" a="1"/>
  <c r="C8" i="1" s="1"/>
  <c r="C13" i="1" a="1"/>
  <c r="C13" i="1" s="1"/>
  <c r="H16" i="1" a="1"/>
  <c r="H16" i="1" s="1"/>
  <c r="D16" i="1" a="1"/>
  <c r="D16" i="1" s="1"/>
  <c r="C16" i="1" a="1"/>
  <c r="C16" i="1" s="1"/>
  <c r="H15" i="1" a="1"/>
  <c r="H15" i="1" s="1"/>
  <c r="D15" i="1" a="1"/>
  <c r="D15" i="1" s="1"/>
  <c r="C15" i="1" a="1"/>
  <c r="C15" i="1" s="1"/>
  <c r="D14" i="1" a="1"/>
  <c r="D14" i="1" s="1"/>
  <c r="C14" i="1" a="1"/>
  <c r="C14" i="1" s="1"/>
  <c r="H37" i="1" a="1"/>
  <c r="H37" i="1" s="1"/>
  <c r="D37" i="1" a="1"/>
  <c r="D37" i="1" s="1"/>
  <c r="C37" i="1" a="1"/>
  <c r="C37" i="1" s="1"/>
  <c r="H5" i="1" l="1" a="1"/>
  <c r="H5" i="1" s="1"/>
  <c r="J5" i="1" s="1"/>
  <c r="H11" i="1" a="1"/>
  <c r="H11" i="1" s="1"/>
  <c r="H13" i="1" a="1"/>
  <c r="H13" i="1" s="1"/>
  <c r="D13" i="1" a="1"/>
  <c r="D13" i="1" s="1"/>
  <c r="H12" i="1" a="1"/>
  <c r="H12" i="1" s="1"/>
  <c r="D12" i="1" a="1"/>
  <c r="D12" i="1" s="1"/>
  <c r="C12" i="1" a="1"/>
  <c r="C12" i="1" s="1"/>
  <c r="D11" i="1" a="1"/>
  <c r="D11" i="1" s="1"/>
  <c r="C11" i="1" a="1"/>
  <c r="C11" i="1" s="1"/>
  <c r="D5" i="1" a="1"/>
  <c r="D5" i="1" s="1"/>
  <c r="H10" i="1" a="1"/>
  <c r="H10" i="1" s="1"/>
  <c r="D10" i="1" a="1"/>
  <c r="D10" i="1" s="1"/>
  <c r="C10" i="1" a="1"/>
  <c r="C10" i="1" s="1"/>
  <c r="H9" i="1" a="1"/>
  <c r="H9" i="1" s="1"/>
  <c r="D9" i="1" a="1"/>
  <c r="D9" i="1" s="1"/>
  <c r="C9" i="1" a="1"/>
  <c r="C9" i="1" s="1"/>
  <c r="H8" i="1" a="1"/>
  <c r="H8" i="1" s="1"/>
  <c r="H7" i="1" a="1"/>
  <c r="H7" i="1" s="1"/>
  <c r="D8" i="1" a="1"/>
  <c r="D8" i="1" s="1"/>
  <c r="D7" i="1" a="1"/>
  <c r="D7" i="1" s="1"/>
  <c r="C7" i="1" a="1"/>
  <c r="C7" i="1" s="1"/>
  <c r="H29" i="1" a="1"/>
  <c r="H29" i="1" s="1"/>
  <c r="D29" i="1" a="1"/>
  <c r="D29" i="1" s="1"/>
  <c r="C29" i="1" a="1"/>
  <c r="C29" i="1" s="1"/>
  <c r="H28" i="1" a="1"/>
  <c r="H28" i="1" s="1"/>
  <c r="D28" i="1" a="1"/>
  <c r="D28" i="1" s="1"/>
  <c r="C28" i="1" a="1"/>
  <c r="C28" i="1" s="1"/>
  <c r="H66" i="1" a="1"/>
  <c r="H66" i="1" s="1"/>
  <c r="D66" i="1" a="1"/>
  <c r="D66" i="1" s="1"/>
  <c r="C66" i="1" a="1"/>
  <c r="C66" i="1" s="1"/>
  <c r="C58" i="1" l="1" a="1"/>
  <c r="C58" i="1" s="1"/>
  <c r="C55" i="1" a="1"/>
  <c r="C55" i="1" s="1"/>
  <c r="D5" i="3" a="1"/>
  <c r="D5" i="3" s="1"/>
  <c r="H60" i="1" s="1" a="1"/>
  <c r="H60" i="1" s="1"/>
  <c r="H59" i="1" a="1"/>
  <c r="H59" i="1" s="1"/>
  <c r="H58" i="1" a="1"/>
  <c r="H58" i="1" s="1"/>
  <c r="H57" i="1" a="1"/>
  <c r="H57" i="1" s="1"/>
  <c r="H56" i="1" a="1"/>
  <c r="H56" i="1" s="1"/>
  <c r="D60" i="1" a="1"/>
  <c r="D60" i="1" s="1"/>
  <c r="C60" i="1" a="1"/>
  <c r="C60" i="1" s="1"/>
  <c r="D57" i="1" a="1"/>
  <c r="D57" i="1" s="1"/>
  <c r="C57" i="1" a="1"/>
  <c r="C57" i="1" s="1"/>
  <c r="D56" i="1" a="1"/>
  <c r="D56" i="1" s="1"/>
  <c r="C56" i="1" a="1"/>
  <c r="C56" i="1" s="1"/>
  <c r="D59" i="1" a="1"/>
  <c r="D59" i="1" s="1"/>
  <c r="C59" i="1" a="1"/>
  <c r="C59" i="1" s="1"/>
  <c r="D58" i="1" a="1"/>
  <c r="D58" i="1" s="1"/>
  <c r="H55" i="1" a="1"/>
  <c r="H55" i="1" s="1"/>
  <c r="D55" i="1" a="1"/>
  <c r="D55" i="1" s="1"/>
  <c r="C63" i="1" a="1"/>
  <c r="C63" i="1" s="1"/>
  <c r="H65" i="1" a="1"/>
  <c r="H65" i="1" s="1"/>
  <c r="D65" i="1" a="1"/>
  <c r="D65" i="1" s="1"/>
  <c r="C65" i="1" a="1"/>
  <c r="C65" i="1" s="1"/>
  <c r="H64" i="1" a="1"/>
  <c r="H64" i="1" s="1"/>
  <c r="H63" i="1" a="1"/>
  <c r="H63" i="1" s="1"/>
  <c r="D63" i="1" a="1"/>
  <c r="D63" i="1" s="1"/>
  <c r="C64" i="1" a="1"/>
  <c r="C64" i="1" s="1"/>
  <c r="D64" i="1" a="1"/>
  <c r="D64" i="1" s="1"/>
  <c r="D52" i="1" a="1"/>
  <c r="D52" i="1" s="1"/>
  <c r="D51" i="1" a="1"/>
  <c r="D51" i="1" s="1"/>
  <c r="D50" i="1" a="1"/>
  <c r="D50" i="1" s="1"/>
  <c r="D49" i="1" a="1"/>
  <c r="D49" i="1" s="1"/>
  <c r="D48" i="1" a="1"/>
  <c r="D48" i="1" s="1"/>
  <c r="D35" i="1" a="1"/>
  <c r="D35" i="1" s="1"/>
  <c r="D41" i="1" a="1"/>
  <c r="D41" i="1" s="1"/>
  <c r="D40" i="1" a="1"/>
  <c r="D40" i="1" s="1"/>
  <c r="D36" i="1" a="1"/>
  <c r="D36" i="1" s="1"/>
  <c r="D27" i="1" a="1"/>
  <c r="D27" i="1" s="1"/>
  <c r="D26" i="1" a="1"/>
  <c r="D26" i="1" s="1"/>
  <c r="D25" i="1" a="1"/>
  <c r="D25" i="1" s="1"/>
  <c r="D24" i="1" a="1"/>
  <c r="D24" i="1" s="1"/>
  <c r="D23" i="1" a="1"/>
  <c r="D23" i="1" s="1"/>
  <c r="D22" i="1" a="1"/>
  <c r="D22" i="1" s="1"/>
  <c r="D6" i="1" a="1"/>
  <c r="D6" i="1" s="1"/>
  <c r="D21" i="1" a="1"/>
  <c r="D21" i="1" s="1"/>
  <c r="D20" i="1" a="1"/>
  <c r="D20" i="1" s="1"/>
  <c r="K6" i="1"/>
  <c r="I6" i="1"/>
  <c r="H6" i="1" a="1"/>
  <c r="H6" i="1" s="1"/>
  <c r="C6" i="1" a="1"/>
  <c r="C6" i="1" s="1"/>
  <c r="J6" i="1" l="1"/>
  <c r="L6" i="1" s="1"/>
  <c r="C52" i="1" a="1"/>
  <c r="C52" i="1" s="1"/>
  <c r="C51" i="1" a="1"/>
  <c r="C51" i="1" s="1"/>
  <c r="C50" i="1" a="1"/>
  <c r="C50" i="1" s="1"/>
  <c r="C49" i="1" a="1"/>
  <c r="C49" i="1" s="1"/>
  <c r="C48" i="1" a="1"/>
  <c r="C48" i="1" s="1"/>
  <c r="C35" i="1" a="1"/>
  <c r="C35" i="1" s="1"/>
  <c r="C41" i="1" a="1"/>
  <c r="C41" i="1" s="1"/>
  <c r="C40" i="1" a="1"/>
  <c r="C40" i="1" s="1"/>
  <c r="C34" i="1" a="1"/>
  <c r="C34" i="1" s="1"/>
  <c r="C36" i="1" a="1"/>
  <c r="C36" i="1" s="1"/>
  <c r="C27" i="1" a="1"/>
  <c r="C27" i="1" s="1"/>
  <c r="C26" i="1" a="1"/>
  <c r="C26" i="1" s="1"/>
  <c r="C25" i="1" a="1"/>
  <c r="C25" i="1" s="1"/>
  <c r="C24" i="1" a="1"/>
  <c r="C24" i="1" s="1"/>
  <c r="C23" i="1" a="1"/>
  <c r="C23" i="1" s="1"/>
  <c r="C20" i="1" a="1"/>
  <c r="C20" i="1" s="1"/>
  <c r="C22" i="1" a="1"/>
  <c r="C22" i="1" s="1"/>
  <c r="C21" i="1" a="1"/>
  <c r="C21" i="1" s="1"/>
  <c r="I20" i="1"/>
  <c r="G20" i="1"/>
  <c r="K20" i="1"/>
  <c r="G48" i="1"/>
  <c r="G21" i="1"/>
  <c r="K21" i="1" l="1"/>
  <c r="I21" i="1"/>
  <c r="I48" i="1" l="1"/>
  <c r="H22" i="1" l="1" a="1"/>
  <c r="H22" i="1" s="1"/>
  <c r="H21" i="1" a="1"/>
  <c r="H21" i="1" s="1"/>
  <c r="H52" i="1" a="1"/>
  <c r="H52" i="1" s="1"/>
  <c r="H51" i="1" a="1"/>
  <c r="H51" i="1" s="1"/>
  <c r="H50" i="1" a="1"/>
  <c r="H50" i="1" s="1"/>
  <c r="H49" i="1" a="1"/>
  <c r="H49" i="1" s="1"/>
  <c r="H35" i="1" a="1"/>
  <c r="H35" i="1" s="1"/>
  <c r="H41" i="1" a="1"/>
  <c r="H41" i="1" s="1"/>
  <c r="H40" i="1" a="1"/>
  <c r="H40" i="1" s="1"/>
  <c r="H34" i="1" a="1"/>
  <c r="H34" i="1" s="1"/>
  <c r="H36" i="1" a="1"/>
  <c r="H36" i="1" s="1"/>
  <c r="H27" i="1" a="1"/>
  <c r="H27" i="1" s="1"/>
  <c r="H26" i="1" a="1"/>
  <c r="H26" i="1" s="1"/>
  <c r="H25" i="1" a="1"/>
  <c r="H25" i="1" s="1"/>
  <c r="H24" i="1" a="1"/>
  <c r="H24" i="1" s="1"/>
  <c r="H23" i="1" a="1"/>
  <c r="H23" i="1" s="1"/>
  <c r="H20" i="1" a="1"/>
  <c r="H20" i="1" s="1"/>
  <c r="H48" i="1" a="1"/>
  <c r="H48" i="1" s="1"/>
  <c r="J20" i="1" l="1"/>
  <c r="L20" i="1" s="1"/>
  <c r="J48" i="1"/>
  <c r="L48" i="1" s="1"/>
  <c r="J21" i="1"/>
  <c r="L2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7"/>
        </ext>
      </extLst>
    </bk>
    <bk>
      <extLst>
        <ext uri="{3e2802c4-a4d2-4d8b-9148-e3be6c30e623}">
          <xlrd:rvb i="60"/>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6"/>
        </ext>
      </extLst>
    </bk>
    <bk>
      <extLst>
        <ext uri="{3e2802c4-a4d2-4d8b-9148-e3be6c30e623}">
          <xlrd:rvb i="148"/>
        </ext>
      </extLst>
    </bk>
    <bk>
      <extLst>
        <ext uri="{3e2802c4-a4d2-4d8b-9148-e3be6c30e623}">
          <xlrd:rvb i="150"/>
        </ext>
      </extLst>
    </bk>
  </futureMetadata>
  <cellMetadata count="1">
    <bk>
      <rc t="1" v="0"/>
    </bk>
  </cellMetadata>
  <valueMetadata count="4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valueMetadata>
</metadata>
</file>

<file path=xl/sharedStrings.xml><?xml version="1.0" encoding="utf-8"?>
<sst xmlns="http://schemas.openxmlformats.org/spreadsheetml/2006/main" count="80" uniqueCount="78">
  <si>
    <t>Company</t>
  </si>
  <si>
    <t>Ticker</t>
  </si>
  <si>
    <t>Price</t>
  </si>
  <si>
    <t>MC</t>
  </si>
  <si>
    <t>Net Cash</t>
  </si>
  <si>
    <t>EV</t>
  </si>
  <si>
    <t>COST US</t>
  </si>
  <si>
    <t>Sector</t>
  </si>
  <si>
    <t>AMZN US</t>
  </si>
  <si>
    <t>EBAY US</t>
  </si>
  <si>
    <t>JD US</t>
  </si>
  <si>
    <t>BABA US</t>
  </si>
  <si>
    <t>WISH US</t>
  </si>
  <si>
    <t>TGT US</t>
  </si>
  <si>
    <t>WMT US</t>
  </si>
  <si>
    <t>M US</t>
  </si>
  <si>
    <t>E-Commerce</t>
  </si>
  <si>
    <t>KSS US</t>
  </si>
  <si>
    <t>JWN US</t>
  </si>
  <si>
    <t>GPS US</t>
  </si>
  <si>
    <t>BBBY US</t>
  </si>
  <si>
    <t>KO US</t>
  </si>
  <si>
    <t>PG US</t>
  </si>
  <si>
    <t>PM US</t>
  </si>
  <si>
    <t>MO US</t>
  </si>
  <si>
    <t>GIS US</t>
  </si>
  <si>
    <t>Shares</t>
  </si>
  <si>
    <t>Ratio</t>
  </si>
  <si>
    <t>Sector Average</t>
  </si>
  <si>
    <t>Tax Rate %</t>
  </si>
  <si>
    <t>Operating Margin %</t>
  </si>
  <si>
    <t>Gross Margin %</t>
  </si>
  <si>
    <t>Beta</t>
  </si>
  <si>
    <t>Quarter</t>
  </si>
  <si>
    <t>Update</t>
  </si>
  <si>
    <t>LULU US</t>
  </si>
  <si>
    <t>IR</t>
  </si>
  <si>
    <t>SEC</t>
  </si>
  <si>
    <t>filing</t>
  </si>
  <si>
    <t>ir</t>
  </si>
  <si>
    <t>Q222</t>
  </si>
  <si>
    <t/>
  </si>
  <si>
    <t>Industry</t>
  </si>
  <si>
    <t>7974 JP</t>
  </si>
  <si>
    <t>HAS US</t>
  </si>
  <si>
    <t>ATVI US</t>
  </si>
  <si>
    <t>Shipping</t>
  </si>
  <si>
    <t>FDX US</t>
  </si>
  <si>
    <t>011200 KR</t>
  </si>
  <si>
    <t>UPS US</t>
  </si>
  <si>
    <t>MAERSK DK</t>
  </si>
  <si>
    <t>EVGR US</t>
  </si>
  <si>
    <t>601919 CN</t>
  </si>
  <si>
    <t>Pair</t>
  </si>
  <si>
    <t>Quote</t>
  </si>
  <si>
    <t>Leisure Products (Gaming)</t>
  </si>
  <si>
    <t>EA US</t>
  </si>
  <si>
    <t>ULTA US</t>
  </si>
  <si>
    <t>DDS US</t>
  </si>
  <si>
    <t>Retail</t>
  </si>
  <si>
    <t>Textile Manufactures</t>
  </si>
  <si>
    <t>Consumer Products</t>
  </si>
  <si>
    <t>NKE US</t>
  </si>
  <si>
    <t>ADS GR</t>
  </si>
  <si>
    <t>CROX US</t>
  </si>
  <si>
    <t>RL US</t>
  </si>
  <si>
    <t>LVMH FR</t>
  </si>
  <si>
    <t>KER FR</t>
  </si>
  <si>
    <t>GES US</t>
  </si>
  <si>
    <t>JNJ US</t>
  </si>
  <si>
    <t>VFC US</t>
  </si>
  <si>
    <t>PUMA GR</t>
  </si>
  <si>
    <t>UAA US</t>
  </si>
  <si>
    <t>HBI US</t>
  </si>
  <si>
    <t>MNST US</t>
  </si>
  <si>
    <t>SBUX US</t>
  </si>
  <si>
    <t>BTI EU</t>
  </si>
  <si>
    <t>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</si>
</sst>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409]* #,##0.00_);_([$$-409]* \(#,##0.00\);_([$$-409]* &quot;-&quot;??_);_(@_)"/>
    <numFmt numFmtId="165" formatCode="#\x"/>
    <numFmt numFmtId="166" formatCode="_-[$₩-412]* #,##0.00_-;\-[$₩-412]* #,##0.00_-;_-[$₩-412]* &quot;-&quot;??_-;_-@_-"/>
    <numFmt numFmtId="167" formatCode="_([$€-2]\ * #,##0.00_);_([$€-2]\ * \(#,##0.00\);_([$€-2]\ * &quot;-&quot;??_);_(@_)"/>
    <numFmt numFmtId="168" formatCode="_([$CHF]\ * #,##0.00_);_([$CHF]\ * \(#,##0.00\);_([$CHF]\ * &quot;-&quot;??_);_(@_)"/>
  </numFmts>
  <fonts count="15"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u/>
      <sz val="11"/>
      <color theme="10"/>
      <name val="Calibri"/>
      <family val="2"/>
      <scheme val="minor"/>
    </font>
    <font>
      <b/>
      <u/>
      <sz val="11"/>
      <color theme="1"/>
      <name val="Arial"/>
      <family val="2"/>
    </font>
    <font>
      <u/>
      <sz val="11"/>
      <color theme="10"/>
      <name val="Arial"/>
      <family val="2"/>
    </font>
    <font>
      <sz val="11"/>
      <name val="Arial"/>
      <family val="2"/>
    </font>
    <font>
      <b/>
      <u/>
      <sz val="11"/>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medium">
        <color indexed="64"/>
      </right>
      <top/>
      <bottom/>
      <diagonal/>
    </border>
    <border>
      <left style="medium">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61">
    <xf numFmtId="0" fontId="0" fillId="0" borderId="0" xfId="0"/>
    <xf numFmtId="0" fontId="11" fillId="0" borderId="0" xfId="0" applyFont="1"/>
    <xf numFmtId="0" fontId="9" fillId="0" borderId="0" xfId="0" applyFont="1"/>
    <xf numFmtId="164" fontId="9" fillId="0" borderId="0" xfId="0" applyNumberFormat="1" applyFont="1"/>
    <xf numFmtId="0" fontId="10" fillId="0" borderId="0" xfId="1"/>
    <xf numFmtId="0" fontId="11" fillId="0" borderId="2" xfId="0" applyFont="1" applyBorder="1" applyAlignment="1">
      <alignment horizontal="center"/>
    </xf>
    <xf numFmtId="0" fontId="11" fillId="0" borderId="3" xfId="0" applyFont="1" applyBorder="1" applyAlignment="1">
      <alignment horizontal="center"/>
    </xf>
    <xf numFmtId="0" fontId="11" fillId="0" borderId="1" xfId="0" applyFont="1" applyBorder="1" applyAlignment="1">
      <alignment horizontal="center"/>
    </xf>
    <xf numFmtId="3" fontId="11" fillId="0" borderId="1" xfId="0" applyNumberFormat="1" applyFont="1" applyBorder="1" applyAlignment="1">
      <alignment horizontal="center"/>
    </xf>
    <xf numFmtId="0" fontId="10" fillId="0" borderId="0" xfId="1" applyFill="1"/>
    <xf numFmtId="0" fontId="8" fillId="0" borderId="0" xfId="0" applyFont="1"/>
    <xf numFmtId="0" fontId="8" fillId="0" borderId="0" xfId="0" applyFont="1" applyAlignment="1">
      <alignment horizontal="center"/>
    </xf>
    <xf numFmtId="3" fontId="9" fillId="0" borderId="0" xfId="0" applyNumberFormat="1" applyFont="1" applyAlignment="1">
      <alignment horizontal="center"/>
    </xf>
    <xf numFmtId="0" fontId="11" fillId="0" borderId="1" xfId="0" applyFont="1" applyBorder="1" applyAlignment="1">
      <alignment horizontal="center" vertical="center"/>
    </xf>
    <xf numFmtId="0" fontId="9" fillId="0" borderId="0" xfId="0" applyFont="1" applyAlignment="1">
      <alignment horizontal="center" vertical="center"/>
    </xf>
    <xf numFmtId="14" fontId="9" fillId="0" borderId="0" xfId="0" applyNumberFormat="1" applyFont="1"/>
    <xf numFmtId="14" fontId="9" fillId="2" borderId="0" xfId="0" applyNumberFormat="1" applyFont="1" applyFill="1"/>
    <xf numFmtId="3" fontId="9" fillId="0" borderId="0" xfId="0" applyNumberFormat="1" applyFont="1" applyAlignment="1">
      <alignment horizontal="right"/>
    </xf>
    <xf numFmtId="0" fontId="7" fillId="0" borderId="0" xfId="0" applyFont="1"/>
    <xf numFmtId="0" fontId="6" fillId="0" borderId="0" xfId="0" applyFont="1"/>
    <xf numFmtId="0" fontId="12" fillId="0" borderId="0" xfId="1" applyFont="1"/>
    <xf numFmtId="0" fontId="11" fillId="3" borderId="1" xfId="0" applyFont="1" applyFill="1" applyBorder="1" applyAlignment="1">
      <alignment horizontal="center"/>
    </xf>
    <xf numFmtId="3" fontId="11" fillId="0" borderId="2" xfId="0" applyNumberFormat="1" applyFont="1" applyBorder="1" applyAlignment="1">
      <alignment horizontal="center"/>
    </xf>
    <xf numFmtId="0" fontId="11" fillId="0" borderId="4" xfId="0" applyFont="1" applyBorder="1" applyAlignment="1">
      <alignment horizontal="center"/>
    </xf>
    <xf numFmtId="0" fontId="9" fillId="3" borderId="5" xfId="0" applyFont="1" applyFill="1" applyBorder="1" applyAlignment="1">
      <alignment horizontal="center"/>
    </xf>
    <xf numFmtId="0" fontId="9" fillId="3" borderId="6" xfId="0" applyFont="1" applyFill="1" applyBorder="1" applyAlignment="1">
      <alignment horizontal="center"/>
    </xf>
    <xf numFmtId="0" fontId="9" fillId="3" borderId="7" xfId="0" applyFont="1" applyFill="1" applyBorder="1" applyAlignment="1">
      <alignment horizontal="center"/>
    </xf>
    <xf numFmtId="0" fontId="9" fillId="3" borderId="8" xfId="0" applyFont="1" applyFill="1" applyBorder="1" applyAlignment="1">
      <alignment horizontal="center"/>
    </xf>
    <xf numFmtId="0" fontId="10" fillId="3" borderId="8" xfId="1" applyFill="1" applyBorder="1" applyAlignment="1">
      <alignment horizontal="center"/>
    </xf>
    <xf numFmtId="0" fontId="10" fillId="3" borderId="7" xfId="1" applyFill="1" applyBorder="1" applyAlignment="1">
      <alignment horizontal="center"/>
    </xf>
    <xf numFmtId="0" fontId="6" fillId="0" borderId="0" xfId="0" applyFont="1" applyAlignment="1">
      <alignment horizontal="center" vertical="center"/>
    </xf>
    <xf numFmtId="3" fontId="5" fillId="0" borderId="0" xfId="0" quotePrefix="1" applyNumberFormat="1" applyFont="1" applyAlignment="1">
      <alignment horizontal="right"/>
    </xf>
    <xf numFmtId="0" fontId="13" fillId="0" borderId="0" xfId="1" applyFont="1" applyAlignment="1">
      <alignment horizontal="center"/>
    </xf>
    <xf numFmtId="0" fontId="4" fillId="0" borderId="0" xfId="0" applyFont="1"/>
    <xf numFmtId="0" fontId="4" fillId="0" borderId="0" xfId="0" applyFont="1" applyAlignment="1">
      <alignment horizontal="center" vertical="center"/>
    </xf>
    <xf numFmtId="0" fontId="4" fillId="0" borderId="0" xfId="0" applyFont="1" applyAlignment="1">
      <alignment horizontal="left"/>
    </xf>
    <xf numFmtId="10" fontId="4" fillId="0" borderId="0" xfId="0" applyNumberFormat="1" applyFont="1" applyAlignment="1">
      <alignment horizontal="center"/>
    </xf>
    <xf numFmtId="0" fontId="4" fillId="0" borderId="0" xfId="0" applyFont="1" applyAlignment="1">
      <alignment horizontal="center"/>
    </xf>
    <xf numFmtId="0" fontId="4" fillId="3" borderId="9" xfId="0" applyFont="1" applyFill="1" applyBorder="1" applyAlignment="1">
      <alignment horizontal="center"/>
    </xf>
    <xf numFmtId="0" fontId="4" fillId="3" borderId="10" xfId="0" applyFont="1" applyFill="1" applyBorder="1" applyAlignment="1">
      <alignment horizontal="center"/>
    </xf>
    <xf numFmtId="3" fontId="4" fillId="0" borderId="0" xfId="0" applyNumberFormat="1" applyFont="1"/>
    <xf numFmtId="0" fontId="4" fillId="3" borderId="0" xfId="0" applyFont="1" applyFill="1"/>
    <xf numFmtId="0" fontId="4" fillId="0" borderId="0" xfId="0" applyFont="1" applyAlignment="1">
      <alignment vertical="center"/>
    </xf>
    <xf numFmtId="1" fontId="4" fillId="0" borderId="0" xfId="0" applyNumberFormat="1" applyFont="1" applyAlignment="1">
      <alignment horizontal="center" vertical="center"/>
    </xf>
    <xf numFmtId="10" fontId="4" fillId="0" borderId="0" xfId="0" applyNumberFormat="1" applyFont="1" applyAlignment="1">
      <alignment horizontal="center" vertical="center"/>
    </xf>
    <xf numFmtId="165" fontId="4" fillId="0" borderId="0" xfId="0" applyNumberFormat="1" applyFont="1" applyAlignment="1">
      <alignment horizontal="center"/>
    </xf>
    <xf numFmtId="0" fontId="10" fillId="3" borderId="9" xfId="1" applyFill="1" applyBorder="1" applyAlignment="1">
      <alignment horizontal="center" vertical="center"/>
    </xf>
    <xf numFmtId="0" fontId="10" fillId="3" borderId="10" xfId="1" applyFill="1" applyBorder="1" applyAlignment="1">
      <alignment horizontal="center"/>
    </xf>
    <xf numFmtId="14" fontId="4" fillId="0" borderId="0" xfId="0" applyNumberFormat="1" applyFont="1" applyAlignment="1">
      <alignment vertical="center"/>
    </xf>
    <xf numFmtId="0" fontId="0" fillId="3" borderId="0" xfId="0" applyFill="1"/>
    <xf numFmtId="0" fontId="4" fillId="0" borderId="5" xfId="0" applyFont="1" applyBorder="1"/>
    <xf numFmtId="0" fontId="4" fillId="0" borderId="6" xfId="0" applyFont="1" applyBorder="1"/>
    <xf numFmtId="166" fontId="4" fillId="0" borderId="12" xfId="0" applyNumberFormat="1" applyFont="1" applyBorder="1"/>
    <xf numFmtId="0" fontId="3" fillId="0" borderId="0" xfId="0" applyFont="1"/>
    <xf numFmtId="0" fontId="14" fillId="0" borderId="0" xfId="1" applyFont="1"/>
    <xf numFmtId="0" fontId="3" fillId="0" borderId="11" xfId="0" applyFont="1" applyBorder="1"/>
    <xf numFmtId="168" fontId="4" fillId="0" borderId="12" xfId="0" applyNumberFormat="1" applyFont="1" applyBorder="1"/>
    <xf numFmtId="167" fontId="4" fillId="0" borderId="12" xfId="0" applyNumberFormat="1" applyFont="1" applyBorder="1"/>
    <xf numFmtId="0" fontId="12" fillId="0" borderId="0" xfId="1" applyFont="1" applyFill="1"/>
    <xf numFmtId="0" fontId="2"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tyles" Target="styles.xml"/><Relationship Id="rId5" Type="http://schemas.openxmlformats.org/officeDocument/2006/relationships/externalLink" Target="externalLinks/externalLink2.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microsoft.com/office/2017/06/relationships/rdRichValue" Target="richData/rdrichvalue.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xl/MoetHennessyLouisVuitt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xl/LULU.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xl/Walmar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xl/Costco.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xl/Starbucks%20Corpoeration.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xl/Amaz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s>
    <sheetDataSet>
      <sheetData sheetId="0">
        <row r="5">
          <cell r="J5">
            <v>504.75700000000001</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s>
    <sheetDataSet>
      <sheetData sheetId="0">
        <row r="7">
          <cell r="E7">
            <v>122.303352</v>
          </cell>
        </row>
        <row r="9">
          <cell r="E9">
            <v>498.83100000000002</v>
          </cell>
        </row>
        <row r="10">
          <cell r="E10">
            <v>0</v>
          </cell>
        </row>
      </sheetData>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s>
    <sheetDataSet>
      <sheetData sheetId="0">
        <row r="8">
          <cell r="I8">
            <v>2714.2379369999999</v>
          </cell>
          <cell r="J8" t="str">
            <v>Q222</v>
          </cell>
        </row>
        <row r="10">
          <cell r="I10">
            <v>13923</v>
          </cell>
        </row>
        <row r="11">
          <cell r="I11">
            <v>47749</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s>
    <sheetDataSet>
      <sheetData sheetId="0">
        <row r="4">
          <cell r="L4">
            <v>442.96294899999998</v>
          </cell>
          <cell r="M4" t="str">
            <v>Q322</v>
          </cell>
        </row>
        <row r="6">
          <cell r="L6">
            <v>11831</v>
          </cell>
        </row>
        <row r="7">
          <cell r="L7">
            <v>6584</v>
          </cell>
        </row>
      </sheetData>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 val="Regression"/>
    </sheetNames>
    <sheetDataSet>
      <sheetData sheetId="0">
        <row r="15">
          <cell r="K15">
            <v>1147.4000000000001</v>
          </cell>
        </row>
        <row r="17">
          <cell r="K17">
            <v>3849.6</v>
          </cell>
        </row>
        <row r="18">
          <cell r="K18">
            <v>15129.9</v>
          </cell>
        </row>
      </sheetData>
      <sheetData sheetId="1"/>
      <sheetData sheetId="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s>
    <sheetDataSet>
      <sheetData sheetId="0">
        <row r="9">
          <cell r="K9">
            <v>10187.554818000001</v>
          </cell>
          <cell r="L9" t="str">
            <v>Q322</v>
          </cell>
        </row>
        <row r="11">
          <cell r="K11">
            <v>96049</v>
          </cell>
        </row>
        <row r="12">
          <cell r="K12">
            <v>48744</v>
          </cell>
        </row>
      </sheetData>
      <sheetData sheetId="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51">
  <rv s="0">
    <v>https://www.bing.com/financeapi/forcetrigger?t=ae96u2&amp;q=XPAR%3aMC&amp;form=skydnc</v>
    <v>Learn more on Bing</v>
  </rv>
  <rv s="1">
    <v>en-US</v>
    <v>ae96u2</v>
    <v>268435456</v>
    <v>1</v>
    <v>Powered by Refinitiv</v>
    <v>0</v>
    <v>LVMH Moet Hennessy Louis Vuitton SE (XPAR:MC)</v>
    <v>2</v>
    <v>3</v>
    <v>Finance</v>
    <v>4</v>
    <v>758.5</v>
    <v>535</v>
    <v>0.98799999999999999</v>
    <v>5</v>
    <v>7.5989999999999999E-3</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lifestyle, culture and the arts brands, such as Les Echos, Royal Van Lent, and Cheval Blanc. The Company is active worldwide.</v>
    <v>157953</v>
    <v>Euronext Paris</v>
    <v>XPAR</v>
    <v>XPAR</v>
    <v>22, avenue Montaigne, PARIS, ILE-DE-FRANCE, 75008 FR</v>
    <v>663.6</v>
    <v>Textiles &amp; Apparel</v>
    <v>Stock</v>
    <v>44860.687997685185</v>
    <v>0</v>
    <v>651.1</v>
    <v>331143300000</v>
    <v>LVMH Moet Hennessy Louis Vuitton SE</v>
    <v>LVMH Moet Hennessy Louis Vuitton SE</v>
    <v>659.4</v>
    <v>24.9283</v>
    <v>658</v>
    <v>663</v>
    <v>503257400</v>
    <v>MC</v>
    <v>LVMH Moet Hennessy Louis Vuitton SE (XPAR:MC)</v>
    <v>383180</v>
    <v>368660</v>
    <v>1987</v>
  </rv>
  <rv s="2">
    <v>1</v>
  </rv>
  <rv s="0">
    <v>https://www.bing.com/financeapi/forcetrigger?t=a1x6m7&amp;q=XNAS%3aLULU&amp;form=skydnc</v>
    <v>Learn more on Bing</v>
  </rv>
  <rv s="1">
    <v>en-US</v>
    <v>a1x6m7</v>
    <v>268435456</v>
    <v>1</v>
    <v>Powered by Refinitiv</v>
    <v>0</v>
    <v>LULULEMON ATHLETICA INC. (XNAS:LULU)</v>
    <v>2</v>
    <v>5</v>
    <v>Finance</v>
    <v>6</v>
    <v>485.82499999999999</v>
    <v>251.51</v>
    <v>1.2864</v>
    <v>2.2280000000000002</v>
    <v>6.9489999999999994E-3</v>
    <v>USD</v>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579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v>29000</v>
    <v>Nasdaq Stock Market</v>
    <v>XNAS</v>
    <v>XNAS</v>
    <v>1818 Cornwall Ave, 400 - 1818 CORNWALL AVENUE, VANCOUVER, BC, V6J 1C7 CA</v>
    <v>328.81</v>
    <v>Textiles &amp; Apparel</v>
    <v>Stock</v>
    <v>44860.767179443748</v>
    <v>3</v>
    <v>314.10000000000002</v>
    <v>41166461291</v>
    <v>LULULEMON ATHLETICA INC.</v>
    <v>LULULEMON ATHLETICA INC.</v>
    <v>316.77999999999997</v>
    <v>37.540100000000002</v>
    <v>320.63</v>
    <v>322.858</v>
    <v>127506400</v>
    <v>LULU</v>
    <v>LULULEMON ATHLETICA INC. (XNAS:LULU)</v>
    <v>1015594</v>
    <v>1581386</v>
    <v>2005</v>
  </rv>
  <rv s="2">
    <v>4</v>
  </rv>
  <rv s="0">
    <v>https://www.bing.com/financeapi/forcetrigger?t=a1yjxm&amp;q=XNYS%3aNKE&amp;form=skydnc</v>
    <v>Learn more on Bing</v>
  </rv>
  <rv s="1">
    <v>en-US</v>
    <v>a1yjxm</v>
    <v>268435456</v>
    <v>1</v>
    <v>Powered by Refinitiv</v>
    <v>0</v>
    <v>NIKE, INC. (XNYS:NKE)</v>
    <v>2</v>
    <v>5</v>
    <v>Finance</v>
    <v>6</v>
    <v>179.1</v>
    <v>82.22</v>
    <v>1.1158999999999999</v>
    <v>1.17</v>
    <v>1.2756E-2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94.35</v>
    <v>Textiles &amp; Apparel</v>
    <v>Stock</v>
    <v>44860.767177592184</v>
    <v>6</v>
    <v>90.703800000000001</v>
    <v>145334857990</v>
    <v>NIKE, INC.</v>
    <v>NIKE, INC.</v>
    <v>90.9</v>
    <v>26.019300000000001</v>
    <v>91.72</v>
    <v>92.89</v>
    <v>1564591000</v>
    <v>NKE</v>
    <v>NIKE, INC. (XNYS:NKE)</v>
    <v>5887160</v>
    <v>11658216</v>
    <v>1969</v>
  </rv>
  <rv s="2">
    <v>7</v>
  </rv>
  <rv s="0">
    <v>https://www.bing.com/financeapi/forcetrigger?t=af3y27&amp;q=XFRA%3aADS&amp;form=skydnc</v>
    <v>Learn more on Bing</v>
  </rv>
  <rv s="1">
    <v>en-US</v>
    <v>af3y27</v>
    <v>268435456</v>
    <v>1</v>
    <v>Powered by Refinitiv</v>
    <v>0</v>
    <v>Adidas AG (XFRA:ADS)</v>
    <v>2</v>
    <v>3</v>
    <v>Finance</v>
    <v>4</v>
    <v>335.05</v>
    <v>94.97</v>
    <v>0.73460000000000003</v>
    <v>0.98</v>
    <v>9.7339999999999996E-3</v>
    <v>EUR</v>
    <v>Adidas AG is a Germany-based company that designs, develops, produces and markets a range of athletic and sports lifestyle products. The Company's segments include Europe, North America, Asia-Pacific, Russia/CIS, Latin America; Emerging Markets, adidas Golf, Runtastic and Other centrally managed business. Each segment includes wholesale, retail and e-commerce business activities relating to the distribution and sale of products of the adidas brand to retail customers and end consumers. The Company has over 2,500 own-retail stores , mono-branded franchise stores, shop-in-shops, joint ventures with retail partners and co-branded stores and an e-commerce channel, which is available to customers in over 50 countries. The adidas branded products include footwear, apparel and hardware, such as bags and balls.</v>
    <v>60661</v>
    <v>Deutsche Boerse AG</v>
    <v>XFRA</v>
    <v>XFRA</v>
    <v>Adi-Dassler-Strasse 1, HERZOGENAURACH, BAYERN, 91074 DE</v>
    <v>102.62</v>
    <v>Textiles &amp; Apparel</v>
    <v>Stock</v>
    <v>44860.748611111114</v>
    <v>9</v>
    <v>97.5</v>
    <v>19306050000</v>
    <v>Adidas AG</v>
    <v>Adidas AG</v>
    <v>100.48</v>
    <v>15.72</v>
    <v>100.68</v>
    <v>101.66</v>
    <v>192100000</v>
    <v>ADS</v>
    <v>Adidas AG (XFRA:ADS)</v>
    <v>2345</v>
    <v>839030</v>
    <v>1989</v>
  </rv>
  <rv s="2">
    <v>10</v>
  </rv>
  <rv s="0">
    <v>https://www.bing.com/financeapi/forcetrigger?t=a1qclh&amp;q=XNAS%3aCROX&amp;form=skydnc</v>
    <v>Learn more on Bing</v>
  </rv>
  <rv s="1">
    <v>en-US</v>
    <v>a1qclh</v>
    <v>268435456</v>
    <v>1</v>
    <v>Powered by Refinitiv</v>
    <v>0</v>
    <v>CROCS, INC. (XNAS:CROX)</v>
    <v>2</v>
    <v>5</v>
    <v>Finance</v>
    <v>6</v>
    <v>183.88</v>
    <v>46.08</v>
    <v>1.9349000000000001</v>
    <v>-2.7749999999999999</v>
    <v>-3.4896999999999997E-2</v>
    <v>USD</v>
    <v>Crocs, Inc. is engaged in the design, development, marketing, distribution, and sale of casual lifestyle footwear and accessories for women, men and children. The Company operates through three segments: the Americas, operating in North and South America; the Asia Pacific, operating throughout Asia, Australia, and New Zealand; and Europe, Middle East, and Africa (EMEA), operating throughout Europe, Russia, the Middle East, and Africa. Its collection contains Croslite material, which is the Company's closed-cell resin brand that uses molded footwear technology. The Company markets its products in approximately 85 countries through two distribution channels: wholesale and direct-to-consumer. Its wholesale channel includes domestic and international multi-brand retailers, mono-branded partner stores, e-tailers, and distributors. The Company's direct-to-consumer channel includes retail stores, e-commerce sites, and third-party marketplaces. Its products include Crocs, LiteRide and Jibbitz.</v>
    <v>5770</v>
    <v>Nasdaq Stock Market</v>
    <v>XNAS</v>
    <v>XNAS</v>
    <v>13601 Via Varra, BROOMFIELD, CO, 80020 US</v>
    <v>80.38</v>
    <v>Textiles &amp; Apparel</v>
    <v>Stock</v>
    <v>44860.767150497653</v>
    <v>12</v>
    <v>76.537800000000004</v>
    <v>4731359180</v>
    <v>CROCS, INC.</v>
    <v>CROCS, INC.</v>
    <v>78</v>
    <v>9.0642999999999994</v>
    <v>79.52</v>
    <v>76.745000000000005</v>
    <v>61650390</v>
    <v>CROX</v>
    <v>CROCS, INC. (XNAS:CROX)</v>
    <v>1053083</v>
    <v>1513643</v>
    <v>2005</v>
  </rv>
  <rv s="2">
    <v>13</v>
  </rv>
  <rv s="0">
    <v>https://www.bing.com/financeapi/forcetrigger?t=a222gh&amp;q=XNYS%3aRL&amp;form=skydnc</v>
    <v>Learn more on Bing</v>
  </rv>
  <rv s="1">
    <v>en-US</v>
    <v>a222gh</v>
    <v>268435456</v>
    <v>1</v>
    <v>Powered by Refinitiv</v>
    <v>0</v>
    <v>RALPH LAUREN CORPORATION (XNYS:RL)</v>
    <v>2</v>
    <v>5</v>
    <v>Finance</v>
    <v>6</v>
    <v>135.99</v>
    <v>82.231099999999998</v>
    <v>1.3536999999999999</v>
    <v>0.22750000000000001</v>
    <v>2.4250000000000001E-3</v>
    <v>USD</v>
    <v>Ralph Lauren Corporation is engaged in the designing, marketing and distribution of lifestyle products in five categories: apparel, footwear and accessories, home, fragrances, and hospitality. Its apparel products include men's, women's, and children's clothing, which are sold under various brand names, including Ralph Lauren Collection, Ralph Lauren Purple Label, Polo Ralph Lauren and other. Its range of footwear and accessories encompasses men's, women's, and children's, including casual shoes, watches, fashion and fine jewelry, scarves, hats, gloves, umbrellas, leather goods and other. Its fragrance category includes the Company's men's and women's brands with numerous labels. Its range of home products includes bed and bath lines, furniture, fabric and wallcoverings, lighting, tabletop, kitchen linens, floor coverings, and giftware. Its hospitality collection is comprised of restaurants, including The Polo Bar, RL Restaurant, Ralph's, The Bar at Ralph Lauren and Ralph's Coffee.</v>
    <v>13500</v>
    <v>New York Stock Exchange</v>
    <v>XNYS</v>
    <v>XNYS</v>
    <v>650 Madison Ave, NEW YORK, NY, 10022 US</v>
    <v>96.67</v>
    <v>Textiles &amp; Apparel</v>
    <v>Stock</v>
    <v>44860.767131539062</v>
    <v>15</v>
    <v>92.85</v>
    <v>6373774295</v>
    <v>RALPH LAUREN CORPORATION</v>
    <v>RALPH LAUREN CORPORATION</v>
    <v>93.85</v>
    <v>12.311</v>
    <v>93.81</v>
    <v>94.037499999999994</v>
    <v>67779070</v>
    <v>RL</v>
    <v>RALPH LAUREN CORPORATION (XNYS:RL)</v>
    <v>391528</v>
    <v>1016734</v>
    <v>1997</v>
  </rv>
  <rv s="2">
    <v>16</v>
  </rv>
  <rv s="0">
    <v>https://www.bing.com/financeapi/forcetrigger?t=ae92im&amp;q=XPAR%3aKER&amp;form=skydnc</v>
    <v>Learn more on Bing</v>
  </rv>
  <rv s="1">
    <v>en-US</v>
    <v>ae92im</v>
    <v>268435456</v>
    <v>1</v>
    <v>Powered by Refinitiv</v>
    <v>0</v>
    <v>Kering SA (XPAR:KER)</v>
    <v>2</v>
    <v>3</v>
    <v>Finance</v>
    <v>4</v>
    <v>740.8</v>
    <v>427.55</v>
    <v>0.95650000000000002</v>
    <v>4.8</v>
    <v>1.0161E-2</v>
    <v>EUR</v>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v>36397</v>
    <v>Euronext Paris</v>
    <v>XPAR</v>
    <v>XPAR</v>
    <v>40 rue de Sevres, PARIS, ILE-DE-FRANCE, 75007 FR</v>
    <v>479.9</v>
    <v>Specialty Retailers</v>
    <v>Stock</v>
    <v>44860.666666666664</v>
    <v>18</v>
    <v>470.25</v>
    <v>58953530000</v>
    <v>Kering SA</v>
    <v>Kering SA</v>
    <v>472.75</v>
    <v>15.891400000000001</v>
    <v>472.4</v>
    <v>477.2</v>
    <v>124795800</v>
    <v>KER</v>
    <v>Kering SA (XPAR:KER)</v>
    <v>167622</v>
    <v>206600</v>
    <v>1955</v>
  </rv>
  <rv s="2">
    <v>19</v>
  </rv>
  <rv s="0">
    <v>https://www.bing.com/financeapi/forcetrigger?t=a1tsc7&amp;q=XNYS%3aGES&amp;form=skydnc</v>
    <v>Learn more on Bing</v>
  </rv>
  <rv s="1">
    <v>en-US</v>
    <v>a1tsc7</v>
    <v>268435456</v>
    <v>1</v>
    <v>Powered by Refinitiv</v>
    <v>0</v>
    <v>GUESS ?, INC. (XNYS:GES)</v>
    <v>2</v>
    <v>5</v>
    <v>Finance</v>
    <v>6</v>
    <v>25.27</v>
    <v>14.27</v>
    <v>1.9012</v>
    <v>-0.19</v>
    <v>-1.1269E-2</v>
    <v>USD</v>
    <v>Guess?, Inc. designs, markets, distributes, and licenses lifestyle collections of apparel and accessories for men, women and children. The Company’s segments include Americas Retail, Americas Wholesale, Europe, Asia and Licensing. Its Americas Retail segment sells its products direct-to-consumer through a network of directly operated retail and factory outlet stores and e-commerce sites in the Americas. Its Americas Wholesale segment sells its products through wholesale channels throughout the Americas and to third-party distributors based in Central and South America, as well as licensed retail locations operated by its wholesale partners. Its Europe segment sells its products through direct-to-consumer and wholesale channels throughout Europe and the Middle East. Its Asia segment sells its products through direct-to-consumer and wholesale channels throughout Asia and the Pacific. Its Licensing segment includes licensing operations. Its apparel trademarks include GUESS and GUESS?.</v>
    <v>12500</v>
    <v>New York Stock Exchange</v>
    <v>XNYS</v>
    <v>XNYS</v>
    <v>1444 South Alameda Street, Attn: Jason Miller, LOS ANGELES, CA, 90021 US</v>
    <v>17.07</v>
    <v>Specialty Retailers</v>
    <v>Stock</v>
    <v>44860.767114976559</v>
    <v>21</v>
    <v>16.54</v>
    <v>907480793</v>
    <v>GUESS ?, INC.</v>
    <v>GUESS ?, INC.</v>
    <v>16.760000000000002</v>
    <v>8.8033999999999999</v>
    <v>16.86</v>
    <v>16.670000000000002</v>
    <v>54437960</v>
    <v>GES</v>
    <v>GUESS ?, INC. (XNYS:GES)</v>
    <v>687607</v>
    <v>625521</v>
    <v>1993</v>
  </rv>
  <rv s="2">
    <v>22</v>
  </rv>
  <rv s="0">
    <v>https://www.bing.com/financeapi/forcetrigger?t=a25afr&amp;q=XNYS%3aVFC&amp;form=skydnc</v>
    <v>Learn more on Bing</v>
  </rv>
  <rv s="1">
    <v>en-US</v>
    <v>a25afr</v>
    <v>268435456</v>
    <v>1</v>
    <v>Powered by Refinitiv</v>
    <v>0</v>
    <v>V.F. CORPORATION (XNYS:VFC)</v>
    <v>2</v>
    <v>5</v>
    <v>Finance</v>
    <v>6</v>
    <v>78.91</v>
    <v>27.03</v>
    <v>1.3895</v>
    <v>-0.27</v>
    <v>-9.4310000000000001E-3</v>
    <v>USD</v>
    <v>V.F. Corporation is an apparel, footwear and accessories company. It owns a range of brands in the outerwear, footwear, apparel, backpacks, luggage, and accessories categories. Its brands include Vans, The North Face, Timberland, and Dickies. Its segments include Outdoor, Active, and Work. The Outdoor segment includes various brands, including The North Face, Smartwool, Icebreaker, and Altra. The Active segment includes a range of brands, such as Vans, Supreme, Napapijri, Kipling, Eastpak, and JanSport. The Work segment includes Dickies and Timberland PRO. Its products are marketed to consumers through our wholesale channel, primarily in specialty stores, national chains, mass merchants, department stores, independently-operated partnership stores, and with digital partners. Its products are also marketed to consumers through its own direct-to-consumer operations, which include VF-operated stores, concession retail stores, brand e-commerce sites, and other digital platforms.</v>
    <v>35000</v>
    <v>New York Stock Exchange</v>
    <v>XNYS</v>
    <v>XNYS</v>
    <v>1551 Wewatta Street, DENVER, CO, 80202 US</v>
    <v>29.27</v>
    <v>Textiles &amp; Apparel</v>
    <v>Stock</v>
    <v>44860.767163228906</v>
    <v>24</v>
    <v>28.31</v>
    <v>11017704020</v>
    <v>V.F. CORPORATION</v>
    <v>V.F. CORPORATION</v>
    <v>28.4</v>
    <v>11.186199999999999</v>
    <v>28.63</v>
    <v>28.36</v>
    <v>388494500</v>
    <v>VFC</v>
    <v>V.F. CORPORATION (XNYS:VFC)</v>
    <v>5182347</v>
    <v>6320620</v>
    <v>1899</v>
  </rv>
  <rv s="2">
    <v>25</v>
  </rv>
  <rv s="0">
    <v>https://www.bing.com/financeapi/forcetrigger?t=bulerw&amp;q=XFRA%3aPUMA&amp;form=skydnc</v>
    <v>Learn more on Bing</v>
  </rv>
  <rv s="3">
    <v>en-US</v>
    <v>bulerw</v>
    <v>268435456</v>
    <v>1</v>
    <v>Powered by Refinitiv</v>
    <v>7</v>
    <v>Puma SE (XFRA:PUMA)</v>
    <v>2</v>
    <v>8</v>
    <v>Finance</v>
    <v>4</v>
    <v>0.76029999999999998</v>
    <v>-0.24</v>
    <v>-4.8386999999999999E-2</v>
    <v>EUR</v>
    <v>PUMA SE is a Germany-based company engaged in designing, developing, selling and marketing sports footwear, apparel and accessories. The Company's segments include Europe, the Middle East and Africa (EMEA), the Americas (North and Latin America) and Asia/Pacific. The Company offers performance, as well as sport style products across six business units: Teamsport, Running and Training, Basketball, Golf, Motorsport, Sportstyle, Accessories and Licensing. The Company is engaged in the sale of products from the PUMA and COBRA Golf brands through the wholesale and retail trade, as well as from sales directly to consumers in its retail stores and online stores. The Company markets and distributes its products across the world primarily through its subsidiaries in approximately 120 countries. For various product segments, such as fragrances, eyewear and watches, the Company issues licenses authorizing independent partners to design, develop and sell these products.</v>
    <v>16444</v>
    <v>Deutsche Boerse AG</v>
    <v>XFRA</v>
    <v>XFRA</v>
    <v>Puma Way 1, HERZOGENAURACH, BAYERN, 91074 DE</v>
    <v>4.72</v>
    <v>Textiles &amp; Apparel</v>
    <v>Stock</v>
    <v>44860.680555555555</v>
    <v>27</v>
    <v>4.62</v>
    <v>7061610000</v>
    <v>Puma SE</v>
    <v>Puma SE</v>
    <v>4.62</v>
    <v>4.96</v>
    <v>4.72</v>
    <v>150824600</v>
    <v>PUMA</v>
    <v>Puma SE (XFRA:PUMA)</v>
    <v>1200</v>
    <v>536480</v>
    <v>2011</v>
  </rv>
  <rv s="2">
    <v>28</v>
  </rv>
  <rv s="0">
    <v>https://www.bing.com/financeapi/forcetrigger?t=a24qf2&amp;q=XNYS%3aUAA&amp;form=skydnc</v>
    <v>Learn more on Bing</v>
  </rv>
  <rv s="1">
    <v>en-US</v>
    <v>a24qf2</v>
    <v>268435456</v>
    <v>1</v>
    <v>Powered by Refinitiv</v>
    <v>0</v>
    <v>UNDER ARMOUR, INC. (XNYS:UAA)</v>
    <v>2</v>
    <v>5</v>
    <v>Finance</v>
    <v>6</v>
    <v>27.28</v>
    <v>6.38</v>
    <v>1.4185000000000001</v>
    <v>-0.105</v>
    <v>-1.4247000000000001E-2</v>
    <v>USD</v>
    <v>Under Armour, Inc. is engaged in developing, marketing and distributing branded performance apparel, footwear and accessories for men, women and youth. The Company's primary business operates in four geographic segments, such as North America, comprising the United States and Canada; Europe, the Middle East and Africa, Asia-Pacific, and Latin America. North America segment sells apparel, footwear and accessories in North America through its wholesale and direct-to-consumer channels. EMEA sells apparel, footwear and accessories through wholesale customers and independent distributors, along with e-commerce websites and Brand and Factory House stores. Asia-Pacific sells apparel, footwear and accessories products in China, South Korea, Australia, Singapore, Malaysia and Thailand through stores operated by its distribution and wholesale partners, along with e-commerce websites and Brand and Factory House stores. The Company offers apparel products, such as HEATGEAR, COLDGEAR and RUSH.</v>
    <v>7100</v>
    <v>New York Stock Exchange</v>
    <v>XNYS</v>
    <v>XNYS</v>
    <v>3RD FLOOR, 1020 HULL STREET, BALTIMORE, MD, 21230 US</v>
    <v>7.5</v>
    <v>Textiles &amp; Apparel</v>
    <v>Stock</v>
    <v>44860.767115312497</v>
    <v>30</v>
    <v>7.22</v>
    <v>3160126000</v>
    <v>UNDER ARMOUR, INC.</v>
    <v>UNDER ARMOUR, INC.</v>
    <v>7.29</v>
    <v>24.226900000000001</v>
    <v>7.37</v>
    <v>7.2649999999999997</v>
    <v>455235800</v>
    <v>UAA</v>
    <v>UNDER ARMOUR, INC. (XNYS:UAA)</v>
    <v>5700919</v>
    <v>8874720</v>
    <v>1996</v>
  </rv>
  <rv s="2">
    <v>31</v>
  </rv>
  <rv s="0">
    <v>https://www.bing.com/financeapi/forcetrigger?t=a1uh3m&amp;q=XNYS%3aHBI&amp;form=skydnc</v>
    <v>Learn more on Bing</v>
  </rv>
  <rv s="1">
    <v>en-US</v>
    <v>a1uh3m</v>
    <v>268435456</v>
    <v>1</v>
    <v>Powered by Refinitiv</v>
    <v>0</v>
    <v>HANESBRANDS INC. (XNYS:HBI)</v>
    <v>2</v>
    <v>5</v>
    <v>Finance</v>
    <v>6</v>
    <v>18.594999999999999</v>
    <v>6.91</v>
    <v>1.5350999999999999</v>
    <v>-6.5000000000000002E-2</v>
    <v>-8.7130000000000003E-3</v>
    <v>USD</v>
    <v>Hanesbrands Inc. is a marketer of everyday basic innerwear and activewear apparel. The Company operates through three segments: Innerwear, Activewear and International. Its Innerwear segment includes apparel products, such as men’s underwear, women’s panties, children’s underwear, socks and intimate apparel, which includes bras and shapewear, and its primary brands include Hanes, Bali, Maidenform, Playtex, Champion, JMS/Just My Size, Bras N Things and Polo Ralph Lauren. The Company’s Activewear segment includes activewear products, such as T-shirts, fleece, performance apparel, sports shirts and thermals, and its primary brands include Champion, Hanes, Alternative, Gear for Sports, Comfortwash, JMS/Just My Size and Hanes Beefy-T. Its International segment includes innerwear, activewear and home goods products, and primary brands include Champion, Bonds, Sheridan, Bras N Things, Hanes, Playtex, Berlei, Wonderbra, Maidenform, Rinbros, Zorba, Sol y Oro and Polo Ralph Lauren.</v>
    <v>59000</v>
    <v>New York Stock Exchange</v>
    <v>XNYS</v>
    <v>XNYS</v>
    <v>1000 E Hanes Mill Rd, WINSTON-SALEM, NC, 27105 US</v>
    <v>7.5586000000000002</v>
    <v>Textiles &amp; Apparel</v>
    <v>Stock</v>
    <v>44860.767130185159</v>
    <v>33</v>
    <v>7.33</v>
    <v>2580428308</v>
    <v>HANESBRANDS INC.</v>
    <v>HANESBRANDS INC.</v>
    <v>7.46</v>
    <v>5.8704999999999998</v>
    <v>7.46</v>
    <v>7.3949999999999996</v>
    <v>348942300</v>
    <v>HBI</v>
    <v>HANESBRANDS INC. (XNYS:HBI)</v>
    <v>4124225</v>
    <v>8962540</v>
    <v>2005</v>
  </rv>
  <rv s="2">
    <v>34</v>
  </rv>
  <rv s="0">
    <v>https://www.bing.com/financeapi/forcetrigger?t=a25ya2&amp;q=XNYS%3aWMT&amp;form=skydnc</v>
    <v>Learn more on Bing</v>
  </rv>
  <rv s="1">
    <v>en-US</v>
    <v>a25ya2</v>
    <v>268435456</v>
    <v>1</v>
    <v>Powered by Refinitiv</v>
    <v>0</v>
    <v>WALMART INC. (XNYS:WMT)</v>
    <v>2</v>
    <v>5</v>
    <v>Finance</v>
    <v>6</v>
    <v>160.77000000000001</v>
    <v>117.27</v>
    <v>0.52159999999999995</v>
    <v>0.53500000000000003</v>
    <v>3.82E-3</v>
    <v>USD</v>
    <v>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v>
    <v>2300000</v>
    <v>New York Stock Exchange</v>
    <v>XNYS</v>
    <v>XNYS</v>
    <v>702 SW 8th St, BENTONVILLE, AR, 72716-6209 US</v>
    <v>142.04</v>
    <v>Food &amp; Drug Retailing</v>
    <v>Stock</v>
    <v>44860.767201885938</v>
    <v>36</v>
    <v>139.82</v>
    <v>381635433990</v>
    <v>WALMART INC.</v>
    <v>WALMART INC.</v>
    <v>140.16999999999999</v>
    <v>27.9604</v>
    <v>140.07</v>
    <v>140.60499999999999</v>
    <v>2714238000</v>
    <v>WMT</v>
    <v>WALMART INC. (XNYS:WMT)</v>
    <v>3256740</v>
    <v>5834998</v>
    <v>1969</v>
  </rv>
  <rv s="2">
    <v>37</v>
  </rv>
  <rv s="0">
    <v>https://www.bing.com/financeapi/forcetrigger?t=a1q6k2&amp;q=XNAS%3aCOST&amp;form=skydnc</v>
    <v>Learn more on Bing</v>
  </rv>
  <rv s="1">
    <v>en-US</v>
    <v>a1q6k2</v>
    <v>268435456</v>
    <v>1</v>
    <v>Powered by Refinitiv</v>
    <v>0</v>
    <v>COSTCO WHOLESALE CORPORATION (XNAS:COST)</v>
    <v>2</v>
    <v>5</v>
    <v>Finance</v>
    <v>6</v>
    <v>612.27</v>
    <v>406.51010000000002</v>
    <v>0.7208</v>
    <v>1.665</v>
    <v>3.336E-3</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829 warehouses worldwide. It also operates self-service gasoline stations. The Company operates e-commerce websites in the United States, Canada, Mexico, United Kingdom, Korea, Taiwan, Japan, and Australia.</v>
    <v>304000</v>
    <v>Nasdaq Stock Market</v>
    <v>XNAS</v>
    <v>XNAS</v>
    <v>999 Lake Dr, ISSAQUAH, WA, 98027- US</v>
    <v>507.42</v>
    <v>Diversified Retail</v>
    <v>Stock</v>
    <v>44860.767182140626</v>
    <v>39</v>
    <v>495.69</v>
    <v>221622988045</v>
    <v>COSTCO WHOLESALE CORPORATION</v>
    <v>COSTCO WHOLESALE CORPORATION</v>
    <v>498</v>
    <v>37.980899999999998</v>
    <v>499.06</v>
    <v>500.72500000000002</v>
    <v>442604200</v>
    <v>COST</v>
    <v>COSTCO WHOLESALE CORPORATION (XNAS:COST)</v>
    <v>1196560</v>
    <v>2420396</v>
    <v>1987</v>
  </rv>
  <rv s="2">
    <v>40</v>
  </rv>
  <rv s="0">
    <v>https://www.bing.com/financeapi/forcetrigger?t=a246z2&amp;q=XNYS%3aTGT&amp;form=skydnc</v>
    <v>Learn more on Bing</v>
  </rv>
  <rv s="1">
    <v>en-US</v>
    <v>a246z2</v>
    <v>268435456</v>
    <v>1</v>
    <v>Powered by Refinitiv</v>
    <v>0</v>
    <v>TARGET CORPORATION (XNYS:TGT)</v>
    <v>2</v>
    <v>5</v>
    <v>Finance</v>
    <v>9</v>
    <v>268.98</v>
    <v>137.16</v>
    <v>1.0275000000000001</v>
    <v>2.16</v>
    <v>1.3028E-2</v>
    <v>USD</v>
    <v>Target Corporation (Target) is a general merchandise retailer selling products through its stores and digital channels. The Company sells an assortment of general merchandise and food. The Company’s product category includes apparel and accessories, beauty and household essentials, food and beverage, hardlines, and home furnishing and decor. Its general merchandise stores offer an edited food assortment, including perishables, dry grocery, dairy and frozen items. The Company has stores of approximately 170,000 square feet offer a full line of food items comparable to traditional supermarkets. Its small-format stores have over 50,000 square feet that offer curated general merchandise and food assortments. Its brands include Art Class, Smartly, Auden, JoyLab, Smith &amp; Hawken, Ava &amp; Viv, Kindfull, Sonia Kashuk, Casaluna, Market Pantry, Threshold, Cat &amp; Jack, Mondo Llama, Universal Thread, Cloud Island, More Than Magic, up &amp; up, Colsie, Opalhouse, Wild Fable and Open Story, Wondershop.</v>
    <v>450000</v>
    <v>New York Stock Exchange</v>
    <v>XNYS</v>
    <v>XNYS</v>
    <v>1000 Nicollet Mall, MINNEAPOLIS, MN, 55403 US</v>
    <v>170.75</v>
    <v>Diversified Retail</v>
    <v>Stock</v>
    <v>44860.756740775003</v>
    <v>42</v>
    <v>165.32</v>
    <v>77305706296</v>
    <v>TARGET CORPORATION</v>
    <v>TARGET CORPORATION</v>
    <v>167.84</v>
    <v>18.8279</v>
    <v>165.8</v>
    <v>167.96</v>
    <v>460262600</v>
    <v>TGT</v>
    <v>TARGET CORPORATION (XNYS:TGT)</v>
    <v>2078520</v>
    <v>3319142</v>
    <v>1902</v>
  </rv>
  <rv s="2">
    <v>43</v>
  </rv>
  <rv s="0">
    <v>https://www.bing.com/financeapi/forcetrigger?t=a1x8tc&amp;q=XNYS%3aM&amp;form=skydnc</v>
    <v>Learn more on Bing</v>
  </rv>
  <rv s="1">
    <v>en-US</v>
    <v>a1x8tc</v>
    <v>268435456</v>
    <v>1</v>
    <v>Powered by Refinitiv</v>
    <v>0</v>
    <v>MACY'S, INC. (XNYS:M)</v>
    <v>2</v>
    <v>5</v>
    <v>Finance</v>
    <v>6</v>
    <v>37.950000000000003</v>
    <v>15.1</v>
    <v>1.7603</v>
    <v>0.22500000000000001</v>
    <v>1.0938000000000002E-2</v>
    <v>USD</v>
    <v>Macy's, Inc. is an omnichannel retail company operating stores, Websites and mobile applications under three brands, such as Macy's, Bloomingdale's and bluemercury. The Company sells a range of merchandise, including apparel and accessories (men's, women’s, and kids), cosmetics, home furnishings and other consumer goods. Its subsidiaries provide various support functions to its retail operations. Its bank subsidiary, FDS Bank, provides collections, customer service, and credit marketing services in respect of all credit card accounts that are owned either by Department Stores National Bank, a subsidiary of Citibank, N.A. Macy’s Systems and Technology, Inc., a wholly owned subsidiary of the Company, provides operational electronic data processing and management information services. Its subsidiaries Macy’s Merchandising Group, Inc. and Macy's Merchandising Group International, LLC are engaged in the design and development of Macy’s private label brands and certain licensed brands.</v>
    <v>88857</v>
    <v>New York Stock Exchange</v>
    <v>XNYS</v>
    <v>XNYS</v>
    <v>151 West 34Th Street, NEW YORK, NY, 10001 US</v>
    <v>21.298999999999999</v>
    <v>Diversified Retail</v>
    <v>Stock</v>
    <v>44860.767148691404</v>
    <v>45</v>
    <v>20.5</v>
    <v>5635262004</v>
    <v>MACY'S, INC.</v>
    <v>MACY'S, INC.</v>
    <v>20.55</v>
    <v>3.9769999999999999</v>
    <v>20.57</v>
    <v>20.795000000000002</v>
    <v>270991200</v>
    <v>M</v>
    <v>MACY'S, INC. (XNYS:M)</v>
    <v>7934056</v>
    <v>10963664</v>
    <v>1985</v>
  </rv>
  <rv s="2">
    <v>46</v>
  </rv>
  <rv s="0">
    <v>https://www.bing.com/financeapi/forcetrigger?t=a1wo5r&amp;q=XNYS%3aKSS&amp;form=skydnc</v>
    <v>Learn more on Bing</v>
  </rv>
  <rv s="1">
    <v>en-US</v>
    <v>a1wo5r</v>
    <v>268435456</v>
    <v>1</v>
    <v>Powered by Refinitiv</v>
    <v>0</v>
    <v>KOHL'S CORPORATION (XNYS:KSS)</v>
    <v>2</v>
    <v>5</v>
    <v>Finance</v>
    <v>6</v>
    <v>64.379199999999997</v>
    <v>24.61</v>
    <v>1.6329</v>
    <v>-0.06</v>
    <v>-1.9850000000000002E-3</v>
    <v>USD</v>
    <v>Kohl's Corporation (Kohl's) is an operator of department stores. The Company operates approximately 1,165 stores, and a Website www.Kohls.com. Its Kohl's stores and Website sell private and national brand apparel, footwear, accessories, beauty, and home products. Its Kohl's stores carry a merchandise assortment with differences attributable to local preferences, store size, and Sephora. The Company's Website includes merchandise, which is available in its stores, as well as merchandise which is available only online. Its merchandise mix includes both national brands and private brands that are available at Kohl's. Its private portfolio includes various brands, such as Apt. 9, Croft &amp; Barrow, Jumping Beans, SO, and Sonoma Goods for Life, and brands that are developed and marketed through agreements with national brands, such as Food Network, LC Lauren Conrad, Nine West, and Simply Vera Vera Wang.</v>
    <v>35000</v>
    <v>New York Stock Exchange</v>
    <v>XNYS</v>
    <v>XNYS</v>
    <v>N56W17000 Ridgewood Dr, MENOMONEE FALLS, WI, 53051-5660 US</v>
    <v>31.12</v>
    <v>Diversified Retail</v>
    <v>Stock</v>
    <v>44860.767140277341</v>
    <v>48</v>
    <v>29.92</v>
    <v>3518968460</v>
    <v>KOHL'S CORPORATION</v>
    <v>KOHL'S CORPORATION</v>
    <v>30.15</v>
    <v>5.8963999999999999</v>
    <v>30.23</v>
    <v>30.17</v>
    <v>116638000</v>
    <v>KSS</v>
    <v>KOHL'S CORPORATION (XNYS:KSS)</v>
    <v>1510885</v>
    <v>3680468</v>
    <v>1993</v>
  </rv>
  <rv s="2">
    <v>49</v>
  </rv>
  <rv s="0">
    <v>http://en.wikipedia.org/wiki/Public_domain</v>
    <v>Public domain</v>
  </rv>
  <rv s="0">
    <v>http://fr.wikipedia.org/wiki/Nordstrom</v>
    <v>Wikipedia</v>
  </rv>
  <rv s="4">
    <v>51</v>
    <v>52</v>
  </rv>
  <rv s="5">
    <v>14</v>
    <v>https://www.bing.com/th?id=AMMS_8fa092d86b559e65c899ba92107fb1b1&amp;qlt=95</v>
    <v>53</v>
    <v>0</v>
    <v>https://www.bing.com/images/search?form=xlimg&amp;q=nordstrom</v>
    <v>Image of NORDSTROM, INC.</v>
  </rv>
  <rv s="0">
    <v>https://www.bing.com/financeapi/forcetrigger?t=a1wdar&amp;q=XNYS%3aJWN&amp;form=skydnc</v>
    <v>Learn more on Bing</v>
  </rv>
  <rv s="6">
    <v>en-US</v>
    <v>a1wdar</v>
    <v>268435456</v>
    <v>1</v>
    <v>Powered by Refinitiv</v>
    <v>10</v>
    <v>NORDSTROM, INC. (XNYS:JWN)</v>
    <v>12</v>
    <v>13</v>
    <v>Finance</v>
    <v>6</v>
    <v>36.43</v>
    <v>16.14</v>
    <v>2.1979000000000002</v>
    <v>-7.0000000000000007E-2</v>
    <v>-3.3489999999999995E-3</v>
    <v>USD</v>
    <v>Nordstrom, Inc. is a fashion retailer that offers private label merchandise for women, men, young adults and children focused on apparel, shoes, beauty, accessories and home goods. The Company’s Retail segment aggregates two operating segments: Nordstrom and Nordstrom Rack. The Nordstrom segment consists of Nordstrom.com, TrunkClub.com, Nordstrom-branded United States stores, Canada, which includes Nordstrom.ca, Nordstrom Canadian stores and Nordstrom Rack Canadian stores, and Nordstrom local. The Nordstrom Rack segment consists of NordstromRack.com, Nordstrom Rack-branded United States stores, last chance clearance store and HauteLook.com. Its digital and physical properties include over 94 Nordstrom stores in the United States, approximately six Nordstrom stores and over seven Nordstrom Rack stores in Canada, and over seven Nordstrom locals. It operates approximately 240 Nordstrom Rack stores in the United States, and over two last chance clearance stores.</v>
    <v>60000</v>
    <v>New York Stock Exchange</v>
    <v>XNYS</v>
    <v>XNYS</v>
    <v>1617 6th Ave, SEATTLE, WA, 98101-1707 US</v>
    <v>21.35</v>
    <v>54</v>
    <v>Diversified Retail</v>
    <v>Stock</v>
    <v>44860.767215150001</v>
    <v>55</v>
    <v>20.625</v>
    <v>3314719559</v>
    <v>NORDSTROM, INC.</v>
    <v>NORDSTROM, INC.</v>
    <v>20.94</v>
    <v>8.5510000000000002</v>
    <v>20.9</v>
    <v>20.83</v>
    <v>159132000</v>
    <v>JWN</v>
    <v>NORDSTROM, INC. (XNYS:JWN)</v>
    <v>2244655</v>
    <v>4946291</v>
    <v>1946</v>
  </rv>
  <rv s="2">
    <v>56</v>
  </rv>
  <rv s="0">
    <v>https://www.bing.com/financeapi/forcetrigger?t=a1u5hw&amp;q=XNYS%3aGPS&amp;form=skydnc</v>
    <v>Learn more on Bing</v>
  </rv>
  <rv s="1">
    <v>en-US</v>
    <v>a1u5hw</v>
    <v>268435456</v>
    <v>1</v>
    <v>Powered by Refinitiv</v>
    <v>0</v>
    <v>THE GAP, INC. (XNYS:GPS)</v>
    <v>2</v>
    <v>5</v>
    <v>Finance</v>
    <v>6</v>
    <v>25.65</v>
    <v>7.79</v>
    <v>1.7543</v>
    <v>0.12</v>
    <v>1.1204E-2</v>
    <v>USD</v>
    <v>The Gap, Inc. is a specialty apparel company offering clothing, accessories, and personal care products for women, men, and children under the Old Navy, Gap, Banana Republic, and Athleta brands. The Company is an omni-channel retailer, with sales to customers both in stores and online, through Company-operated and franchise stores, Company-owned websites, and third-party arrangements. It designs, develops, markets, and sells a range of apparel, footwear and accessories products reflecting a mix of basics and fashion items. It has Company-operated stores in the United States, Canada, Japan, Italy, China, Taiwan, and Mexico. It also has franchise agreements with unaffiliated franchisees to operate its stores throughout Asia, Europe, Latin America, the Middle East, and Africa. The Company's omni-channel services, including curbside pick-up, buy online pick-up in store, order-in-store, find-in-store, and ship-from-store are tailored across its collection of brands.</v>
    <v>97000</v>
    <v>New York Stock Exchange</v>
    <v>XNYS</v>
    <v>XNYS</v>
    <v>Two Folsom Street, SAN FRANCISCO, CA, 94105 US</v>
    <v>11.05</v>
    <v>Specialty Retailers</v>
    <v>Stock</v>
    <v>44860.767128159372</v>
    <v>58</v>
    <v>10.58</v>
    <v>3938837427</v>
    <v>THE GAP, INC.</v>
    <v>THE GAP, INC.</v>
    <v>10.64</v>
    <v>18.405999999999999</v>
    <v>10.71</v>
    <v>10.83</v>
    <v>363696900</v>
    <v>GPS</v>
    <v>THE GAP, INC. (XNYS:GPS)</v>
    <v>7078443</v>
    <v>7193264</v>
    <v>1988</v>
  </rv>
  <rv s="2">
    <v>59</v>
  </rv>
  <rv s="0">
    <v>http://zh.wikipedia.org/wiki/Bed_Bath_&amp;_Beyond</v>
    <v>Wikipedia</v>
  </rv>
  <rv s="4">
    <v>51</v>
    <v>61</v>
  </rv>
  <rv s="5">
    <v>14</v>
    <v>https://www.bing.com/th?id=AMMS_8304a3c8d89b5586758becbe44db5144&amp;qlt=95</v>
    <v>62</v>
    <v>0</v>
    <v>https://www.bing.com/images/search?form=xlimg&amp;q=bed+bath+%26+beyond</v>
    <v>Image of BED BATH &amp; BEYOND INC.</v>
  </rv>
  <rv s="0">
    <v>https://www.bing.com/financeapi/forcetrigger?t=a1o7c7&amp;q=XNAS%3aBBBY&amp;form=skydnc</v>
    <v>Learn more on Bing</v>
  </rv>
  <rv s="6">
    <v>en-US</v>
    <v>a1o7c7</v>
    <v>268435456</v>
    <v>1</v>
    <v>Powered by Refinitiv</v>
    <v>10</v>
    <v>BED BATH &amp; BEYOND INC. (XNAS:BBBY)</v>
    <v>12</v>
    <v>13</v>
    <v>Finance</v>
    <v>9</v>
    <v>30.06</v>
    <v>4.26</v>
    <v>1.6266</v>
    <v>-0.06</v>
    <v>-1.1342000000000001E-2</v>
    <v>USD</v>
    <v>Bed Bath &amp; Beyond Inc. is an omnichannel retailer. The Company sells an assortment of merchandise in the home, baby, beauty and wellness markets. The Company operates 953 stores, including 771 Bed Bath &amp; Beyond stores in all 50 states, the District of Columbia, Puerto Rico and Canada, 133 buybuy BABY (BABY) stores in 37 states and Canada, and 52 stores under the names Harmon, Harmon Face Values or Face Values (Harmon) stores in 6 states. The Company also operates Decorist, an online interior design platform that provides personalized home design services. Its domestics merchandise includes categories, such as bath items and kitchen textiles. Its home furnishings include categories, such as kitchen and tabletop items, fine tabletop, general home furnishings, including furniture and wall decor, consumables and certain juvenile products. The Company’s brands include Bee &amp; Willow, Marmalade, Nestwell, Haven, Simply Essential, Our Table, Wild Sage, Squared Away, Studio 3B, and H for Happy.</v>
    <v>32000</v>
    <v>Nasdaq Stock Market</v>
    <v>XNAS</v>
    <v>XNAS</v>
    <v>650 Liberty Ave, UNION, NJ, 07083-8107 US</v>
    <v>5.73</v>
    <v>63</v>
    <v>Specialty Retailers</v>
    <v>Stock</v>
    <v>44860.756753645313</v>
    <v>64</v>
    <v>4.8600000000000003</v>
    <v>420296921</v>
    <v>BED BATH &amp; BEYOND INC.</v>
    <v>BED BATH &amp; BEYOND INC.</v>
    <v>4.88</v>
    <v>36.139899999999997</v>
    <v>5.29</v>
    <v>5.23</v>
    <v>80362700</v>
    <v>BBBY</v>
    <v>BED BATH &amp; BEYOND INC. (XNAS:BBBY)</v>
    <v>22504916</v>
    <v>10499622</v>
    <v>1971</v>
  </rv>
  <rv s="2">
    <v>65</v>
  </rv>
  <rv s="0">
    <v>https://www.bing.com/financeapi/forcetrigger?t=a24war&amp;q=XNAS%3aULTA&amp;form=skydnc</v>
    <v>Learn more on Bing</v>
  </rv>
  <rv s="1">
    <v>en-US</v>
    <v>a24war</v>
    <v>268435456</v>
    <v>1</v>
    <v>Powered by Refinitiv</v>
    <v>0</v>
    <v>ULTA BEAUTY, INC. (XNAS:ULTA)</v>
    <v>2</v>
    <v>5</v>
    <v>Finance</v>
    <v>6</v>
    <v>451.3</v>
    <v>330.79910000000001</v>
    <v>1.3016000000000001</v>
    <v>5.59</v>
    <v>1.4138E-2</v>
    <v>USD</v>
    <v>Ulta Beauty, Inc. (Ulta Beauty) is a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Ulta Beauty also offers a full-service salon in every store featuring hair, skin, makeup, and brow services. The Company operates approximately 1,300 stores across 50 states.</v>
    <v>16500</v>
    <v>Nasdaq Stock Market</v>
    <v>XNAS</v>
    <v>XNAS</v>
    <v>1000 Remington Blvd Ste 120, BOLINGBROOK, IL, 60440-4708 US</v>
    <v>408.9</v>
    <v>Specialty Retailers</v>
    <v>Stock</v>
    <v>44860.767137233597</v>
    <v>67</v>
    <v>395.11</v>
    <v>20539309285</v>
    <v>ULTA BEAUTY, INC.</v>
    <v>ULTA BEAUTY, INC.</v>
    <v>397.37</v>
    <v>18.524699999999999</v>
    <v>395.4</v>
    <v>400.99</v>
    <v>51221500</v>
    <v>ULTA</v>
    <v>ULTA BEAUTY, INC. (XNAS:ULTA)</v>
    <v>500598</v>
    <v>786362</v>
    <v>2016</v>
  </rv>
  <rv s="2">
    <v>68</v>
  </rv>
  <rv s="0">
    <v>https://www.bing.com/financeapi/forcetrigger?t=a1qvar&amp;q=XNYS%3aDDS&amp;form=skydnc</v>
    <v>Learn more on Bing</v>
  </rv>
  <rv s="1">
    <v>en-US</v>
    <v>a1qvar</v>
    <v>268435456</v>
    <v>1</v>
    <v>Powered by Refinitiv</v>
    <v>0</v>
    <v>DILLARD'S, INC. (XNYS:DDS)</v>
    <v>2</v>
    <v>5</v>
    <v>Finance</v>
    <v>6</v>
    <v>400.15949999999998</v>
    <v>193</v>
    <v>0.82020000000000004</v>
    <v>2.0649999999999999</v>
    <v>6.4090000000000006E-3</v>
    <v>USD</v>
    <v>Dillard's, Inc. is a retailer of fashion apparel, cosmetics and home furnishings. The Company operates through two segments: the operation of retail department stores and a general contracting construction company. It operates approximately 280 Dillard's stores, including 30 clearance centers, and an Internet store offering a selection of merchandise including fashion apparel for women, men and children, accessories, cosmetics, home furnishings and other consumer goods. The Company also operates a general contracting construction company, CDI Contractors, LLC (CDI), whose business includes constructing and remodeling stores for the Company. The Company's merchandise selections include its lines of exclusive brand merchandise, such as Antonio Melani, Gianni Bini, GB, Roundtree &amp; Yorke and Daniel Cremieux. Its retail stores are located primarily in shopping malls and open-air centers throughout the Southwest, Southeast and Midwest regions of the United States.</v>
    <v>20100</v>
    <v>New York Stock Exchange</v>
    <v>XNYS</v>
    <v>XNYS</v>
    <v>1600 Cantrell Rd, LITTLE ROCK, AR, 72201 US</v>
    <v>335.10500000000002</v>
    <v>Diversified Retail</v>
    <v>Stock</v>
    <v>44860.767104548439</v>
    <v>70</v>
    <v>314.98</v>
    <v>5556750458</v>
    <v>DILLARD'S, INC.</v>
    <v>DILLARD'S, INC.</v>
    <v>324.52999999999997</v>
    <v>6.5227000000000004</v>
    <v>322.20999999999998</v>
    <v>324.27499999999998</v>
    <v>17135920</v>
    <v>DDS</v>
    <v>DILLARD'S, INC. (XNYS:DDS)</v>
    <v>108196</v>
    <v>151925</v>
    <v>1964</v>
  </rv>
  <rv s="2">
    <v>71</v>
  </rv>
  <rv s="0">
    <v>https://www.bing.com/financeapi/forcetrigger?t=a22k9c&amp;q=XNAS%3aSBUX&amp;form=skydnc</v>
    <v>Learn more on Bing</v>
  </rv>
  <rv s="1">
    <v>en-US</v>
    <v>a22k9c</v>
    <v>268435456</v>
    <v>1</v>
    <v>Powered by Refinitiv</v>
    <v>0</v>
    <v>STARBUCKS CORPORATION (XNAS:SBUX)</v>
    <v>2</v>
    <v>5</v>
    <v>Finance</v>
    <v>6</v>
    <v>117.8</v>
    <v>68.39</v>
    <v>0.85870000000000002</v>
    <v>1.62</v>
    <v>1.9012000000000001E-2</v>
    <v>USD</v>
    <v>Starbucks Corp is a roaster, marketer and retailer of specialty coffee with operations in approximately 84 markets around the world. The Company has over 34,300 Company-operated and licensed stores. It operates through three segments: North America, which includes the United States and Canada; International, which includes China, Japan, Asia Pacific, Europe, Middle East, Africa, Latin America and the Caribbean; and Channel Development. North America and International operations sell coffee and other beverages, complementary food, packaged coffees, single-serve coffee products and a focused selection of merchandise through Company-operated stores and licensed stores. The Channel Development segment is engaged in sale of packaged coffee, tea and ready-to-drink beverages to customers outside of its Company-operated and licensed stores. The Company also sells goods and services under various brands, including Teavana, Seattle’s Best Coffee, Ethos, Starbucks Reserve and Princi.</v>
    <v>383000</v>
    <v>Nasdaq Stock Market</v>
    <v>XNAS</v>
    <v>XNAS</v>
    <v>P O Box 34067, SEATTLE, WA, 98124-1067 US</v>
    <v>88.224999999999994</v>
    <v>Hotels &amp; Entertainment Services</v>
    <v>Stock</v>
    <v>44860.767192707812</v>
    <v>73</v>
    <v>85.48</v>
    <v>99628742000</v>
    <v>STARBUCKS CORPORATION</v>
    <v>STARBUCKS CORPORATION</v>
    <v>85.67</v>
    <v>23.945499999999999</v>
    <v>85.21</v>
    <v>86.83</v>
    <v>1147400000</v>
    <v>SBUX</v>
    <v>STARBUCKS CORPORATION (XNAS:SBUX)</v>
    <v>6641806</v>
    <v>7505301</v>
    <v>1985</v>
  </rv>
  <rv s="2">
    <v>74</v>
  </rv>
  <rv s="0">
    <v>https://www.bing.com/financeapi/forcetrigger?t=a1wljc&amp;q=XNYS%3aKO&amp;form=skydnc</v>
    <v>Learn more on Bing</v>
  </rv>
  <rv s="1">
    <v>en-US</v>
    <v>a1wljc</v>
    <v>268435456</v>
    <v>1</v>
    <v>Powered by Refinitiv</v>
    <v>0</v>
    <v>THE COCA-COLA COMPANY (XNYS:KO)</v>
    <v>2</v>
    <v>5</v>
    <v>Finance</v>
    <v>9</v>
    <v>67.2</v>
    <v>52.28</v>
    <v>0.57569999999999999</v>
    <v>0.44</v>
    <v>7.4639999999999993E-3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ATLANTA, GA, 30313-2420 US</v>
    <v>59.78</v>
    <v>Beverages</v>
    <v>Stock</v>
    <v>44860.756744108592</v>
    <v>76</v>
    <v>58.86</v>
    <v>256839716310</v>
    <v>THE COCA-COLA COMPANY</v>
    <v>THE COCA-COLA COMPANY</v>
    <v>59.01</v>
    <v>25.843900000000001</v>
    <v>58.95</v>
    <v>59.39</v>
    <v>4324629000</v>
    <v>KO</v>
    <v>THE COCA-COLA COMPANY (XNYS:KO)</v>
    <v>9858841</v>
    <v>16100546</v>
    <v>1919</v>
  </rv>
  <rv s="2">
    <v>77</v>
  </rv>
  <rv s="0">
    <v>https://www.bing.com/financeapi/forcetrigger?t=a1tvzr&amp;q=XNYS%3aGIS&amp;form=skydnc</v>
    <v>Learn more on Bing</v>
  </rv>
  <rv s="1">
    <v>en-US</v>
    <v>a1tvzr</v>
    <v>268435456</v>
    <v>1</v>
    <v>Powered by Refinitiv</v>
    <v>0</v>
    <v>GENERAL MILLS, INC. (XNYS:GIS)</v>
    <v>2</v>
    <v>5</v>
    <v>Finance</v>
    <v>6</v>
    <v>81.239999999999995</v>
    <v>61.2</v>
    <v>0.30590000000000001</v>
    <v>0.25</v>
    <v>3.1929999999999997E-3</v>
    <v>USD</v>
    <v>General Mills, Inc. is a global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primarily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32500</v>
    <v>New York Stock Exchange</v>
    <v>XNYS</v>
    <v>XNYS</v>
    <v>Number One General Mills Blvd, MINNEAPOLIS, MN, 55426 US</v>
    <v>79.17</v>
    <v>Food &amp; Tobacco</v>
    <v>Stock</v>
    <v>44860.767138541407</v>
    <v>79</v>
    <v>77.78</v>
    <v>46622221380</v>
    <v>GENERAL MILLS, INC.</v>
    <v>GENERAL MILLS, INC.</v>
    <v>78.8</v>
    <v>16.4681</v>
    <v>78.3</v>
    <v>78.55</v>
    <v>593535600</v>
    <v>GIS</v>
    <v>GENERAL MILLS, INC. (XNYS:GIS)</v>
    <v>1573005</v>
    <v>4082842</v>
    <v>1928</v>
  </rv>
  <rv s="2">
    <v>80</v>
  </rv>
  <rv s="0">
    <v>https://www.bing.com/financeapi/forcetrigger?t=a1zsjc&amp;q=XNYS%3aPG&amp;form=skydnc</v>
    <v>Learn more on Bing</v>
  </rv>
  <rv s="1">
    <v>en-US</v>
    <v>a1zsjc</v>
    <v>268435456</v>
    <v>1</v>
    <v>Powered by Refinitiv</v>
    <v>0</v>
    <v>THE PROCTER &amp; GAMBLE COMPANY (XNYS:PG)</v>
    <v>2</v>
    <v>5</v>
    <v>Finance</v>
    <v>6</v>
    <v>165.35</v>
    <v>122.18</v>
    <v>0.3876</v>
    <v>1.32</v>
    <v>1.0086999999999999E-2</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132.57</v>
    <v>Personal &amp; Household Products &amp; Services</v>
    <v>Stock</v>
    <v>44860.767155693749</v>
    <v>82</v>
    <v>130.44499999999999</v>
    <v>313226946000</v>
    <v>THE PROCTER &amp; GAMBLE COMPANY</v>
    <v>THE PROCTER &amp; GAMBLE COMPANY</v>
    <v>130.79</v>
    <v>22.6843</v>
    <v>130.86000000000001</v>
    <v>132.18</v>
    <v>2369700000</v>
    <v>PG</v>
    <v>THE PROCTER &amp; GAMBLE COMPANY (XNYS:PG)</v>
    <v>3261990</v>
    <v>7050847</v>
    <v>1905</v>
  </rv>
  <rv s="2">
    <v>83</v>
  </rv>
  <rv s="0">
    <v>https://www.bing.com/financeapi/forcetrigger?t=a1w8ec&amp;q=XNYS%3aJNJ&amp;form=skydnc</v>
    <v>Learn more on Bing</v>
  </rv>
  <rv s="1">
    <v>en-US</v>
    <v>a1w8ec</v>
    <v>268435456</v>
    <v>1</v>
    <v>Powered by Refinitiv</v>
    <v>0</v>
    <v>JOHNSON &amp; JOHNSON (XNYS:JNJ)</v>
    <v>2</v>
    <v>5</v>
    <v>Finance</v>
    <v>6</v>
    <v>186.69</v>
    <v>155.72</v>
    <v>0.56010000000000004</v>
    <v>1.53</v>
    <v>8.9630000000000005E-3</v>
    <v>USD</v>
    <v>Johnson &amp; Johnson is a holding company that is engaged in the research and development, manufacture and sale of a range of products in the healthcare field. The Company operates through three segments: Consumer Health, Pharmaceutical and Medical Devices.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Medical Devices segment includes a range of products used in the interventional solutions, orthopaedics, surgery, and vision fields. Its geographic area includes the United States, Europe, Western Hemisphere (excluding the United States), and Africa, Asia and Pacific.</v>
    <v>141700</v>
    <v>New York Stock Exchange</v>
    <v>XNYS</v>
    <v>XNYS</v>
    <v>One Johnson &amp; Johnson Plaza, NEW BRUNSWICK, NJ, 08933 US</v>
    <v>172.56</v>
    <v>Pharmaceuticals</v>
    <v>Stock</v>
    <v>44860.767133668749</v>
    <v>85</v>
    <v>170.52</v>
    <v>452849963200</v>
    <v>JOHNSON &amp; JOHNSON</v>
    <v>JOHNSON &amp; JOHNSON</v>
    <v>171.35</v>
    <v>23.766300000000001</v>
    <v>170.71</v>
    <v>172.24</v>
    <v>2629180000</v>
    <v>JNJ</v>
    <v>JOHNSON &amp; JOHNSON (XNYS:JNJ)</v>
    <v>3535048</v>
    <v>7246322</v>
    <v>1887</v>
  </rv>
  <rv s="2">
    <v>86</v>
  </rv>
  <rv s="0">
    <v>https://www.bing.com/financeapi/forcetrigger?t=a1xth7&amp;q=XNAS%3aMNST&amp;form=skydnc</v>
    <v>Learn more on Bing</v>
  </rv>
  <rv s="1">
    <v>en-US</v>
    <v>a1xth7</v>
    <v>268435456</v>
    <v>1</v>
    <v>Powered by Refinitiv</v>
    <v>0</v>
    <v>MONSTER BEVERAGE CORPORATION (XNAS:MNST)</v>
    <v>2</v>
    <v>5</v>
    <v>Finance</v>
    <v>6</v>
    <v>99.81</v>
    <v>71.775000000000006</v>
    <v>0.89610000000000001</v>
    <v>0.26</v>
    <v>2.8370000000000001E-3</v>
    <v>USD</v>
    <v>Monster Beverage Corporation is a holding company. The Company, through its subsidiaries, develops, markets, sells and distributes energy drink beverages and concentrates for energy drink beverages, under various brand names, including Monster Energy, Monster Energy Ultra, Monster Rehab, Java Monster, Muscle Monster, Espresso Monster, Punch Monster, Juice Monster, Monster HydroSport Super Fuel, Monster Super Fuel, Predator, Fury, Reign Total Body Fuel, Reign Inferno Thermogenic Fuel, Monster Dragon Tea, NOS, Full Throttle, Burn, Mother, Nalu, Ultra Energy, Play and Power Play, BPM, BU, Gladiator, Samurai and Live+. Its segments include Monster Energy Drinks segment, which consists of its Monster Energy drinks and Reign Total Body Fuel performance energy drinks; Strategic Brands segment, which includes various energy drink brands; Alcohol Brands segment, which includes various craft beers and hard seltzers; and Other segment, which includes products sold to the third-party customers.</v>
    <v>4092</v>
    <v>Nasdaq Stock Market</v>
    <v>XNAS</v>
    <v>XNAS</v>
    <v>1 Monster Way, CORONA, CA, 92879-7101 US</v>
    <v>93.04</v>
    <v>Beverages</v>
    <v>Stock</v>
    <v>44860.767190832812</v>
    <v>88</v>
    <v>91.59</v>
    <v>48431315160</v>
    <v>MONSTER BEVERAGE CORPORATION</v>
    <v>MONSTER BEVERAGE CORPORATION</v>
    <v>91.8</v>
    <v>40.039099999999998</v>
    <v>91.66</v>
    <v>91.92</v>
    <v>526885500</v>
    <v>MNST</v>
    <v>MONSTER BEVERAGE CORPORATION (XNAS:MNST)</v>
    <v>1393790</v>
    <v>2592081</v>
    <v>2014</v>
  </rv>
  <rv s="2">
    <v>89</v>
  </rv>
  <rv s="0">
    <v>https://www.bing.com/financeapi/forcetrigger?t=a1zzmw&amp;q=XNYS%3aPM&amp;form=skydnc</v>
    <v>Learn more on Bing</v>
  </rv>
  <rv s="1">
    <v>en-US</v>
    <v>a1zzmw</v>
    <v>268435456</v>
    <v>1</v>
    <v>Powered by Refinitiv</v>
    <v>0</v>
    <v>Philip Morris International Inc. (XNYS:PM)</v>
    <v>2</v>
    <v>5</v>
    <v>Finance</v>
    <v>6</v>
    <v>112.48</v>
    <v>82.85</v>
    <v>0.69640000000000002</v>
    <v>1.46</v>
    <v>1.6496999999999998E-2</v>
    <v>USD</v>
    <v>Philip Morris International Inc. (PMI) is an international tobacco company. The Company focuses on delivering a smoke-free future and evolving its portfolio for the long term to include products outside of the tobacco and nicotine sector. Its product portfolio consists of cigarettes and smoke-free products, including heat-not-burn, vapor and oral nicotine products, which are sold in markets outside the United States. It is engaged in developing smoke-free products for adults along with building scientific assessment capabilities in the areas of pre-clinical systems toxicology, clinical and behavioral research, as well as post-market studies. Versions of PMI's IQOS Platform 1 devices and consumables have been authorized by the U.S. Food and Drug Administration as Modified Risk Tobacco Products (MRTPs). Its portfolio consists of both international and local brands and is led by Marlboro. The Company's other cigarette brands include Bond Street, Chesterfield, L&amp;M, Lark and Philip Morris.</v>
    <v>69600</v>
    <v>New York Stock Exchange</v>
    <v>XNYS</v>
    <v>XNYS</v>
    <v>120 Park Ave, NEW YORK, NY, 10017 US</v>
    <v>90.07</v>
    <v>Food &amp; Tobacco</v>
    <v>Stock</v>
    <v>44860.767168240622</v>
    <v>91</v>
    <v>88.45</v>
    <v>137189500000</v>
    <v>Philip Morris International Inc.</v>
    <v>Philip Morris International Inc.</v>
    <v>88.88</v>
    <v>15.763500000000001</v>
    <v>88.5</v>
    <v>89.96</v>
    <v>1550163000</v>
    <v>PM</v>
    <v>Philip Morris International Inc. (XNYS:PM)</v>
    <v>2055728</v>
    <v>5011886</v>
    <v>2007</v>
  </rv>
  <rv s="2">
    <v>92</v>
  </rv>
  <rv s="0">
    <v>https://www.bing.com/financeapi/forcetrigger?t=a1xtpr&amp;q=XNYS%3aMO&amp;form=skydnc</v>
    <v>Learn more on Bing</v>
  </rv>
  <rv s="1">
    <v>en-US</v>
    <v>a1xtpr</v>
    <v>268435456</v>
    <v>1</v>
    <v>Powered by Refinitiv</v>
    <v>0</v>
    <v>Altria Group, Inc. (XNYS:MO)</v>
    <v>2</v>
    <v>5</v>
    <v>Finance</v>
    <v>6</v>
    <v>57.05</v>
    <v>40.35</v>
    <v>0.68330000000000002</v>
    <v>0.69010000000000005</v>
    <v>1.5087E-2</v>
    <v>USD</v>
    <v>Altria Group, Inc. is a holding company. The Company's segments include smokeable products, and oral tobacco products. Its subsidiaries include Philip Morris USA Inc. (PM USA), which is engaged in the manufacture and sale of cigarettes in the United States, and John Middleton Co. (Middleton), which is engaged in the manufacture and sale of machine-made cigars and pipe tobacco. Its other operating companies include Philip Morris Capital Corporation, a subsidiary that maintains a portfolio of finance assets. It also owns interest in Helix Innovations LLC, which is engaged in the manufacture and sale of oral nicotine pouches. Other subsidiaries include Altria Group Distribution Company, which provides sales and distribution services to certain its operating subsidiaries, and Altria Client Services LLC, which provides various support services in areas, such as legal, regulatory, consumer engagement, finance, human resources and external affairs to the Company and its subsidiaries.</v>
    <v>6000</v>
    <v>New York Stock Exchange</v>
    <v>XNYS</v>
    <v>XNYS</v>
    <v>6601 W Broad St, RICHMOND, VA, 23230 US</v>
    <v>46.68</v>
    <v>Food &amp; Tobacco</v>
    <v>Stock</v>
    <v>44860.767177510941</v>
    <v>94</v>
    <v>45.890599999999999</v>
    <v>83612391972</v>
    <v>Altria Group, Inc.</v>
    <v>Altria Group, Inc.</v>
    <v>45.98</v>
    <v>47.043100000000003</v>
    <v>45.74</v>
    <v>46.430100000000003</v>
    <v>1800823000</v>
    <v>MO</v>
    <v>Altria Group, Inc. (XNYS:MO)</v>
    <v>7601455</v>
    <v>9204178</v>
    <v>2009</v>
  </rv>
  <rv s="2">
    <v>95</v>
  </rv>
  <rv s="0">
    <v>https://www.bing.com/financeapi/forcetrigger?t=a1oyfr&amp;q=XNYS%3aBTI&amp;form=skydnc</v>
    <v>Learn more on Bing</v>
  </rv>
  <rv s="1">
    <v>en-US</v>
    <v>a1oyfr</v>
    <v>268435456</v>
    <v>1</v>
    <v>Powered by Refinitiv</v>
    <v>0</v>
    <v>BRITISH AMERICAN TOBACCO P.L.C. (XNYS:BTI)</v>
    <v>2</v>
    <v>5</v>
    <v>Finance</v>
    <v>6</v>
    <v>47.234999999999999</v>
    <v>33.619999999999997</v>
    <v>0.6159</v>
    <v>0.86499999999999999</v>
    <v>2.2277000000000002E-2</v>
    <v>USD</v>
    <v>British American Tobacco p.l.c. is a United Kingdom-based, multi-category consumer goods company that provides tobacco and nicotine products. The Company invests in building a portfolio of tobacco and nicotine products alongside its traditional tobacco business, including vapour products, tobacco heating products (THPs) and modern oral products. It manages a globally integrated supply chain, and its products are distributed to retail outlets across the world. The Company's segments include the United States, Asia-Pacific and Middle East, Americas and Sub-Saharan Africa, and Europe and North Africa. The Company's products as sold in the United States, including Vuse, Velo, Grizzly, Kodiak, and Camel Snus. Its vapour products are hand-held, battery-powered devices that heat a liquid and creates a vapor to be inhaled. Its THP products do not burn tobacco and no smoke is produced. Its modern oral products are white in color and contain nicotine, water, and other food-grade ingredients.</v>
    <v>51809</v>
    <v>New York Stock Exchange</v>
    <v>XNYS</v>
    <v>XNYS</v>
    <v>Globe House, 4 Temple Place, LONDON, UNITED KINGDOM-NA, WC2R 2PG GB</v>
    <v>39.76</v>
    <v>Food &amp; Tobacco</v>
    <v>Stock</v>
    <v>44860.767138425785</v>
    <v>97</v>
    <v>39.1</v>
    <v>85571300000</v>
    <v>BRITISH AMERICAN TOBACCO P.L.C.</v>
    <v>BRITISH AMERICAN TOBACCO P.L.C.</v>
    <v>39.15</v>
    <v>13.9062</v>
    <v>38.83</v>
    <v>39.695</v>
    <v>2242757000</v>
    <v>BTI</v>
    <v>BRITISH AMERICAN TOBACCO P.L.C. (XNYS:BTI)</v>
    <v>1850895</v>
    <v>3022057</v>
    <v>1997</v>
  </rv>
  <rv s="2">
    <v>98</v>
  </rv>
  <rv s="0">
    <v>https://www.bing.com/financeapi/forcetrigger?t=a1nhlh&amp;q=XNAS%3aAMZN&amp;form=skydnc</v>
    <v>Learn more on Bing</v>
  </rv>
  <rv s="1">
    <v>en-US</v>
    <v>a1nhlh</v>
    <v>268435456</v>
    <v>1</v>
    <v>Powered by Refinitiv</v>
    <v>0</v>
    <v>AMAZON.COM, INC. (XNAS:AMZN)</v>
    <v>2</v>
    <v>5</v>
    <v>Finance</v>
    <v>6</v>
    <v>188.10730000000001</v>
    <v>101.26</v>
    <v>1.3048999999999999</v>
    <v>-4.67</v>
    <v>-3.8723E-2</v>
    <v>USD</v>
    <v>Amazon.com, Inc. provides a range of products and services to customers. The products offered through its stores include merchandise and content that it purchased for resale and products offered by third-party sellers. It also manufactures and sells electronic devices, including Kindle, Fire tablet, Fire TV, Echo, and Ring, and it develops and produces media content. It operates through three segments: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It serves consumers through its online and physical stores. Customers access its offerings through websites, mobile applications, Alexa, devices, streaming, and physically visiting its stores.</v>
    <v>1608000</v>
    <v>Nasdaq Stock Market</v>
    <v>XNAS</v>
    <v>XNAS</v>
    <v>410 Terry Ave N, SEATTLE, WA, 98109 US</v>
    <v>119.34569999999999</v>
    <v>Diversified Retail</v>
    <v>Stock</v>
    <v>44860.767210392965</v>
    <v>100</v>
    <v>114.76</v>
    <v>1228619000000</v>
    <v>AMAZON.COM, INC.</v>
    <v>AMAZON.COM, INC.</v>
    <v>115.86</v>
    <v>108.4509</v>
    <v>120.6</v>
    <v>115.93</v>
    <v>10187550000</v>
    <v>AMZN</v>
    <v>AMAZON.COM, INC. (XNAS:AMZN)</v>
    <v>49743689</v>
    <v>56576189</v>
    <v>1996</v>
  </rv>
  <rv s="2">
    <v>101</v>
  </rv>
  <rv s="0">
    <v>https://www.bing.com/financeapi/forcetrigger?t=a1rk52&amp;q=XNAS%3aEBAY&amp;form=skydnc</v>
    <v>Learn more on Bing</v>
  </rv>
  <rv s="1">
    <v>en-US</v>
    <v>a1rk52</v>
    <v>268435456</v>
    <v>1</v>
    <v>Powered by Refinitiv</v>
    <v>0</v>
    <v>EBAY INC. (XNAS:EBAY)</v>
    <v>2</v>
    <v>5</v>
    <v>Finance</v>
    <v>6</v>
    <v>80.979900000000001</v>
    <v>35.92</v>
    <v>1.2470000000000001</v>
    <v>0.69499999999999995</v>
    <v>1.7834000000000003E-2</v>
    <v>USD</v>
    <v>eBay Inc. is a global commerce company, through its Marketplace platforms, which connects buyer and seller in more than 190 markets around the world. The Company's products include Promoted Listings Express, Promoted Listings Advanced, and External Promoted Listings. The Company has developed user interfaces, buyer, seller and developer tools and transaction processing, database and network applications that help enable its users to reliably and securely complete transactions on its sites. The Company's platforms include online marketplace located at www.ebay.com and its localized counterparts, including off-platform businesses in Japan and Turkey, as well as eBays suite of mobile apps. The platforms are accessible through an online experience (desktop and laptop computers), iOS and Android mobile devices (smartphones and tablets) and its application programming interfaces (APIs platform access for third party software developers).</v>
    <v>10800</v>
    <v>Nasdaq Stock Market</v>
    <v>XNAS</v>
    <v>XNAS</v>
    <v>2025 Hamilton Avenue, SAN JOSE, CA, 95125 US</v>
    <v>40.56</v>
    <v>Software &amp; IT Services</v>
    <v>Stock</v>
    <v>44860.767170231251</v>
    <v>103</v>
    <v>38.92</v>
    <v>21790677753</v>
    <v>EBAY INC.</v>
    <v>EBAY INC.</v>
    <v>38.99</v>
    <v>253.23410000000001</v>
    <v>38.97</v>
    <v>39.664999999999999</v>
    <v>549367900</v>
    <v>EBAY</v>
    <v>EBAY INC. (XNAS:EBAY)</v>
    <v>3575362</v>
    <v>5992985</v>
    <v>1998</v>
  </rv>
  <rv s="2">
    <v>104</v>
  </rv>
  <rv s="0">
    <v>https://www.bing.com/financeapi/forcetrigger?t=a1w2u2&amp;q=XNAS%3aJD&amp;form=skydnc</v>
    <v>Learn more on Bing</v>
  </rv>
  <rv s="7">
    <v>en-US</v>
    <v>a1w2u2</v>
    <v>268435456</v>
    <v>1</v>
    <v>Powered by Refinitiv</v>
    <v>15</v>
    <v>JD.COM, INC. (XNAS:JD)</v>
    <v>2</v>
    <v>16</v>
    <v>Finance</v>
    <v>6</v>
    <v>90.409000000000006</v>
    <v>33.17</v>
    <v>0.34610000000000002</v>
    <v>4.0599999999999996</v>
    <v>0.10749300000000001</v>
    <v>USD</v>
    <v>JD.com Inc is a holding company mainly engaged in e-commerce business. The Company operates two segments. JD Retail segment consists of online retail, online marketplace and marketing services in China. The Company offers electronics products, home appliances and other general merchandise categories. The Company has its own online platform, which third-party merchants offer products on it. The Company provides marketing and display advertising services to third-party merchants, suppliers and other business partners on its website channels. New Businesses segment includes logistics services provided to third parties, overseas business, technology initiatives, as well as asset management services to logistics property investors and sale of development properties. It offers comprehensive supply chain solutions to third parties through JD Logistics, including warehousing, transportation, delivery and after-sales service. The Company mainly conducts its businesses in the China market.</v>
    <v>385357</v>
    <v>Nasdaq Stock Market</v>
    <v>XNAS</v>
    <v>XNAS</v>
    <v>No. 8 Beichen West Street, Chaoyang, 10/F, Bld A, North Star Century Center, BEIJING, BEIJING, 100101 CN</v>
    <v>42.57</v>
    <v>Diversified Retail</v>
    <v>Stock</v>
    <v>44860.76717664297</v>
    <v>106</v>
    <v>37.479999999999997</v>
    <v>59927780000</v>
    <v>JD.COM, INC.</v>
    <v>JD.COM, INC.</v>
    <v>37.799999999999997</v>
    <v>24.939399999999999</v>
    <v>37.770000000000003</v>
    <v>41.83</v>
    <v>1579654000</v>
    <v>JD</v>
    <v>JD.COM, INC. (XNAS:JD)</v>
    <v>17834065</v>
    <v>9075090</v>
  </rv>
  <rv s="2">
    <v>107</v>
  </rv>
  <rv s="0">
    <v>https://www.bing.com/financeapi/forcetrigger?t=a1o4mw&amp;q=XNYS%3aBABA&amp;form=skydnc</v>
    <v>Learn more on Bing</v>
  </rv>
  <rv s="1">
    <v>en-US</v>
    <v>a1o4mw</v>
    <v>268435456</v>
    <v>1</v>
    <v>Powered by Refinitiv</v>
    <v>0</v>
    <v>Alibaba Group Holding Limited (XNYS:BABA)</v>
    <v>2</v>
    <v>5</v>
    <v>Finance</v>
    <v>6</v>
    <v>174.9</v>
    <v>58.01</v>
    <v>0.50470000000000004</v>
    <v>5.8849999999999998</v>
    <v>9.3088000000000004E-2</v>
    <v>USD</v>
    <v>Alibaba Group Holding Ltd provides technology infrastructure and marketing platforms. The Company operates through seven segments. China Commerce segment includes China retail commerce businesses such as Taobao, Tmall and Freshippo, among others, and wholesale business. International Commerce segment includes international retail and wholesale commerce businesses such as Lazada and AliExpress. Local Consumer Services segment includes location-based businesses such as Ele.me, Amap, Fliggy and others. Cainiao segment includes domestic and international one-stop-shop logistics services and supply chain management solutions. Cloud segment provides public and hybrid cloud services like Alibaba Cloud and DingTalk for domestic and foreign enterprises. Digital Media and Entertainment segment includes Youku, Quark and Alibaba Pictures, other content and distribution platforms and online games business. Innovation Initiatives and Others segment include Damo Academy, Tmall Genie and others.</v>
    <v>245700</v>
    <v>New York Stock Exchange</v>
    <v>XNYS</v>
    <v>XNYS</v>
    <v>No. 699 Wangshang Road, Binjiang District, HANGZHOU, ZHEJIANG, 310052 CN</v>
    <v>69.795000000000002</v>
    <v>Software &amp; IT Services</v>
    <v>Stock</v>
    <v>44860.767169988285</v>
    <v>109</v>
    <v>62.92</v>
    <v>182957975280</v>
    <v>Alibaba Group Holding Limited</v>
    <v>Alibaba Group Holding Limited</v>
    <v>63.41</v>
    <v>28.910699999999999</v>
    <v>63.22</v>
    <v>69.105000000000004</v>
    <v>2647536000</v>
    <v>BABA</v>
    <v>Alibaba Group Holding Limited (XNYS:BABA)</v>
    <v>43706155</v>
    <v>22421992</v>
    <v>1999</v>
  </rv>
  <rv s="2">
    <v>110</v>
  </rv>
  <rv s="0">
    <v>https://www.bing.com/financeapi/forcetrigger?t=bwxxfr&amp;q=XNAS%3aWISH&amp;form=skydnc</v>
    <v>Learn more on Bing</v>
  </rv>
  <rv s="8">
    <v>en-US</v>
    <v>bwxxfr</v>
    <v>268435456</v>
    <v>1</v>
    <v>Powered by Refinitiv</v>
    <v>17</v>
    <v>ContextLogic Inc (XNAS:WISH)</v>
    <v>2</v>
    <v>18</v>
    <v>Finance</v>
    <v>6</v>
    <v>5.97</v>
    <v>0.68300000000000005</v>
    <v>1.2430000000000001</v>
    <v>8.9999999999999993E-3</v>
    <v>1.1738999999999999E-2</v>
    <v>USD</v>
    <v>ContextLogic Inc. is a mobile electronic commerce company. The Company provides a discovery-based shopping platform, which connects merchants' products to users based on user preferences. Its personalized product feed enables the users to discover products to purchase by scrolling through its mobile application and browsing. The Company incorporates user-generated content including photos, videos, and reviews, and a range of products. It provides the merchants with a suite of services, including demand generation and engagement, user-generated content creation, data intelligence, promotional and logistics capabilities, and business operations support. ProductBoost is its advertising tool for merchants, which helps to promote their products on its platform. It assists merchants with international compliance, payment processing, user support, and other services. Its platform includes a merchant dashboard with built-in analytics to help merchants sell products and track their performance.</v>
    <v>1218</v>
    <v>Nasdaq Stock Market</v>
    <v>XNAS</v>
    <v>XNAS</v>
    <v>One Sansome Street 33Rd Floor, 40th Floor, SAN FRANCISCO, CA, 94104 US</v>
    <v>0.82</v>
    <v>Software &amp; IT Services</v>
    <v>Stock</v>
    <v>44860.766855428126</v>
    <v>112</v>
    <v>0.75409999999999999</v>
    <v>519718999</v>
    <v>ContextLogic Inc</v>
    <v>ContextLogic Inc</v>
    <v>0.78749999999999998</v>
    <v>0.76670000000000005</v>
    <v>0.77569999999999995</v>
    <v>670000000</v>
    <v>WISH</v>
    <v>ContextLogic Inc (XNAS:WISH)</v>
    <v>9556612</v>
    <v>21411326</v>
    <v>2010</v>
  </rv>
  <rv s="2">
    <v>113</v>
  </rv>
  <rv s="0">
    <v>https://www.bing.com/financeapi/forcetrigger?t=a1sqr7&amp;q=XNYS%3aFDX&amp;form=skydnc</v>
    <v>Learn more on Bing</v>
  </rv>
  <rv s="1">
    <v>en-US</v>
    <v>a1sqr7</v>
    <v>268435456</v>
    <v>1</v>
    <v>Powered by Refinitiv</v>
    <v>0</v>
    <v>FEDEX CORPORATION (XNYS:FDX)</v>
    <v>2</v>
    <v>5</v>
    <v>Finance</v>
    <v>9</v>
    <v>266.79349999999999</v>
    <v>141.91929999999999</v>
    <v>1.3069</v>
    <v>2.9</v>
    <v>1.8613999999999999E-2</v>
    <v>USD</v>
    <v>FedEx Corporation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191000</v>
    <v>New York Stock Exchange</v>
    <v>XNYS</v>
    <v>XNYS</v>
    <v>942 South Shady Grove Road, MEMPHIS, TN, 38120-4117 US</v>
    <v>159.16499999999999</v>
    <v>Freight &amp; Logistics Services</v>
    <v>Stock</v>
    <v>44860.756666967187</v>
    <v>115</v>
    <v>155.58000000000001</v>
    <v>41296882260</v>
    <v>FEDEX CORPORATION</v>
    <v>FEDEX CORPORATION</v>
    <v>156.38</v>
    <v>11.4536</v>
    <v>155.80000000000001</v>
    <v>158.69999999999999</v>
    <v>260219800</v>
    <v>FDX</v>
    <v>FEDEX CORPORATION (XNYS:FDX)</v>
    <v>945843</v>
    <v>4936964</v>
    <v>1997</v>
  </rv>
  <rv s="2">
    <v>116</v>
  </rv>
  <rv s="0">
    <v>https://www.bing.com/financeapi/forcetrigger?t=bww3m7&amp;q=XFRA%3aDP4H&amp;form=skydnc</v>
    <v>Learn more on Bing</v>
  </rv>
  <rv s="3">
    <v>en-US</v>
    <v>bww3m7</v>
    <v>268435456</v>
    <v>1</v>
    <v>Powered by Refinitiv</v>
    <v>7</v>
    <v>AP Moeller - Maersk A/S (XFRA:DP4H)</v>
    <v>2</v>
    <v>19</v>
    <v>Finance</v>
    <v>4</v>
    <v>1.6214</v>
    <v>-0.9</v>
    <v>-8.1818000000000002E-2</v>
    <v>EUR</v>
    <v>A.P. Moeller-Maersk A/S is a Denmark-based shipping and oil company. It is active in the container logistics and upstream oil value chains. The Company's operational structure comprises eight segments: Maersk Line, APM Terminals, Damco, Svitzer, Maersk Oil, Maersk Drilling, Maersk Supply Service and Maersk Tankers. Maersk Line manages the Company's global container shipping activities. APM Terminals is responsible for container services and terminal activities, includes container shipping line Hamburg Sudamerikanische Dampfschifffahrts-Gesellschaft KG. Damco is engaged in supply chain management services. Svitzer is engaged in towing and related marine activities. Maersk Oil is active in gas exploration and production. Maersk Drilling operates land-rigs, as well as offshore drilling activities. Maersk Supply Service manages the Company's global offshore marine services. Maersk Tankers ships refined oil products.</v>
    <v>85375</v>
    <v>Deutsche Boerse AG</v>
    <v>XFRA</v>
    <v>XFRA</v>
    <v>Esplanaden 50, KOEBENHAVN K, DENMARK-NA, 1263 DK</v>
    <v>10.1</v>
    <v>Freight &amp; Logistics Services</v>
    <v>Stock</v>
    <v>44860.583333333336</v>
    <v>118</v>
    <v>10.1</v>
    <v>288301300000</v>
    <v>AP Moeller - Maersk A/S</v>
    <v>AP Moeller - Maersk A/S</v>
    <v>10.1</v>
    <v>11</v>
    <v>10.1</v>
    <v>18707160</v>
    <v>DP4H</v>
    <v>AP Moeller - Maersk A/S (XFRA:DP4H)</v>
    <v>2</v>
    <v>28100</v>
    <v>1904</v>
  </rv>
  <rv s="2">
    <v>119</v>
  </rv>
  <rv s="0">
    <v>https://www.bing.com/financeapi/forcetrigger?t=c5oqpr&amp;q=XNAS%3aEVGR&amp;form=skydnc</v>
    <v>Learn more on Bing</v>
  </rv>
  <rv s="9">
    <v>en-US</v>
    <v>c5oqpr</v>
    <v>268435456</v>
    <v>1</v>
    <v>Powered by Refinitiv</v>
    <v>20</v>
    <v>EVERGREEN CORPORATION (XNAS:EVGR)</v>
    <v>2</v>
    <v>21</v>
    <v>Finance</v>
    <v>9</v>
    <v>10.15</v>
    <v>9.93</v>
    <v>0.02</v>
    <v>1.9740000000000001E-3</v>
    <v>USD</v>
    <v>Evergreen Corporation is a blank check company. The Company is formed for the purpose of effecting a merger, share exchange, asset acquisition, share purchase, reorganization or similar business combination with one or more businesses or entities. The Company intends to its search for a business combination target on technology companies involved in artificial intelligence (AI), fintech and financial services, the metaverse, the Internet of things (IoT), e-commerce, social commerce, industry 4.0 (IR4.0), as well as areas surrounding the new digital economy, in the ASEAN region. The Company has not selected any potential business combination target and has not, nor has anyone on its behalf, initiated any substantive discussions, directly or indirectly, with any potential business combination target with respect to an initial business combination. The Company has not generated any revenue.</v>
    <v>Nasdaq Stock Market</v>
    <v>XNAS</v>
    <v>XNAS</v>
    <v>78 Sw 7Th Street, Suite 500, MIAMI, FL, 33130 US</v>
    <v>10.15</v>
    <v>Holding Companies</v>
    <v>Stock</v>
    <v>44860.722132731251</v>
    <v>121</v>
    <v>10.130000000000001</v>
    <v>151311125</v>
    <v>EVERGREEN CORPORATION</v>
    <v>EVERGREEN CORPORATION</v>
    <v>10.130000000000001</v>
    <v>10.130000000000001</v>
    <v>10.15</v>
    <v>14907500</v>
    <v>EVGR</v>
    <v>EVERGREEN CORPORATION (XNAS:EVGR)</v>
    <v>605</v>
    <v>22831</v>
    <v>2021</v>
  </rv>
  <rv s="2">
    <v>122</v>
  </rv>
  <rv s="0">
    <v>https://www.bing.com/financeapi/forcetrigger?t=a2dbz2&amp;q=OTCM%3aCSCMY&amp;form=skydnc</v>
    <v>Learn more on Bing</v>
  </rv>
  <rv s="10">
    <v>en-US</v>
    <v>a2dbz2</v>
    <v>268435456</v>
    <v>1</v>
    <v>Powered by Refinitiv</v>
    <v>22</v>
    <v>COSCO SHIPPING INTERNATIONAL (SINGAPORE) CO., LTD. (OTCM:CSCMY)</v>
    <v>2</v>
    <v>23</v>
    <v>Finance</v>
    <v>4</v>
    <v>1</v>
    <v>0.57650000000000001</v>
    <v>1.1879999999999999</v>
    <v>0</v>
    <v>0</v>
    <v>USD</v>
    <v>COSCO SHIPPING International (Singapore) Co., Ltd. is an integrated logistics service provider in South and Southeast Asia. The Company is also involved in dry bulk shipping, ship repair and marine engineering, as well as property management. The Company’s segments include Shipping, Ship repair, and marine engineering activities, Logistics, and Property management. The Company’s business segments operate in two main geographical areas: Singapore, which includes operations in the area that are principally in shipping, ship repair and marine engineering-related activities, logistics, and property management, and Malaysia, which includes the operations in this area are principally in logistics activities. The Company’s subsidiaries include Harington Property Pte Ltd, COSCO SHIPPING Southeast Asia Container Logistics Services Pte. Ltd. and Cogent Holdings Pte. Ltd.</v>
    <v>OTC Markets</v>
    <v>OTCM</v>
    <v>OTCM</v>
    <v>30 Cecil Street, #26-01 Prudential Tower, 049712 SG</v>
    <v>0.62090000000000001</v>
    <v>Freight &amp; Logistics Services</v>
    <v>Stock</v>
    <v>44854.006944444445</v>
    <v>124</v>
    <v>0.62090000000000001</v>
    <v>COSCO SHIPPING INTERNATIONAL (SINGAPORE) CO., LTD.</v>
    <v>COSCO SHIPPING INTERNATIONAL (SINGAPORE) CO., LTD.</v>
    <v>0.62090000000000001</v>
    <v>0.62090000000000001</v>
    <v>0.62090000000000001</v>
    <v>CSCMY</v>
    <v>COSCO SHIPPING INTERNATIONAL (SINGAPORE) CO., LTD. (OTCM:CSCMY)</v>
    <v>108</v>
    <v>1961</v>
  </rv>
  <rv s="2">
    <v>125</v>
  </rv>
  <rv s="0">
    <v>https://www.bing.com/financeapi/forcetrigger?t=a24ynm&amp;q=XNYS%3aUPS&amp;form=skydnc</v>
    <v>Learn more on Bing</v>
  </rv>
  <rv s="1">
    <v>en-US</v>
    <v>a24ynm</v>
    <v>268435456</v>
    <v>1</v>
    <v>Powered by Refinitiv</v>
    <v>0</v>
    <v>UNITED PARCEL SERVICE, INC. (XNYS:UPS)</v>
    <v>2</v>
    <v>5</v>
    <v>Finance</v>
    <v>6</v>
    <v>233.72</v>
    <v>154.87180000000001</v>
    <v>1.0947</v>
    <v>1.7549999999999999</v>
    <v>1.0508999999999999E-2</v>
    <v>USD</v>
    <v>United Parcel Service, Inc. is a package delivery company and a provider of global supply chain management solutions. Its segments include U.S. Domestic Package and International Package.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remaining businesses include Supply Chain Solutions, which consists of its forwarding, truckload brokerage, logistics and distribution, and other businesses.</v>
    <v>534000</v>
    <v>New York Stock Exchange</v>
    <v>XNYS</v>
    <v>XNYS</v>
    <v>55 Glenlake Parkway Ne, ATLANTA, GA, 30328 US</v>
    <v>170.51</v>
    <v>Freight &amp; Logistics Services</v>
    <v>Stock</v>
    <v>44860.767190844534</v>
    <v>127</v>
    <v>165.51</v>
    <v>146592068340</v>
    <v>UNITED PARCEL SERVICE, INC.</v>
    <v>UNITED PARCEL SERVICE, INC.</v>
    <v>167.3</v>
    <v>13.0792</v>
    <v>167</v>
    <v>168.755</v>
    <v>868668000</v>
    <v>UPS</v>
    <v>UNITED PARCEL SERVICE, INC. (XNYS:UPS)</v>
    <v>3217791</v>
    <v>3238032</v>
    <v>1999</v>
  </rv>
  <rv s="2">
    <v>128</v>
  </rv>
  <rv s="0">
    <v>https://www.bing.com/financeapi/forcetrigger?t=ajnlpr&amp;q=XKRX%3a011200&amp;form=skydnc</v>
    <v>Learn more on Bing</v>
  </rv>
  <rv s="1">
    <v>en-US</v>
    <v>ajnlpr</v>
    <v>268435456</v>
    <v>1</v>
    <v>Powered by Refinitiv</v>
    <v>0</v>
    <v>HMM CO.,LTD (XKRX:011200)</v>
    <v>2</v>
    <v>24</v>
    <v>Finance</v>
    <v>25</v>
    <v>37650</v>
    <v>17000</v>
    <v>1.8645</v>
    <v>-300</v>
    <v>-1.5956999999999999E-2</v>
    <v>KRW</v>
    <v>HMM Co Ltd, formerly Hyundai Merchant Marine Co Ltd, is a Korea-based company specialized in the provision of shipping services. The Company operates its business through three segments. The Container segment provides dangerous cargo service, reefer cargo services, over-sized cargo service and others. Its container services provide container carrier transportation services, which include transpacific services, Asia-Europe services, transatlantic services, intra-Asia services and Latin America services. The Bulk segment provides transportation services with vessels such as tankers, liquid natural gas (LNG) carriers, liquid petroleum gas (LPG) carriers and trampers for LNG, LPG, steel mills, power plants, coals and iron ores suppliers. The Other segment engages in the terminal operation.</v>
    <v>1248</v>
    <v>Korea Stock Exchange</v>
    <v>XKRX</v>
    <v>XKRX</v>
    <v>Hyundai Group Bldg., 194, Yulgok-ro, Jongno-gu, SEOUL, SEOUL, 03127 KR</v>
    <v>19050</v>
    <v>Freight &amp; Logistics Services</v>
    <v>Stock</v>
    <v>44860.291666666664</v>
    <v>130</v>
    <v>18400</v>
    <v>9193943000000</v>
    <v>HMM CO.,LTD</v>
    <v>HMM CO.,LTD</v>
    <v>19000</v>
    <v>1.39</v>
    <v>18800</v>
    <v>18500</v>
    <v>489039500</v>
    <v>011200</v>
    <v>HMM CO.,LTD (XKRX:011200)</v>
    <v>1363902</v>
    <v>1820480</v>
    <v>1976</v>
  </rv>
  <rv s="2">
    <v>131</v>
  </rv>
  <rv s="0">
    <v>https://www.bing.com/financeapi/forcetrigger?t=a1ug1h&amp;q=XNAS%3aHAS&amp;form=skydnc</v>
    <v>Learn more on Bing</v>
  </rv>
  <rv s="1">
    <v>en-US</v>
    <v>a1ug1h</v>
    <v>268435456</v>
    <v>1</v>
    <v>Powered by Refinitiv</v>
    <v>0</v>
    <v>Hasbro, Inc. (XNAS:HAS)</v>
    <v>2</v>
    <v>5</v>
    <v>Finance</v>
    <v>9</v>
    <v>105.73</v>
    <v>63.49</v>
    <v>0.78180000000000005</v>
    <v>-0.31</v>
    <v>-4.6289999999999994E-3</v>
    <v>USD</v>
    <v>Hasbro, Inc. (Hasbro) is a global play and entertainment company. Hasbro operates through three segments: Consumer Products, Wizards of the Coast and Digital Gaming, and Entertainment. Consumer Products is engaged in the sourcing, marketing, and sales of toy and game products around the world. The Wizards of the Coast and Digital Gaming is engaged in the promotion of its brands through the development of trading cards, role-playing, and digital game experiences based on Hasbro and Wizards of the Coast properties. The Entertainment is engaged in the development, acquisition, production, distribution, and sale of entertainment content including film, scripted and unscripted television, children's programming, digital content, and live entertainment. Hasbro's portfolio of brands includes MAGIC: THE GATHERING, NERF, MY LITTLE PONY, TRANSFORMERS, PLAY-DOH, MONOPOLY, BABY ALIVE, DUNGEONS &amp; DRAGONS, POWER RANGERS, PEPPA PIG and PJ MASKS, as well as premier partner brands.</v>
    <v>6640</v>
    <v>Nasdaq Stock Market</v>
    <v>XNAS</v>
    <v>XNAS</v>
    <v>1027 Newport Ave, PO Box 1059, PAWTUCKET, RI, 02861-2539 US</v>
    <v>67.69</v>
    <v>Leisure Products</v>
    <v>Stock</v>
    <v>44860.756770867971</v>
    <v>133</v>
    <v>65.530600000000007</v>
    <v>9205166058</v>
    <v>Hasbro, Inc.</v>
    <v>Hasbro, Inc.</v>
    <v>66.94</v>
    <v>22.443000000000001</v>
    <v>66.97</v>
    <v>66.66</v>
    <v>138091300</v>
    <v>HAS</v>
    <v>Hasbro, Inc. (XNAS:HAS)</v>
    <v>563147</v>
    <v>1587419</v>
    <v>1926</v>
  </rv>
  <rv s="2">
    <v>134</v>
  </rv>
  <rv s="0">
    <v>https://www.bing.com/financeapi/forcetrigger?t=a2qfa2&amp;q=OTCM%3aNTDOY&amp;form=skydnc</v>
    <v>Learn more on Bing</v>
  </rv>
  <rv s="1">
    <v>en-US</v>
    <v>a2qfa2</v>
    <v>268435456</v>
    <v>1</v>
    <v>Powered by Refinitiv</v>
    <v>0</v>
    <v>Nintendo Co., Ltd. (OTCM:NTDOY)</v>
    <v>2</v>
    <v>26</v>
    <v>Finance</v>
    <v>4</v>
    <v>13.65</v>
    <v>9.77</v>
    <v>0.70899999999999996</v>
    <v>0.21</v>
    <v>2.0792000000000001E-2</v>
    <v>USD</v>
    <v>Nintendo Co., Ltd. is mainly engaged in the development, manufacture and sale of entertainment products in home entertainment field. The Company's main products include game machines such as portable and console game machines and software, as well as trump and Carta (Japanese-style playing cards). The console game machines are hardware and software for mobile games and home console games, developed by the Company and its affiliates, manufactured mainly by the Company, and sold mainly by the affiliates overseas.</v>
    <v>6717</v>
    <v>OTC Markets</v>
    <v>OTCM</v>
    <v>OTCM</v>
    <v>11-1, Kamitoba, Hokotate-cho, Minami-ku, KYOTO-SHI, KYOTO-FU, 601-8114 JP</v>
    <v>10.35</v>
    <v>Leisure Products</v>
    <v>Stock</v>
    <v>44860.756320832814</v>
    <v>136</v>
    <v>10.1</v>
    <v>7772660000000</v>
    <v>Nintendo Co., Ltd.</v>
    <v>Nintendo Co., Ltd.</v>
    <v>10.1</v>
    <v>1.3863000000000001</v>
    <v>10.1</v>
    <v>10.31</v>
    <v>1298690000</v>
    <v>NTDOY</v>
    <v>Nintendo Co., Ltd. (OTCM:NTDOY)</v>
    <v>460708</v>
    <v>4900580</v>
    <v>1947</v>
  </rv>
  <rv s="2">
    <v>137</v>
  </rv>
  <rv s="0">
    <v>https://www.bing.com/financeapi/forcetrigger?t=a1nxoc&amp;q=XNAS%3aATVI&amp;form=skydnc</v>
    <v>Learn more on Bing</v>
  </rv>
  <rv s="1">
    <v>en-US</v>
    <v>a1nxoc</v>
    <v>268435456</v>
    <v>1</v>
    <v>Powered by Refinitiv</v>
    <v>0</v>
    <v>ACTIVISION BLIZZARD, INC. (XNAS:ATVI)</v>
    <v>2</v>
    <v>5</v>
    <v>Finance</v>
    <v>6</v>
    <v>86.9</v>
    <v>56.4</v>
    <v>0.48909999999999998</v>
    <v>-0.09</v>
    <v>-1.2409999999999999E-3</v>
    <v>USD</v>
    <v>Activision Blizzard, Inc. is a developer and publisher of interactive entertainment content and services. It develops and distributes content and services on video game consoles, personal computers, and mobile devices. It operates e-sports leagues and offers digital advertising within some of its content. Its segments include Activision Publishing, Inc. (Activision), Blizzard Entertainment, Inc. (Blizzard), King Digital Entertainment (King), and Other. Activision delivers content through both premium and free-to-play offerings. It also includes the activities of the Call of Duty League, a global professional esports league with city-based teams. Blizzard develops and publishes entertainment software for creating games. It maintains an online gaming service, Blizzard Battle.net, which facilitates the digital distribution of Blizzard content and selected Activision content. King delivers content on the mobile platform. Kings’ product franchise is Candy Crush, a match three franchise.</v>
    <v>9800</v>
    <v>Nasdaq Stock Market</v>
    <v>XNAS</v>
    <v>XNAS</v>
    <v>2701 Olympic Boulevard, Building B, SANTA MONICA, CA, 90404 US</v>
    <v>73.034999999999997</v>
    <v>Software &amp; IT Services</v>
    <v>Stock</v>
    <v>44860.767098888282</v>
    <v>139</v>
    <v>72.36</v>
    <v>56646820906</v>
    <v>ACTIVISION BLIZZARD, INC.</v>
    <v>ACTIVISION BLIZZARD, INC.</v>
    <v>72.84</v>
    <v>30.292300000000001</v>
    <v>72.5</v>
    <v>72.41</v>
    <v>782306600</v>
    <v>ATVI</v>
    <v>ACTIVISION BLIZZARD, INC. (XNAS:ATVI)</v>
    <v>2587990</v>
    <v>6341382</v>
    <v>2000</v>
  </rv>
  <rv s="2">
    <v>140</v>
  </rv>
  <rv s="0">
    <v>https://www.bing.com/financeapi/forcetrigger?t=a1rjec&amp;q=XNAS%3aEA&amp;form=skydnc</v>
    <v>Learn more on Bing</v>
  </rv>
  <rv s="1">
    <v>en-US</v>
    <v>a1rjec</v>
    <v>268435456</v>
    <v>1</v>
    <v>Powered by Refinitiv</v>
    <v>0</v>
    <v>ELECTRONIC ARTS INC. (XNAS:EA)</v>
    <v>2</v>
    <v>5</v>
    <v>Finance</v>
    <v>6</v>
    <v>146.72</v>
    <v>109.24</v>
    <v>0.86229999999999996</v>
    <v>0.06</v>
    <v>4.6969999999999998E-4</v>
    <v>USD</v>
    <v>Electronic Arts Inc. is a digital interactive entertainment company. The Company develops, markets, publishes and deliver games, content and services that can be played by consumers on a range of platforms, which include game consoles, personal computers (PCs), mobile phones and tablets. Its games and services are based on a portfolio of intellectual property that includes brands, such as Apex Legends, Battlefield, The Sims, Madden NFL, Star Wars and FIFA Ultimate Team. The Company markets and sells its games and services through retail channels and through digital distribution channels. Its PC games and additional content can be downloaded directly through its Origin online platform, as well as through third-party online download stores, such as Steam. It also offers its EA Play subscription service on consoles and PC. Its mobile, tablet and PC games and additional content are available through third-party application storefronts, such as the Apple Application Store and Google Play.</v>
    <v>12900</v>
    <v>Nasdaq Stock Market</v>
    <v>XNAS</v>
    <v>XNAS</v>
    <v>209 Redwood Shores Pkwy, REDWOOD CITY, CA, 94065 US</v>
    <v>129.54</v>
    <v>Software &amp; IT Services</v>
    <v>Stock</v>
    <v>44860.767189027341</v>
    <v>142</v>
    <v>126.98</v>
    <v>35534189340</v>
    <v>ELECTRONIC ARTS INC.</v>
    <v>ELECTRONIC ARTS INC.</v>
    <v>127.75</v>
    <v>40.488399999999999</v>
    <v>127.74</v>
    <v>127.8</v>
    <v>278045300</v>
    <v>EA</v>
    <v>ELECTRONIC ARTS INC. (XNAS:EA)</v>
    <v>650716</v>
    <v>1654660</v>
    <v>1991</v>
  </rv>
  <rv s="2">
    <v>143</v>
  </rv>
  <rv s="11">
    <v>en-US</v>
    <v>avyoyc</v>
    <v>268435456</v>
    <v>1</v>
    <v>Powered by Refinitiv</v>
    <v>27</v>
    <v>USD/KRW</v>
    <v>28</v>
    <v>29</v>
    <v>Finance</v>
    <v>30</v>
    <v>1445.82</v>
    <v>1163.5</v>
    <v>-13.85</v>
    <v>-9.7059999999999994E-3</v>
    <v>KRW</v>
    <v>USD</v>
    <v>1432.15</v>
    <v>Currency Pair</v>
    <v>44860.767175925925</v>
    <v>1411.08</v>
    <v>US Dollar/Korean Won FX Spot Rate</v>
    <v>1426.92</v>
    <v>1426.92</v>
    <v>1413.07</v>
    <v>USDKRW</v>
    <v>USD/KRW</v>
  </rv>
  <rv s="2">
    <v>145</v>
  </rv>
  <rv s="11">
    <v>en-US</v>
    <v>avyt7w</v>
    <v>268435456</v>
    <v>1</v>
    <v>Powered by Refinitiv</v>
    <v>27</v>
    <v>USD/CHF</v>
    <v>28</v>
    <v>31</v>
    <v>Finance</v>
    <v>30</v>
    <v>1.0147999999999999</v>
    <v>0.90839999999999999</v>
    <v>-8.8999999999999999E-3</v>
    <v>-8.9470000000000001E-3</v>
    <v>CHF</v>
    <v>USD</v>
    <v>0.99629999999999996</v>
    <v>Currency Pair</v>
    <v>44860.767141203702</v>
    <v>0.98529999999999995</v>
    <v>US Dollar/Swiss Franc FX Spot Rate</v>
    <v>0.99480000000000002</v>
    <v>0.99480000000000002</v>
    <v>0.9859</v>
    <v>USDCHF</v>
    <v>USD/CHF</v>
  </rv>
  <rv s="2">
    <v>147</v>
  </rv>
  <rv s="11">
    <v>en-US</v>
    <v>avyn9c</v>
    <v>268435456</v>
    <v>1</v>
    <v>Powered by Refinitiv</v>
    <v>27</v>
    <v>USD/EUR</v>
    <v>28</v>
    <v>32</v>
    <v>Finance</v>
    <v>30</v>
    <v>1.0485</v>
    <v>0.85509999999999997</v>
    <v>-1.15E-2</v>
    <v>-1.1463000000000001E-2</v>
    <v>EUR</v>
    <v>USD</v>
    <v>1.0056</v>
    <v>Currency Pair</v>
    <v>44860.767129629632</v>
    <v>0.99160000000000004</v>
    <v>US Dollar/Euro FX Cross Rate</v>
    <v>1.0032000000000001</v>
    <v>1.0032000000000001</v>
    <v>0.99170000000000003</v>
    <v>USDEUR</v>
    <v>USD/EUR</v>
  </rv>
  <rv s="2">
    <v>149</v>
  </rv>
</rvData>
</file>

<file path=xl/richData/rdrichvaluestructure.xml><?xml version="1.0" encoding="utf-8"?>
<rvStructures xmlns="http://schemas.microsoft.com/office/spreadsheetml/2017/richdata" count="12">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Name" t="s"/>
    <k n="Official name" t="s"/>
    <k n="Open"/>
    <k n="Previous close"/>
    <k n="Price"/>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8">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Beta</v>
      <v t="s">Description</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33">
    <spb s="0">
      <v>0</v>
      <v>Name</v>
      <v>LearnMoreOnLink</v>
    </spb>
    <spb s="1">
      <v>0</v>
      <v>0</v>
      <v>0</v>
    </spb>
    <spb s="2">
      <v>1</v>
      <v>1</v>
      <v>1</v>
      <v>1</v>
    </spb>
    <spb s="3">
      <v>1</v>
      <v>2</v>
      <v>2</v>
      <v>1</v>
      <v>3</v>
      <v>1</v>
      <v>1</v>
      <v>1</v>
      <v>4</v>
      <v>4</v>
      <v>5</v>
      <v>6</v>
      <v>1</v>
      <v>1</v>
      <v>1</v>
      <v>4</v>
      <v>7</v>
      <v>8</v>
      <v>9</v>
      <v>4</v>
    </spb>
    <spb s="4">
      <v>Delayed 15 minutes</v>
      <v>from previous close</v>
      <v>from previous close</v>
      <v>GMT</v>
    </spb>
    <spb s="3">
      <v>10</v>
      <v>2</v>
      <v>2</v>
      <v>10</v>
      <v>3</v>
      <v>10</v>
      <v>10</v>
      <v>10</v>
      <v>4</v>
      <v>4</v>
      <v>5</v>
      <v>11</v>
      <v>10</v>
      <v>10</v>
      <v>10</v>
      <v>4</v>
      <v>7</v>
      <v>8</v>
      <v>9</v>
      <v>4</v>
    </spb>
    <spb s="5">
      <v>Real-Time Nasdaq Last Sale</v>
      <v>from previous close</v>
      <v>from previous close</v>
      <v>Source: Nasdaq Last Sale</v>
      <v>GMT</v>
    </spb>
    <spb s="0">
      <v>1</v>
      <v>Name</v>
      <v>LearnMoreOnLink</v>
    </spb>
    <spb s="6">
      <v>1</v>
      <v>2</v>
      <v>1</v>
      <v>3</v>
      <v>1</v>
      <v>1</v>
      <v>1</v>
      <v>4</v>
      <v>4</v>
      <v>5</v>
      <v>6</v>
      <v>1</v>
      <v>4</v>
      <v>7</v>
      <v>8</v>
      <v>9</v>
      <v>4</v>
    </spb>
    <spb s="5">
      <v>Delayed 15 minutes</v>
      <v>from previous close</v>
      <v>from previous close</v>
      <v>Source: Nasdaq</v>
      <v>GMT</v>
    </spb>
    <spb s="0">
      <v>2</v>
      <v>Name</v>
      <v>LearnMoreOnLink</v>
    </spb>
    <spb s="7">
      <v>0</v>
      <v>0</v>
    </spb>
    <spb s="8">
      <v>11</v>
      <v>1</v>
      <v>1</v>
      <v>1</v>
      <v>1</v>
    </spb>
    <spb s="9">
      <v>10</v>
      <v>2</v>
      <v>2</v>
      <v>10</v>
      <v>3</v>
      <v>10</v>
      <v>12</v>
      <v>10</v>
      <v>10</v>
      <v>4</v>
      <v>4</v>
      <v>5</v>
      <v>11</v>
      <v>10</v>
      <v>10</v>
      <v>10</v>
      <v>4</v>
      <v>7</v>
      <v>8</v>
      <v>9</v>
      <v>4</v>
    </spb>
    <spb s="10">
      <v>Powered by Refinitiv</v>
    </spb>
    <spb s="0">
      <v>3</v>
      <v>Name</v>
      <v>LearnMoreOnLink</v>
    </spb>
    <spb s="11">
      <v>10</v>
      <v>2</v>
      <v>2</v>
      <v>10</v>
      <v>3</v>
      <v>10</v>
      <v>10</v>
      <v>10</v>
      <v>4</v>
      <v>4</v>
      <v>5</v>
      <v>11</v>
      <v>10</v>
      <v>10</v>
      <v>10</v>
      <v>4</v>
      <v>7</v>
      <v>9</v>
      <v>4</v>
    </spb>
    <spb s="0">
      <v>4</v>
      <v>Name</v>
      <v>LearnMoreOnLink</v>
    </spb>
    <spb s="12">
      <v>10</v>
      <v>2</v>
      <v>10</v>
      <v>3</v>
      <v>10</v>
      <v>10</v>
      <v>10</v>
      <v>4</v>
      <v>4</v>
      <v>5</v>
      <v>11</v>
      <v>10</v>
      <v>10</v>
      <v>10</v>
      <v>4</v>
      <v>7</v>
      <v>8</v>
      <v>9</v>
      <v>4</v>
    </spb>
    <spb s="6">
      <v>1</v>
      <v>2</v>
      <v>1</v>
      <v>3</v>
      <v>1</v>
      <v>1</v>
      <v>1</v>
      <v>4</v>
      <v>4</v>
      <v>5</v>
      <v>13</v>
      <v>1</v>
      <v>4</v>
      <v>7</v>
      <v>8</v>
      <v>9</v>
      <v>4</v>
    </spb>
    <spb s="0">
      <v>5</v>
      <v>Name</v>
      <v>LearnMoreOnLink</v>
    </spb>
    <spb s="13">
      <v>10</v>
      <v>10</v>
      <v>3</v>
      <v>10</v>
      <v>10</v>
      <v>10</v>
      <v>4</v>
      <v>5</v>
      <v>11</v>
      <v>10</v>
      <v>10</v>
      <v>10</v>
      <v>4</v>
      <v>7</v>
      <v>8</v>
      <v>9</v>
      <v>4</v>
    </spb>
    <spb s="0">
      <v>6</v>
      <v>Name</v>
      <v>LearnMoreOnLink</v>
    </spb>
    <spb s="14">
      <v>10</v>
      <v>2</v>
      <v>10</v>
      <v>3</v>
      <v>10</v>
      <v>10</v>
      <v>10</v>
      <v>4</v>
      <v>5</v>
      <v>10</v>
      <v>10</v>
      <v>10</v>
      <v>7</v>
      <v>8</v>
      <v>9</v>
    </spb>
    <spb s="3">
      <v>14</v>
      <v>2</v>
      <v>2</v>
      <v>14</v>
      <v>3</v>
      <v>14</v>
      <v>14</v>
      <v>14</v>
      <v>4</v>
      <v>4</v>
      <v>5</v>
      <v>15</v>
      <v>14</v>
      <v>14</v>
      <v>14</v>
      <v>4</v>
      <v>7</v>
      <v>8</v>
      <v>9</v>
      <v>4</v>
    </spb>
    <spb s="5">
      <v>Delayed 20 minutes</v>
      <v>from previous close</v>
      <v>from previous close</v>
      <v>KSE</v>
      <v>GMT</v>
    </spb>
    <spb s="3">
      <v>10</v>
      <v>2</v>
      <v>2</v>
      <v>10</v>
      <v>3</v>
      <v>10</v>
      <v>10</v>
      <v>10</v>
      <v>4</v>
      <v>4</v>
      <v>5</v>
      <v>16</v>
      <v>10</v>
      <v>10</v>
      <v>10</v>
      <v>4</v>
      <v>7</v>
      <v>8</v>
      <v>9</v>
      <v>4</v>
    </spb>
    <spb s="15">
      <v>7</v>
      <v>Name</v>
    </spb>
    <spb s="16">
      <v>1</v>
      <v>1</v>
    </spb>
    <spb s="17">
      <v>14</v>
      <v>14</v>
      <v>3</v>
      <v>14</v>
      <v>14</v>
      <v>14</v>
      <v>5</v>
      <v>14</v>
      <v>14</v>
      <v>14</v>
      <v>7</v>
      <v>9</v>
    </spb>
    <spb s="18">
      <v>GMT</v>
    </spb>
    <spb s="17">
      <v>17</v>
      <v>17</v>
      <v>3</v>
      <v>17</v>
      <v>17</v>
      <v>17</v>
      <v>5</v>
      <v>17</v>
      <v>17</v>
      <v>17</v>
      <v>7</v>
      <v>9</v>
    </spb>
    <spb s="17">
      <v>1</v>
      <v>1</v>
      <v>3</v>
      <v>1</v>
      <v>1</v>
      <v>1</v>
      <v>5</v>
      <v>1</v>
      <v>1</v>
      <v>1</v>
      <v>7</v>
      <v>9</v>
    </spb>
  </spbData>
</supportingPropertyBags>
</file>

<file path=xl/richData/rdsupportingpropertybagstructure.xml><?xml version="1.0" encoding="utf-8"?>
<spbStructures xmlns="http://schemas.microsoft.com/office/spreadsheetml/2017/richdata2" count="1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Price" t="s"/>
    <k n="Change" t="s"/>
    <k n="Change (%)" t="s"/>
    <k n="ExchangeID" t="s"/>
    <k n="Last trade time" t="s"/>
  </s>
  <s>
    <k n="Low" t="i"/>
    <k n="Beta" t="i"/>
    <k n="High" t="i"/>
    <k n="Name" t="i"/>
    <k n="Open" t="i"/>
    <k n="Price" t="i"/>
    <k n="Change" t="i"/>
    <k n="Volume" t="i"/>
    <k n="Employees" t="i"/>
    <k n="Change (%)" t="i"/>
    <k n="Market cap" t="i"/>
    <k n="Previous close" t="i"/>
    <k n="Volume average" t="i"/>
    <k n="Last trade time" t="i"/>
    <k n="Year incorporated" t="i"/>
    <k n="`%EntityServiceId" t="i"/>
    <k n="Shares outstanding"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Change (%)" t="i"/>
    <k n="52 week low" t="i"/>
    <k n="52 week high" t="i"/>
    <k n="Previous close" t="i"/>
    <k n="Last trade time" t="i"/>
    <k n="Year incorporated" t="i"/>
    <k n="`%EntityServiceId" t="i"/>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Sty dxfid="1">
      <rpv i="0">_([$$-en-US]* #,##0.00_);_([$$-en-US]* (#,##0.00);_([$$-en-US]* "-"??_);_(@_)</rpv>
    </rSty>
    <rSty dxfid="1">
      <rpv i="0">_([$$-en-US]* #,##0_);_([$$-en-US]* (#,##0);_([$$-en-US]* "-"_);_(@_)</rpv>
    </rSty>
    <rSty>
      <rpv i="2">1</rpv>
    </rSty>
    <rSty dxfid="1">
      <rpv i="0">_-* #,##0 [$kr-fo-FO]_-;-* #,##0 [$kr-fo-FO]_-;_-* "-" [$kr-fo-FO]_-;_-@_-</rpv>
    </rSty>
    <rSty dxfid="1">
      <rpv i="0">_-[$₩-ko-KR]* #,##0.00_-;-[$₩-ko-KR]* #,##0.00_-;_-[$₩-ko-KR]* "-"??_-;_-@_-</rpv>
    </rSty>
    <rSty dxfid="1">
      <rpv i="0">_-[$₩-ko-KR]* #,##0_-;-[$₩-ko-KR]* #,##0_-;_-[$₩-ko-KR]* "-"_-;_-@_-</rpv>
    </rSty>
    <rSty dxfid="1">
      <rpv i="0">_-[$¥-ja-JP]* #,##0_-;-[$¥-ja-JP]* #,##0_-;_-[$¥-ja-JP]* "-"_-;_-@_-</rpv>
    </rSty>
    <rSty dxfid="1">
      <rpv i="0">_-* #,##0.00 [$CHF-fr-CH]_-;-* #,##0.00 [$CHF-fr-CH]_-;_-* "-"?? [$CHF-fr-CH]_-;_-@_-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Walmart.xlsx" TargetMode="External"/><Relationship Id="rId13" Type="http://schemas.openxmlformats.org/officeDocument/2006/relationships/hyperlink" Target="..\Crocs.xlsx" TargetMode="External"/><Relationship Id="rId3" Type="http://schemas.openxmlformats.org/officeDocument/2006/relationships/hyperlink" Target="..\Walmart.xlsx" TargetMode="External"/><Relationship Id="rId7" Type="http://schemas.openxmlformats.org/officeDocument/2006/relationships/hyperlink" Target="..\LULU.xlsx" TargetMode="External"/><Relationship Id="rId12" Type="http://schemas.openxmlformats.org/officeDocument/2006/relationships/hyperlink" Target="..\MoetHennessyLouisVuitton.xlsx" TargetMode="External"/><Relationship Id="rId17" Type="http://schemas.openxmlformats.org/officeDocument/2006/relationships/printerSettings" Target="../printerSettings/printerSettings1.bin"/><Relationship Id="rId2" Type="http://schemas.openxmlformats.org/officeDocument/2006/relationships/hyperlink" Target="..\Costco.xlsx" TargetMode="External"/><Relationship Id="rId16" Type="http://schemas.openxmlformats.org/officeDocument/2006/relationships/hyperlink" Target="https://www.sec.gov/edgar/browse/?CIK=1413329&amp;owner=exclude" TargetMode="External"/><Relationship Id="rId1" Type="http://schemas.openxmlformats.org/officeDocument/2006/relationships/hyperlink" Target="..\Amazon.xlsx" TargetMode="External"/><Relationship Id="rId6" Type="http://schemas.openxmlformats.org/officeDocument/2006/relationships/hyperlink" Target="https://corporate.lululemon.com/" TargetMode="External"/><Relationship Id="rId11" Type="http://schemas.openxmlformats.org/officeDocument/2006/relationships/hyperlink" Target="..\Nike.xlsx" TargetMode="External"/><Relationship Id="rId5" Type="http://schemas.openxmlformats.org/officeDocument/2006/relationships/hyperlink" Target="https://www.sec.gov/edgar/browse/?CIK=1397187&amp;owner=exclude" TargetMode="External"/><Relationship Id="rId15" Type="http://schemas.openxmlformats.org/officeDocument/2006/relationships/hyperlink" Target="https://www.pmi.com/investor-relations/overview" TargetMode="External"/><Relationship Id="rId10" Type="http://schemas.openxmlformats.org/officeDocument/2006/relationships/hyperlink" Target="..\Fedex.xlsx" TargetMode="External"/><Relationship Id="rId4" Type="http://schemas.openxmlformats.org/officeDocument/2006/relationships/hyperlink" Target="..\Costco.xlsx" TargetMode="External"/><Relationship Id="rId9" Type="http://schemas.openxmlformats.org/officeDocument/2006/relationships/hyperlink" Target="..\Amazon.xlsx" TargetMode="External"/><Relationship Id="rId14" Type="http://schemas.openxmlformats.org/officeDocument/2006/relationships/hyperlink" Target="..\Starbucks%20Corpoeration.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D9026-4C35-4606-A713-DDD7E255D099}">
  <sheetPr codeName="Sheet1"/>
  <dimension ref="A1:AA66"/>
  <sheetViews>
    <sheetView tabSelected="1" zoomScaleNormal="100" workbookViewId="0">
      <pane xSplit="3" ySplit="2" topLeftCell="H23" activePane="bottomRight" state="frozen"/>
      <selection pane="topRight" activeCell="C1" sqref="C1"/>
      <selection pane="bottomLeft" activeCell="A3" sqref="A3"/>
      <selection pane="bottomRight" activeCell="H37" sqref="H37"/>
    </sheetView>
  </sheetViews>
  <sheetFormatPr defaultRowHeight="14.25" x14ac:dyDescent="0.2"/>
  <cols>
    <col min="1" max="1" width="5" style="2" customWidth="1"/>
    <col min="2" max="2" width="0.140625" style="2" customWidth="1"/>
    <col min="3" max="4" width="34.42578125" style="2" customWidth="1"/>
    <col min="5" max="5" width="13.42578125" style="2" bestFit="1" customWidth="1"/>
    <col min="6" max="6" width="11.28515625" style="2" bestFit="1" customWidth="1"/>
    <col min="7" max="7" width="10.42578125" style="14" customWidth="1"/>
    <col min="8" max="8" width="11.7109375" style="2" customWidth="1"/>
    <col min="9" max="9" width="10" style="17" customWidth="1"/>
    <col min="10" max="10" width="12.42578125" style="17" customWidth="1"/>
    <col min="11" max="11" width="10.85546875" style="17" customWidth="1"/>
    <col min="12" max="12" width="10.140625" style="17" bestFit="1" customWidth="1"/>
    <col min="13" max="13" width="9.140625" style="26"/>
    <col min="14" max="14" width="9.140625" style="27"/>
    <col min="15" max="16384" width="9.140625" style="2"/>
  </cols>
  <sheetData>
    <row r="1" spans="2:16" x14ac:dyDescent="0.2">
      <c r="I1" s="12"/>
      <c r="J1" s="12"/>
      <c r="K1" s="12"/>
      <c r="L1" s="12"/>
      <c r="M1" s="24"/>
      <c r="N1" s="25"/>
    </row>
    <row r="2" spans="2:16" s="6" customFormat="1" ht="15" x14ac:dyDescent="0.25">
      <c r="B2" s="5"/>
      <c r="C2" s="7" t="s">
        <v>0</v>
      </c>
      <c r="D2" s="7" t="s">
        <v>42</v>
      </c>
      <c r="E2" s="7" t="s">
        <v>1</v>
      </c>
      <c r="F2" s="7" t="s">
        <v>34</v>
      </c>
      <c r="G2" s="13" t="s">
        <v>33</v>
      </c>
      <c r="H2" s="7" t="s">
        <v>2</v>
      </c>
      <c r="I2" s="8" t="s">
        <v>26</v>
      </c>
      <c r="J2" s="8" t="s">
        <v>3</v>
      </c>
      <c r="K2" s="8" t="s">
        <v>4</v>
      </c>
      <c r="L2" s="22" t="s">
        <v>5</v>
      </c>
      <c r="M2" s="21" t="s">
        <v>36</v>
      </c>
      <c r="N2" s="21" t="s">
        <v>37</v>
      </c>
      <c r="O2" s="23"/>
      <c r="P2" s="7"/>
    </row>
    <row r="4" spans="2:16" ht="15" x14ac:dyDescent="0.25">
      <c r="C4" s="1" t="s">
        <v>60</v>
      </c>
      <c r="D4" s="1"/>
    </row>
    <row r="5" spans="2:16" ht="15" x14ac:dyDescent="0.25">
      <c r="B5" s="2" t="e" vm="1">
        <v>#VALUE!</v>
      </c>
      <c r="C5" s="58" t="str" cm="1">
        <f t="array" ref="C5">+_FV(B5,"Official name",TRUE)</f>
        <v>LVMH Moet Hennessy Louis Vuitton SE</v>
      </c>
      <c r="D5" s="32" t="str" cm="1">
        <f t="array" ref="D5">+_FV(B5,"Industry")</f>
        <v>Textiles &amp; Apparel</v>
      </c>
      <c r="E5" s="53" t="s">
        <v>66</v>
      </c>
      <c r="F5" s="15"/>
      <c r="G5" s="30"/>
      <c r="H5" s="3" cm="1">
        <f t="array" ref="H5">+_FV(B5,"Price")*Currencies!D7</f>
        <v>657.49710000000005</v>
      </c>
      <c r="I5" s="17">
        <f>+[1]Main!$J$5</f>
        <v>504.75700000000001</v>
      </c>
      <c r="J5" s="17">
        <f>+I5*H5</f>
        <v>331876.26370470005</v>
      </c>
      <c r="M5" s="29"/>
      <c r="N5" s="28"/>
    </row>
    <row r="6" spans="2:16" ht="15" x14ac:dyDescent="0.25">
      <c r="B6" s="2" t="e" vm="2">
        <v>#VALUE!</v>
      </c>
      <c r="C6" s="20" t="str" cm="1">
        <f t="array" ref="C6">+_FV(B6,"Official name",TRUE)</f>
        <v>LULULEMON ATHLETICA INC.</v>
      </c>
      <c r="D6" s="32" t="str" cm="1">
        <f t="array" ref="D6">+_FV(B6,"Industry")</f>
        <v>Textiles &amp; Apparel</v>
      </c>
      <c r="E6" s="19" t="s">
        <v>35</v>
      </c>
      <c r="F6" s="15">
        <v>44903</v>
      </c>
      <c r="G6" s="30" t="s">
        <v>40</v>
      </c>
      <c r="H6" s="3" cm="1">
        <f t="array" ref="H6">+_FV(B6,"Price")</f>
        <v>322.858</v>
      </c>
      <c r="I6" s="17">
        <f>+[2]Main!$E$7</f>
        <v>122.303352</v>
      </c>
      <c r="J6" s="17">
        <f>+I6*H6</f>
        <v>39486.615620016004</v>
      </c>
      <c r="K6" s="17">
        <f>+[2]Main!$E$9-[2]Main!$E$10</f>
        <v>498.83100000000002</v>
      </c>
      <c r="L6" s="17">
        <f>+J6-K6</f>
        <v>38987.784620016006</v>
      </c>
      <c r="M6" s="29" t="s">
        <v>39</v>
      </c>
      <c r="N6" s="28" t="s">
        <v>38</v>
      </c>
    </row>
    <row r="7" spans="2:16" ht="15" x14ac:dyDescent="0.25">
      <c r="B7" s="2" t="e" vm="3">
        <v>#VALUE!</v>
      </c>
      <c r="C7" s="58" t="str" cm="1">
        <f t="array" ref="C7">+_FV(B7,"Official name",TRUE)</f>
        <v>NIKE, INC.</v>
      </c>
      <c r="D7" s="32" t="str" cm="1">
        <f t="array" ref="D7">+_FV(B7,"Industry")</f>
        <v>Textiles &amp; Apparel</v>
      </c>
      <c r="E7" s="53" t="s">
        <v>62</v>
      </c>
      <c r="F7" s="15"/>
      <c r="G7" s="30"/>
      <c r="H7" s="3" cm="1">
        <f t="array" ref="H7">+_FV(B7,"Price")</f>
        <v>92.89</v>
      </c>
      <c r="M7" s="29"/>
      <c r="N7" s="28"/>
    </row>
    <row r="8" spans="2:16" ht="15" x14ac:dyDescent="0.25">
      <c r="B8" s="2" t="e" vm="4">
        <v>#VALUE!</v>
      </c>
      <c r="C8" s="53" t="str" cm="1">
        <f t="array" ref="C8">+_FV(B8,"Official name",TRUE)</f>
        <v>Adidas AG</v>
      </c>
      <c r="D8" s="32" t="str" cm="1">
        <f t="array" ref="D8">+_FV(B8,"Industry")</f>
        <v>Textiles &amp; Apparel</v>
      </c>
      <c r="E8" s="53" t="s">
        <v>63</v>
      </c>
      <c r="F8" s="15"/>
      <c r="G8" s="30"/>
      <c r="H8" s="3" cm="1">
        <f t="array" ref="H8">+_FV(B8,"Price")</f>
        <v>101.66</v>
      </c>
      <c r="M8" s="29"/>
      <c r="N8" s="28"/>
    </row>
    <row r="9" spans="2:16" ht="15" x14ac:dyDescent="0.25">
      <c r="B9" s="2" t="e" vm="5">
        <v>#VALUE!</v>
      </c>
      <c r="C9" s="58" t="str" cm="1">
        <f t="array" ref="C9">+_FV(B9,"Official name",TRUE)</f>
        <v>CROCS, INC.</v>
      </c>
      <c r="D9" s="32" t="str" cm="1">
        <f t="array" ref="D9">+_FV(B9,"Industry")</f>
        <v>Textiles &amp; Apparel</v>
      </c>
      <c r="E9" s="53" t="s">
        <v>64</v>
      </c>
      <c r="F9" s="15"/>
      <c r="G9" s="30"/>
      <c r="H9" s="3" cm="1">
        <f t="array" ref="H9">+_FV(B9,"Price")</f>
        <v>76.745000000000005</v>
      </c>
      <c r="M9" s="29"/>
      <c r="N9" s="28"/>
    </row>
    <row r="10" spans="2:16" ht="15" x14ac:dyDescent="0.25">
      <c r="B10" s="2" t="e" vm="6">
        <v>#VALUE!</v>
      </c>
      <c r="C10" s="53" t="str" cm="1">
        <f t="array" ref="C10">+_FV(B10,"Official name",TRUE)</f>
        <v>RALPH LAUREN CORPORATION</v>
      </c>
      <c r="D10" s="32" t="str" cm="1">
        <f t="array" ref="D10">+_FV(B10,"Industry")</f>
        <v>Textiles &amp; Apparel</v>
      </c>
      <c r="E10" s="53" t="s">
        <v>65</v>
      </c>
      <c r="F10" s="15"/>
      <c r="G10" s="30"/>
      <c r="H10" s="3" cm="1">
        <f t="array" ref="H10">+_FV(B10,"Price")</f>
        <v>94.037499999999994</v>
      </c>
      <c r="M10" s="29"/>
      <c r="N10" s="28"/>
    </row>
    <row r="11" spans="2:16" ht="15" x14ac:dyDescent="0.25">
      <c r="B11" s="2" t="e" vm="7">
        <v>#VALUE!</v>
      </c>
      <c r="C11" s="53" t="str" cm="1">
        <f t="array" ref="C11">+_FV(B11,"Official name",TRUE)</f>
        <v>Kering SA</v>
      </c>
      <c r="D11" s="32" t="str" cm="1">
        <f t="array" ref="D11">+_FV(B11,"Industry")</f>
        <v>Specialty Retailers</v>
      </c>
      <c r="E11" s="53" t="s">
        <v>67</v>
      </c>
      <c r="F11" s="15"/>
      <c r="G11" s="30"/>
      <c r="H11" s="3" cm="1">
        <f t="array" ref="H11">+_FV(B11,"Price")*Currencies!D7</f>
        <v>473.23924</v>
      </c>
      <c r="M11" s="29"/>
      <c r="N11" s="28"/>
    </row>
    <row r="12" spans="2:16" ht="15" x14ac:dyDescent="0.25">
      <c r="B12" s="2" t="e" vm="8">
        <v>#VALUE!</v>
      </c>
      <c r="C12" s="53" t="str" cm="1">
        <f t="array" ref="C12">+_FV(B12,"Official name",TRUE)</f>
        <v>GUESS ?, INC.</v>
      </c>
      <c r="D12" s="32" t="str" cm="1">
        <f t="array" ref="D12">+_FV(B12,"Industry")</f>
        <v>Specialty Retailers</v>
      </c>
      <c r="E12" s="53" t="s">
        <v>68</v>
      </c>
      <c r="F12" s="15"/>
      <c r="G12" s="30"/>
      <c r="H12" s="3" cm="1">
        <f t="array" ref="H12">+_FV(B12,"Price")</f>
        <v>16.670000000000002</v>
      </c>
      <c r="M12" s="29"/>
      <c r="N12" s="28"/>
    </row>
    <row r="13" spans="2:16" ht="15" x14ac:dyDescent="0.25">
      <c r="B13" s="2" t="e" vm="9">
        <v>#VALUE!</v>
      </c>
      <c r="C13" s="53" t="str" cm="1">
        <f t="array" ref="C13">+_FV(B13,"Official name",TRUE)</f>
        <v>V.F. CORPORATION</v>
      </c>
      <c r="D13" s="32" t="str" cm="1">
        <f t="array" ref="D13">+_FV(B13,"Industry")</f>
        <v>Textiles &amp; Apparel</v>
      </c>
      <c r="E13" s="53" t="s">
        <v>70</v>
      </c>
      <c r="F13" s="15"/>
      <c r="G13" s="30"/>
      <c r="H13" s="3" cm="1">
        <f t="array" ref="H13">+_FV(B13,"Price")</f>
        <v>28.36</v>
      </c>
      <c r="M13" s="29"/>
      <c r="N13" s="28"/>
    </row>
    <row r="14" spans="2:16" ht="15" x14ac:dyDescent="0.25">
      <c r="B14" s="2" t="e" vm="10">
        <v>#VALUE!</v>
      </c>
      <c r="C14" s="53" t="str" cm="1">
        <f t="array" ref="C14">+_FV(B14,"Official name",TRUE)</f>
        <v>Puma SE</v>
      </c>
      <c r="D14" s="32" t="str" cm="1">
        <f t="array" ref="D14">+_FV(B14,"Industry")</f>
        <v>Textiles &amp; Apparel</v>
      </c>
      <c r="E14" s="53" t="s">
        <v>71</v>
      </c>
      <c r="F14" s="15"/>
      <c r="G14" s="30"/>
      <c r="H14" s="3" cm="1">
        <f t="array" ref="H14">+_FV(B14,"Price")*Currencies!D7</f>
        <v>4.6808240000000003</v>
      </c>
      <c r="M14" s="29"/>
      <c r="N14" s="28"/>
    </row>
    <row r="15" spans="2:16" ht="15" x14ac:dyDescent="0.25">
      <c r="B15" s="2" t="e" vm="11">
        <v>#VALUE!</v>
      </c>
      <c r="C15" s="53" t="str" cm="1">
        <f t="array" ref="C15">+_FV(B15,"Official name",TRUE)</f>
        <v>UNDER ARMOUR, INC.</v>
      </c>
      <c r="D15" s="32" t="str" cm="1">
        <f t="array" ref="D15">+_FV(B15,"Industry")</f>
        <v>Textiles &amp; Apparel</v>
      </c>
      <c r="E15" s="53" t="s">
        <v>72</v>
      </c>
      <c r="F15" s="15"/>
      <c r="G15" s="30"/>
      <c r="H15" s="3" cm="1">
        <f t="array" ref="H15">+_FV(B15,"Price")</f>
        <v>7.2649999999999997</v>
      </c>
      <c r="M15" s="29"/>
      <c r="N15" s="28"/>
    </row>
    <row r="16" spans="2:16" ht="15" x14ac:dyDescent="0.25">
      <c r="B16" s="2" t="e" vm="12">
        <v>#VALUE!</v>
      </c>
      <c r="C16" s="53" t="str" cm="1">
        <f t="array" ref="C16">+_FV(B16,"Official name",TRUE)</f>
        <v>HANESBRANDS INC.</v>
      </c>
      <c r="D16" s="32" t="str" cm="1">
        <f t="array" ref="D16">+_FV(B16,"Industry")</f>
        <v>Textiles &amp; Apparel</v>
      </c>
      <c r="E16" s="53" t="s">
        <v>73</v>
      </c>
      <c r="F16" s="15"/>
      <c r="G16" s="30"/>
      <c r="H16" s="3" cm="1">
        <f t="array" ref="H16">+_FV(B16,"Price")</f>
        <v>7.3949999999999996</v>
      </c>
      <c r="M16" s="29"/>
      <c r="N16" s="28"/>
    </row>
    <row r="17" spans="2:14" ht="15" x14ac:dyDescent="0.25">
      <c r="C17" s="53"/>
      <c r="D17" s="32"/>
      <c r="E17" s="53"/>
      <c r="F17" s="15"/>
      <c r="G17" s="30"/>
      <c r="H17" s="3"/>
      <c r="M17" s="29"/>
      <c r="N17" s="28"/>
    </row>
    <row r="18" spans="2:14" x14ac:dyDescent="0.2">
      <c r="C18" s="18"/>
      <c r="D18" s="32"/>
      <c r="E18" s="53"/>
      <c r="H18" s="3"/>
    </row>
    <row r="19" spans="2:14" ht="15" x14ac:dyDescent="0.25">
      <c r="C19" s="1" t="s">
        <v>59</v>
      </c>
      <c r="D19" s="32"/>
      <c r="E19" s="53"/>
      <c r="H19" s="3"/>
    </row>
    <row r="20" spans="2:14" ht="15" x14ac:dyDescent="0.25">
      <c r="B20" s="4" t="e" vm="13">
        <v>#VALUE!</v>
      </c>
      <c r="C20" s="20" t="str" cm="1">
        <f t="array" ref="C20">+_FV(B20,"Official name",TRUE)</f>
        <v>WALMART INC.</v>
      </c>
      <c r="D20" s="32" t="str" cm="1">
        <f t="array" ref="D20">+_FV(B20,"Industry")</f>
        <v>Food &amp; Drug Retailing</v>
      </c>
      <c r="E20" s="2" t="s">
        <v>14</v>
      </c>
      <c r="F20" s="15">
        <v>44880</v>
      </c>
      <c r="G20" s="14" t="str">
        <f>+[3]Main!$J$8</f>
        <v>Q222</v>
      </c>
      <c r="H20" s="3" cm="1">
        <f t="array" ref="H20">+_FV(B20,"Price")</f>
        <v>140.60499999999999</v>
      </c>
      <c r="I20" s="17">
        <f>+[3]Main!$I$8</f>
        <v>2714.2379369999999</v>
      </c>
      <c r="J20" s="17">
        <f>+I20*H20</f>
        <v>381635.42513188493</v>
      </c>
      <c r="K20" s="17">
        <f>+[3]Main!$I$10-[3]Main!$I$11</f>
        <v>-33826</v>
      </c>
      <c r="L20" s="17">
        <f>+J20-K20</f>
        <v>415461.42513188493</v>
      </c>
    </row>
    <row r="21" spans="2:14" ht="15" x14ac:dyDescent="0.25">
      <c r="B21" s="9" t="e" vm="14">
        <v>#VALUE!</v>
      </c>
      <c r="C21" s="20" t="str" cm="1">
        <f t="array" ref="C21">+_FV(B21,"Official name",TRUE)</f>
        <v>COSTCO WHOLESALE CORPORATION</v>
      </c>
      <c r="D21" s="32" t="str" cm="1">
        <f t="array" ref="D21">+_FV(B21,"Industry")</f>
        <v>Diversified Retail</v>
      </c>
      <c r="E21" s="2" t="s">
        <v>6</v>
      </c>
      <c r="F21" s="16">
        <v>44826</v>
      </c>
      <c r="G21" s="14" t="str">
        <f>+[4]Main!$M$4</f>
        <v>Q322</v>
      </c>
      <c r="H21" s="3" cm="1">
        <f t="array" ref="H21">+_FV(B21,"Price")</f>
        <v>500.72500000000002</v>
      </c>
      <c r="I21" s="17">
        <f>+[4]Main!$L$4</f>
        <v>442.96294899999998</v>
      </c>
      <c r="J21" s="17">
        <f>+I21*H21</f>
        <v>221802.622638025</v>
      </c>
      <c r="K21" s="17">
        <f>+[4]Main!$L$6-[4]Main!$L$7</f>
        <v>5247</v>
      </c>
      <c r="L21" s="17">
        <f>+J21-K21</f>
        <v>216555.622638025</v>
      </c>
    </row>
    <row r="22" spans="2:14" x14ac:dyDescent="0.2">
      <c r="B22" s="2" t="e" vm="15">
        <v>#VALUE!</v>
      </c>
      <c r="C22" s="18" t="str" cm="1">
        <f t="array" ref="C22">+_FV(B22,"Official name",TRUE)</f>
        <v>TARGET CORPORATION</v>
      </c>
      <c r="D22" s="32" t="str" cm="1">
        <f t="array" ref="D22">+_FV(B22,"Industry")</f>
        <v>Diversified Retail</v>
      </c>
      <c r="E22" s="2" t="s">
        <v>13</v>
      </c>
      <c r="H22" s="3" cm="1">
        <f t="array" ref="H22">+_FV(B22,"Price")</f>
        <v>167.96</v>
      </c>
    </row>
    <row r="23" spans="2:14" x14ac:dyDescent="0.2">
      <c r="B23" s="2" t="e" vm="16">
        <v>#VALUE!</v>
      </c>
      <c r="C23" s="18" t="str" cm="1">
        <f t="array" ref="C23">+_FV(B23,"Official name",TRUE)</f>
        <v>MACY'S, INC.</v>
      </c>
      <c r="D23" s="32" t="str" cm="1">
        <f t="array" ref="D23">+_FV(B23,"Industry")</f>
        <v>Diversified Retail</v>
      </c>
      <c r="E23" s="2" t="s">
        <v>15</v>
      </c>
      <c r="H23" s="3" cm="1">
        <f t="array" ref="H23">+_FV(B23,"Price")</f>
        <v>20.795000000000002</v>
      </c>
      <c r="I23" s="31" t="s">
        <v>41</v>
      </c>
    </row>
    <row r="24" spans="2:14" x14ac:dyDescent="0.2">
      <c r="B24" s="2" t="e" vm="17">
        <v>#VALUE!</v>
      </c>
      <c r="C24" s="18" t="str" cm="1">
        <f t="array" ref="C24">+_FV(B24,"Official name",TRUE)</f>
        <v>KOHL'S CORPORATION</v>
      </c>
      <c r="D24" s="32" t="str" cm="1">
        <f t="array" ref="D24">+_FV(B24,"Industry")</f>
        <v>Diversified Retail</v>
      </c>
      <c r="E24" s="2" t="s">
        <v>17</v>
      </c>
      <c r="H24" s="3" cm="1">
        <f t="array" ref="H24">+_FV(B24,"Price")</f>
        <v>30.17</v>
      </c>
    </row>
    <row r="25" spans="2:14" x14ac:dyDescent="0.2">
      <c r="B25" s="2" t="e" vm="18">
        <v>#VALUE!</v>
      </c>
      <c r="C25" s="18" t="str" cm="1">
        <f t="array" ref="C25">+_FV(B25,"Official name",TRUE)</f>
        <v>NORDSTROM, INC.</v>
      </c>
      <c r="D25" s="32" t="str" cm="1">
        <f t="array" ref="D25">+_FV(B25,"Industry")</f>
        <v>Diversified Retail</v>
      </c>
      <c r="E25" s="2" t="s">
        <v>18</v>
      </c>
      <c r="H25" s="3" cm="1">
        <f t="array" ref="H25">+_FV(B25,"Price")</f>
        <v>20.83</v>
      </c>
    </row>
    <row r="26" spans="2:14" x14ac:dyDescent="0.2">
      <c r="B26" s="2" t="e" vm="19">
        <v>#VALUE!</v>
      </c>
      <c r="C26" s="18" t="str" cm="1">
        <f t="array" ref="C26">+_FV(B26,"Official name",TRUE)</f>
        <v>THE GAP, INC.</v>
      </c>
      <c r="D26" s="32" t="str" cm="1">
        <f t="array" ref="D26">+_FV(B26,"Industry")</f>
        <v>Specialty Retailers</v>
      </c>
      <c r="E26" s="2" t="s">
        <v>19</v>
      </c>
      <c r="H26" s="3" cm="1">
        <f t="array" ref="H26">+_FV(B26,"Price")</f>
        <v>10.83</v>
      </c>
    </row>
    <row r="27" spans="2:14" x14ac:dyDescent="0.2">
      <c r="B27" s="2" t="e" vm="20">
        <v>#VALUE!</v>
      </c>
      <c r="C27" s="18" t="str" cm="1">
        <f t="array" ref="C27">+_FV(B27,"Official name",TRUE)</f>
        <v>BED BATH &amp; BEYOND INC.</v>
      </c>
      <c r="D27" s="32" t="str" cm="1">
        <f t="array" ref="D27">+_FV(B27,"Industry")</f>
        <v>Specialty Retailers</v>
      </c>
      <c r="E27" s="2" t="s">
        <v>20</v>
      </c>
      <c r="H27" s="3" cm="1">
        <f t="array" ref="H27">+_FV(B27,"Price")</f>
        <v>5.23</v>
      </c>
    </row>
    <row r="28" spans="2:14" x14ac:dyDescent="0.2">
      <c r="B28" s="2" t="e" vm="21">
        <v>#VALUE!</v>
      </c>
      <c r="C28" s="18" t="str" cm="1">
        <f t="array" ref="C28">+_FV(B28,"Official name",TRUE)</f>
        <v>ULTA BEAUTY, INC.</v>
      </c>
      <c r="D28" s="32" t="str" cm="1">
        <f t="array" ref="D28">+_FV(B28,"Industry")</f>
        <v>Specialty Retailers</v>
      </c>
      <c r="E28" s="53" t="s">
        <v>57</v>
      </c>
      <c r="H28" s="3" cm="1">
        <f t="array" ref="H28">+_FV(B28,"Price")</f>
        <v>400.99</v>
      </c>
    </row>
    <row r="29" spans="2:14" x14ac:dyDescent="0.2">
      <c r="B29" s="2" t="e" vm="22">
        <v>#VALUE!</v>
      </c>
      <c r="C29" s="18" t="str" cm="1">
        <f t="array" ref="C29">+_FV(B29,"Official name",TRUE)</f>
        <v>DILLARD'S, INC.</v>
      </c>
      <c r="D29" s="32" t="str" cm="1">
        <f t="array" ref="D29">+_FV(B29,"Industry")</f>
        <v>Diversified Retail</v>
      </c>
      <c r="E29" s="53" t="s">
        <v>58</v>
      </c>
      <c r="H29" s="3" cm="1">
        <f t="array" ref="H29">+_FV(B29,"Price")</f>
        <v>324.27499999999998</v>
      </c>
    </row>
    <row r="30" spans="2:14" x14ac:dyDescent="0.2">
      <c r="C30" s="18"/>
      <c r="D30" s="32"/>
      <c r="E30" s="53"/>
      <c r="H30" s="3"/>
    </row>
    <row r="31" spans="2:14" ht="15" x14ac:dyDescent="0.25">
      <c r="B31" s="9"/>
      <c r="C31" s="20"/>
      <c r="D31" s="32"/>
      <c r="F31" s="15"/>
      <c r="H31" s="3"/>
    </row>
    <row r="32" spans="2:14" ht="15" x14ac:dyDescent="0.25">
      <c r="B32" s="9"/>
      <c r="C32" s="54" t="s">
        <v>61</v>
      </c>
      <c r="D32" s="32"/>
      <c r="F32" s="15"/>
      <c r="H32" s="3"/>
    </row>
    <row r="33" spans="2:14" x14ac:dyDescent="0.2">
      <c r="B33" s="2" t="e" vm="23">
        <v>#VALUE!</v>
      </c>
      <c r="C33" s="20" t="str" cm="1">
        <f t="array" ref="C33">+_FV(B33,"Official name",TRUE)</f>
        <v>STARBUCKS CORPORATION</v>
      </c>
      <c r="D33" s="32" t="str" cm="1">
        <f t="array" ref="D33">+_FV(B33,"Industry")</f>
        <v>Hotels &amp; Entertainment Services</v>
      </c>
      <c r="E33" s="59" t="s">
        <v>75</v>
      </c>
      <c r="H33" s="3" cm="1">
        <f t="array" ref="H33">+_FV(B33,"Price")</f>
        <v>86.83</v>
      </c>
      <c r="I33" s="17">
        <f>+[5]Main!$K$15</f>
        <v>1147.4000000000001</v>
      </c>
      <c r="J33" s="17">
        <f>+I33*H33</f>
        <v>99628.742000000013</v>
      </c>
      <c r="K33" s="17">
        <f>+[5]Main!$K$17-[5]Main!$K$18</f>
        <v>-11280.3</v>
      </c>
      <c r="L33" s="17">
        <f>+J33-K33</f>
        <v>110909.04200000002</v>
      </c>
    </row>
    <row r="34" spans="2:14" x14ac:dyDescent="0.2">
      <c r="B34" s="2" t="e" vm="24">
        <v>#VALUE!</v>
      </c>
      <c r="C34" s="18" t="str" cm="1">
        <f t="array" ref="C34">+_FV(B34,"Official name",TRUE)</f>
        <v>THE COCA-COLA COMPANY</v>
      </c>
      <c r="D34" s="32" t="str" cm="1">
        <f t="array" ref="D34">+_FV(B34,"Industry")</f>
        <v>Beverages</v>
      </c>
      <c r="E34" s="2" t="s">
        <v>21</v>
      </c>
      <c r="H34" s="3" cm="1">
        <f t="array" ref="H34">+_FV(B34,"Price")</f>
        <v>59.39</v>
      </c>
    </row>
    <row r="35" spans="2:14" x14ac:dyDescent="0.2">
      <c r="B35" s="2" t="e" vm="25">
        <v>#VALUE!</v>
      </c>
      <c r="C35" s="18" t="str" cm="1">
        <f t="array" ref="C35">+_FV(B35,"Official name",TRUE)</f>
        <v>GENERAL MILLS, INC.</v>
      </c>
      <c r="D35" s="32" t="str" cm="1">
        <f t="array" ref="D35">+_FV(B35,"Industry")</f>
        <v>Food &amp; Tobacco</v>
      </c>
      <c r="E35" s="2" t="s">
        <v>25</v>
      </c>
      <c r="H35" s="3" cm="1">
        <f t="array" ref="H35">+_FV(B35,"Price")</f>
        <v>78.55</v>
      </c>
    </row>
    <row r="36" spans="2:14" x14ac:dyDescent="0.2">
      <c r="B36" s="2" t="e" vm="26">
        <v>#VALUE!</v>
      </c>
      <c r="C36" s="18" t="str" cm="1">
        <f t="array" ref="C36">+_FV(B36,"Official name",TRUE)</f>
        <v>THE PROCTER &amp; GAMBLE COMPANY</v>
      </c>
      <c r="D36" s="32" t="str" cm="1">
        <f t="array" ref="D36">+_FV(B36,"Industry")</f>
        <v>Personal &amp; Household Products &amp; Services</v>
      </c>
      <c r="E36" s="2" t="s">
        <v>22</v>
      </c>
      <c r="H36" s="3" cm="1">
        <f t="array" ref="H36">+_FV(B36,"Price")</f>
        <v>132.18</v>
      </c>
    </row>
    <row r="37" spans="2:14" x14ac:dyDescent="0.2">
      <c r="B37" s="2" t="e" vm="27">
        <v>#VALUE!</v>
      </c>
      <c r="C37" s="18" t="str" cm="1">
        <f t="array" ref="C37">+_FV(B37,"Official name",TRUE)</f>
        <v>JOHNSON &amp; JOHNSON</v>
      </c>
      <c r="D37" s="32" t="str" cm="1">
        <f t="array" ref="D37">+_FV(B37,"Industry")</f>
        <v>Pharmaceuticals</v>
      </c>
      <c r="E37" s="53" t="s">
        <v>69</v>
      </c>
      <c r="H37" s="3" cm="1">
        <f t="array" ref="H37">+_FV(B37,"Price")</f>
        <v>172.24</v>
      </c>
    </row>
    <row r="38" spans="2:14" x14ac:dyDescent="0.2">
      <c r="B38" s="2" t="e" vm="28">
        <v>#VALUE!</v>
      </c>
      <c r="C38" s="18" t="str" cm="1">
        <f t="array" ref="C38">+_FV(B38,"Official name",TRUE)</f>
        <v>MONSTER BEVERAGE CORPORATION</v>
      </c>
      <c r="D38" s="32" t="str" cm="1">
        <f t="array" ref="D38">+_FV(B38,"Industry")</f>
        <v>Beverages</v>
      </c>
      <c r="E38" s="59" t="s">
        <v>74</v>
      </c>
      <c r="H38" s="3" cm="1">
        <f t="array" ref="H38">+_FV(B38,"Price")</f>
        <v>91.92</v>
      </c>
    </row>
    <row r="39" spans="2:14" x14ac:dyDescent="0.2">
      <c r="C39" s="18"/>
      <c r="D39" s="32"/>
      <c r="E39" s="59"/>
      <c r="H39" s="3"/>
    </row>
    <row r="40" spans="2:14" ht="15" x14ac:dyDescent="0.25">
      <c r="B40" s="2" t="e" vm="29">
        <v>#VALUE!</v>
      </c>
      <c r="C40" s="18" t="str" cm="1">
        <f t="array" ref="C40">+_FV(B40,"Official name",TRUE)</f>
        <v>Philip Morris International Inc.</v>
      </c>
      <c r="D40" s="32" t="str" cm="1">
        <f t="array" ref="D40">+_FV(B40,"Industry")</f>
        <v>Food &amp; Tobacco</v>
      </c>
      <c r="E40" s="2" t="s">
        <v>23</v>
      </c>
      <c r="H40" s="3" cm="1">
        <f t="array" ref="H40">+_FV(B40,"Price")</f>
        <v>89.96</v>
      </c>
      <c r="M40" s="29" t="s">
        <v>39</v>
      </c>
      <c r="N40" s="28" t="s">
        <v>77</v>
      </c>
    </row>
    <row r="41" spans="2:14" x14ac:dyDescent="0.2">
      <c r="B41" s="2" t="e" vm="30">
        <v>#VALUE!</v>
      </c>
      <c r="C41" s="18" t="str" cm="1">
        <f t="array" ref="C41">+_FV(B41,"Official name",TRUE)</f>
        <v>Altria Group, Inc.</v>
      </c>
      <c r="D41" s="32" t="str" cm="1">
        <f t="array" ref="D41">+_FV(B41,"Industry")</f>
        <v>Food &amp; Tobacco</v>
      </c>
      <c r="E41" s="2" t="s">
        <v>24</v>
      </c>
      <c r="H41" s="3" cm="1">
        <f t="array" ref="H41">+_FV(B41,"Price")</f>
        <v>46.430100000000003</v>
      </c>
    </row>
    <row r="42" spans="2:14" x14ac:dyDescent="0.2">
      <c r="B42" s="2" t="e" vm="31">
        <v>#VALUE!</v>
      </c>
      <c r="C42" s="18" t="str" cm="1">
        <f t="array" ref="C42">+_FV(B42,"Official name",TRUE)</f>
        <v>BRITISH AMERICAN TOBACCO P.L.C.</v>
      </c>
      <c r="D42" s="32" t="str" cm="1">
        <f t="array" ref="D42">+_FV(B42,"Industry")</f>
        <v>Food &amp; Tobacco</v>
      </c>
      <c r="E42" s="60" t="s">
        <v>76</v>
      </c>
      <c r="H42" s="3" cm="1">
        <f t="array" ref="H42">+_FV(B42,"Price")</f>
        <v>39.695</v>
      </c>
    </row>
    <row r="43" spans="2:14" x14ac:dyDescent="0.2">
      <c r="C43" s="18"/>
      <c r="D43" s="32"/>
      <c r="E43" s="59"/>
      <c r="H43" s="3"/>
    </row>
    <row r="44" spans="2:14" x14ac:dyDescent="0.2">
      <c r="C44" s="18"/>
      <c r="D44" s="32"/>
      <c r="E44" s="59"/>
      <c r="H44" s="3"/>
    </row>
    <row r="45" spans="2:14" x14ac:dyDescent="0.2">
      <c r="C45" s="18"/>
      <c r="D45" s="32"/>
      <c r="E45" s="59"/>
      <c r="H45" s="3"/>
    </row>
    <row r="47" spans="2:14" ht="15" x14ac:dyDescent="0.25">
      <c r="C47" s="1" t="s">
        <v>16</v>
      </c>
      <c r="D47" s="1"/>
    </row>
    <row r="48" spans="2:14" ht="15" x14ac:dyDescent="0.25">
      <c r="B48" s="4" t="e" vm="32">
        <v>#VALUE!</v>
      </c>
      <c r="C48" s="20" t="str" cm="1">
        <f t="array" ref="C48">+_FV(B48,"Official name",TRUE)</f>
        <v>AMAZON.COM, INC.</v>
      </c>
      <c r="D48" s="32" t="str" cm="1">
        <f t="array" ref="D48">+_FV(B48,"Industry")</f>
        <v>Diversified Retail</v>
      </c>
      <c r="E48" s="2" t="s">
        <v>8</v>
      </c>
      <c r="F48" s="15">
        <v>44861</v>
      </c>
      <c r="G48" s="14" t="str">
        <f>+[6]Main!$L$9</f>
        <v>Q322</v>
      </c>
      <c r="H48" s="3" cm="1">
        <f t="array" ref="H48">+_FV(B48,"Price")</f>
        <v>115.93</v>
      </c>
      <c r="I48" s="17">
        <f>+[6]Main!$K$9</f>
        <v>10187.554818000001</v>
      </c>
      <c r="J48" s="17">
        <f>+I48*H48</f>
        <v>1181043.2300507401</v>
      </c>
      <c r="K48" s="17">
        <f>+[6]Main!$K$11-[6]Main!$K$12</f>
        <v>47305</v>
      </c>
      <c r="L48" s="17">
        <f>+J48-K48</f>
        <v>1133738.2300507401</v>
      </c>
    </row>
    <row r="49" spans="1:27" x14ac:dyDescent="0.2">
      <c r="B49" s="2" t="e" vm="33">
        <v>#VALUE!</v>
      </c>
      <c r="C49" s="18" t="str" cm="1">
        <f t="array" ref="C49">+_FV(B49,"Official name",TRUE)</f>
        <v>EBAY INC.</v>
      </c>
      <c r="D49" s="32" t="str" cm="1">
        <f t="array" ref="D49">+_FV(B49,"Industry")</f>
        <v>Software &amp; IT Services</v>
      </c>
      <c r="E49" s="2" t="s">
        <v>9</v>
      </c>
      <c r="H49" s="3" cm="1">
        <f t="array" ref="H49">+_FV(B49,"Price")</f>
        <v>39.664999999999999</v>
      </c>
    </row>
    <row r="50" spans="1:27" x14ac:dyDescent="0.2">
      <c r="B50" s="2" t="e" vm="34">
        <v>#VALUE!</v>
      </c>
      <c r="C50" s="18" t="str" cm="1">
        <f t="array" ref="C50">+_FV(B50,"Official name",TRUE)</f>
        <v>JD.COM, INC.</v>
      </c>
      <c r="D50" s="32" t="str" cm="1">
        <f t="array" ref="D50">+_FV(B50,"Industry")</f>
        <v>Diversified Retail</v>
      </c>
      <c r="E50" s="2" t="s">
        <v>10</v>
      </c>
      <c r="H50" s="3" cm="1">
        <f t="array" ref="H50">+_FV(B50,"Price")</f>
        <v>41.83</v>
      </c>
    </row>
    <row r="51" spans="1:27" x14ac:dyDescent="0.2">
      <c r="B51" s="2" t="e" vm="35">
        <v>#VALUE!</v>
      </c>
      <c r="C51" s="18" t="str" cm="1">
        <f t="array" ref="C51">+_FV(B51,"Official name",TRUE)</f>
        <v>Alibaba Group Holding Limited</v>
      </c>
      <c r="D51" s="32" t="str" cm="1">
        <f t="array" ref="D51">+_FV(B51,"Industry")</f>
        <v>Software &amp; IT Services</v>
      </c>
      <c r="E51" s="2" t="s">
        <v>11</v>
      </c>
      <c r="H51" s="3" cm="1">
        <f t="array" ref="H51">+_FV(B51,"Price")</f>
        <v>69.105000000000004</v>
      </c>
    </row>
    <row r="52" spans="1:27" x14ac:dyDescent="0.2">
      <c r="B52" s="2" t="e" vm="36">
        <v>#VALUE!</v>
      </c>
      <c r="C52" s="18" t="str" cm="1">
        <f t="array" ref="C52">+_FV(B52,"Official name",TRUE)</f>
        <v>ContextLogic Inc</v>
      </c>
      <c r="D52" s="32" t="str" cm="1">
        <f t="array" ref="D52">+_FV(B52,"Industry")</f>
        <v>Software &amp; IT Services</v>
      </c>
      <c r="E52" s="2" t="s">
        <v>12</v>
      </c>
      <c r="H52" s="3" cm="1">
        <f t="array" ref="H52">+_FV(B52,"Price")</f>
        <v>0.77569999999999995</v>
      </c>
    </row>
    <row r="53" spans="1:27" x14ac:dyDescent="0.2">
      <c r="C53" s="18"/>
      <c r="D53" s="32"/>
      <c r="H53" s="3"/>
    </row>
    <row r="54" spans="1:27" ht="15" x14ac:dyDescent="0.25">
      <c r="C54" s="1" t="s">
        <v>46</v>
      </c>
      <c r="D54" s="32"/>
      <c r="H54" s="3"/>
    </row>
    <row r="55" spans="1:27" x14ac:dyDescent="0.2">
      <c r="B55" s="2" t="e" vm="37">
        <v>#VALUE!</v>
      </c>
      <c r="C55" s="20" t="str" cm="1">
        <f t="array" ref="C55">+_FV(B55,"Official name",TRUE)</f>
        <v>FEDEX CORPORATION</v>
      </c>
      <c r="D55" s="32" t="str" cm="1">
        <f t="array" ref="D55">+_FV(B55,"Industry")</f>
        <v>Freight &amp; Logistics Services</v>
      </c>
      <c r="E55" s="33" t="s">
        <v>47</v>
      </c>
      <c r="H55" s="3" cm="1">
        <f t="array" ref="H55">+_FV(B55,"Price")</f>
        <v>158.69999999999999</v>
      </c>
    </row>
    <row r="56" spans="1:27" x14ac:dyDescent="0.2">
      <c r="B56" s="2" t="e" vm="38">
        <v>#VALUE!</v>
      </c>
      <c r="C56" s="18" t="str" cm="1">
        <f t="array" ref="C56">+_FV(B56,"Official name",TRUE)</f>
        <v>AP Moeller - Maersk A/S</v>
      </c>
      <c r="D56" s="32" t="str" cm="1">
        <f t="array" ref="D56">+_FV(B56,"Industry")</f>
        <v>Freight &amp; Logistics Services</v>
      </c>
      <c r="E56" s="33" t="s">
        <v>50</v>
      </c>
      <c r="H56" s="3" cm="1">
        <f t="array" ref="H56">+_FV(B56,"Price")</f>
        <v>10.1</v>
      </c>
    </row>
    <row r="57" spans="1:27" x14ac:dyDescent="0.2">
      <c r="B57" s="2" t="e" vm="39">
        <v>#VALUE!</v>
      </c>
      <c r="C57" s="18" t="str" cm="1">
        <f t="array" ref="C57">+_FV(B57,"Official name",TRUE)</f>
        <v>EVERGREEN CORPORATION</v>
      </c>
      <c r="D57" s="32" t="str" cm="1">
        <f t="array" ref="D57">+_FV(B57,"Industry")</f>
        <v>Holding Companies</v>
      </c>
      <c r="E57" s="33" t="s">
        <v>51</v>
      </c>
      <c r="H57" s="3" cm="1">
        <f t="array" ref="H57">+_FV(B57,"Price")</f>
        <v>10.15</v>
      </c>
    </row>
    <row r="58" spans="1:27" x14ac:dyDescent="0.2">
      <c r="B58" s="2" t="e" vm="40">
        <v>#VALUE!</v>
      </c>
      <c r="C58" s="18" t="str" cm="1">
        <f t="array" ref="C58">+_FV(B58,"Official name",TRUE)</f>
        <v>COSCO SHIPPING INTERNATIONAL (SINGAPORE) CO., LTD.</v>
      </c>
      <c r="D58" s="32" t="str" cm="1">
        <f t="array" ref="D58">+_FV(B58,"Industry")</f>
        <v>Freight &amp; Logistics Services</v>
      </c>
      <c r="E58" s="33" t="s">
        <v>52</v>
      </c>
      <c r="H58" s="3" cm="1">
        <f t="array" ref="H58">+_FV(B58,"Price")</f>
        <v>0.62090000000000001</v>
      </c>
    </row>
    <row r="59" spans="1:27" x14ac:dyDescent="0.2">
      <c r="B59" s="2" t="e" vm="41">
        <v>#VALUE!</v>
      </c>
      <c r="C59" s="18" t="str" cm="1">
        <f t="array" ref="C59">+_FV(B59,"Official name",TRUE)</f>
        <v>UNITED PARCEL SERVICE, INC.</v>
      </c>
      <c r="D59" s="32" t="str" cm="1">
        <f t="array" ref="D59">+_FV(B59,"Industry")</f>
        <v>Freight &amp; Logistics Services</v>
      </c>
      <c r="E59" s="33" t="s">
        <v>49</v>
      </c>
      <c r="H59" s="3" cm="1">
        <f t="array" ref="H59">+_FV(B59,"Price")</f>
        <v>168.755</v>
      </c>
    </row>
    <row r="60" spans="1:27" x14ac:dyDescent="0.2">
      <c r="B60" s="33" t="e" vm="42">
        <v>#VALUE!</v>
      </c>
      <c r="C60" s="18" t="str" cm="1">
        <f t="array" ref="C60">+_FV(B60,"Official name",TRUE)</f>
        <v>HMM CO.,LTD</v>
      </c>
      <c r="D60" s="32" t="str" cm="1">
        <f t="array" ref="D60">+_FV(B60,"Industry")</f>
        <v>Freight &amp; Logistics Services</v>
      </c>
      <c r="E60" s="33" t="s">
        <v>48</v>
      </c>
      <c r="H60" s="3" cm="1">
        <f t="array" ref="H60">+_FV(B60,"Price")/Currencies!D5</f>
        <v>13.092061964375439</v>
      </c>
    </row>
    <row r="61" spans="1:27" x14ac:dyDescent="0.2">
      <c r="C61" s="18"/>
      <c r="D61" s="32"/>
      <c r="H61" s="3"/>
    </row>
    <row r="62" spans="1:27" ht="15" x14ac:dyDescent="0.25">
      <c r="C62" s="1" t="s">
        <v>55</v>
      </c>
    </row>
    <row r="63" spans="1:27" s="42" customFormat="1" ht="15" x14ac:dyDescent="0.25">
      <c r="B63" s="49" t="e" vm="43">
        <v>#VALUE!</v>
      </c>
      <c r="C63" s="33" t="str" cm="1">
        <f t="array" ref="C63">+_FV(B63,"Official name",TRUE)</f>
        <v>Hasbro, Inc.</v>
      </c>
      <c r="D63" s="37" t="str" cm="1">
        <f t="array" ref="D63">+_FV(B63,"Industry")</f>
        <v>Leisure Products</v>
      </c>
      <c r="E63" s="33" t="s">
        <v>44</v>
      </c>
      <c r="F63" s="48"/>
      <c r="G63" s="37"/>
      <c r="H63" s="3" cm="1">
        <f t="array" ref="H63">+_FV(B63,"Price")</f>
        <v>66.66</v>
      </c>
      <c r="I63" s="40"/>
      <c r="J63" s="40"/>
      <c r="K63" s="40"/>
      <c r="L63" s="40"/>
      <c r="M63" s="47"/>
      <c r="N63" s="46"/>
      <c r="P63" s="45"/>
      <c r="U63" s="34"/>
      <c r="V63" s="34"/>
      <c r="W63" s="34"/>
      <c r="X63" s="44"/>
      <c r="Y63" s="35"/>
      <c r="Z63" s="43"/>
      <c r="AA63" s="34"/>
    </row>
    <row r="64" spans="1:27" s="33" customFormat="1" ht="15" x14ac:dyDescent="0.25">
      <c r="A64"/>
      <c r="B64" s="41" t="e" vm="44">
        <v>#VALUE!</v>
      </c>
      <c r="C64" s="33" t="str" cm="1">
        <f t="array" ref="C64">+_FV(B64,"Official name",TRUE)</f>
        <v>Nintendo Co., Ltd.</v>
      </c>
      <c r="D64" s="37" t="str" cm="1">
        <f t="array" ref="D64">+_FV(B64,"Industry")</f>
        <v>Leisure Products</v>
      </c>
      <c r="E64" s="33" t="s">
        <v>43</v>
      </c>
      <c r="G64" s="34"/>
      <c r="H64" s="3" cm="1">
        <f t="array" ref="H64">+_FV(B64,"Price")</f>
        <v>10.31</v>
      </c>
      <c r="I64" s="40"/>
      <c r="M64" s="39"/>
      <c r="N64" s="38"/>
      <c r="Q64" s="37"/>
      <c r="R64" s="37"/>
      <c r="S64" s="37"/>
      <c r="T64" s="37"/>
      <c r="U64" s="37"/>
      <c r="V64" s="37"/>
      <c r="W64" s="37"/>
      <c r="X64" s="36"/>
      <c r="Y64" s="35"/>
      <c r="Z64" s="34"/>
    </row>
    <row r="65" spans="2:8" x14ac:dyDescent="0.2">
      <c r="B65" s="2" t="e" vm="45">
        <v>#VALUE!</v>
      </c>
      <c r="C65" s="33" t="str" cm="1">
        <f t="array" ref="C65">+_FV(B65,"Official name",TRUE)</f>
        <v>ACTIVISION BLIZZARD, INC.</v>
      </c>
      <c r="D65" s="37" t="str" cm="1">
        <f t="array" ref="D65">+_FV(B65,"Industry")</f>
        <v>Software &amp; IT Services</v>
      </c>
      <c r="E65" s="33" t="s">
        <v>45</v>
      </c>
      <c r="H65" s="3" cm="1">
        <f t="array" ref="H65">+_FV(B65,"Price")</f>
        <v>72.41</v>
      </c>
    </row>
    <row r="66" spans="2:8" x14ac:dyDescent="0.2">
      <c r="B66" s="2" t="e" vm="46">
        <v>#VALUE!</v>
      </c>
      <c r="C66" s="33" t="str" cm="1">
        <f t="array" ref="C66">+_FV(B66,"Official name",TRUE)</f>
        <v>ELECTRONIC ARTS INC.</v>
      </c>
      <c r="D66" s="37" t="str" cm="1">
        <f t="array" ref="D66">+_FV(B66,"Industry")</f>
        <v>Software &amp; IT Services</v>
      </c>
      <c r="E66" s="53" t="s">
        <v>56</v>
      </c>
      <c r="H66" s="3" cm="1">
        <f t="array" ref="H66">+_FV(B66,"Price")</f>
        <v>127.8</v>
      </c>
    </row>
  </sheetData>
  <hyperlinks>
    <hyperlink ref="B48" r:id="rId1" display="..\Amazon.xlsx" xr:uid="{D4962187-BC25-4435-88C6-B0345040F11C}"/>
    <hyperlink ref="B21" r:id="rId2" display="..\Costco.xlsx" xr:uid="{BF6A8650-C744-42D8-8CBC-87204812370D}"/>
    <hyperlink ref="B20" r:id="rId3" display="..\Walmart.xlsx" xr:uid="{429A41D2-5B0C-4E7D-AE31-40DFA3E1304F}"/>
    <hyperlink ref="C21" r:id="rId4" display="..\Costco.xlsx" xr:uid="{1503DD9E-6252-4AE7-BCC3-AA62FC0E93F2}"/>
    <hyperlink ref="N6" r:id="rId5" xr:uid="{D0F852F5-CCD4-4C54-9E0D-1AD67BB2CE38}"/>
    <hyperlink ref="M6" r:id="rId6" xr:uid="{316CE965-1082-45E9-9B5A-FC94F1E802B9}"/>
    <hyperlink ref="C6" r:id="rId7" display="..\LULU.xlsx" xr:uid="{377A6C0E-B22A-4D77-8BD7-B98D6190EA9B}"/>
    <hyperlink ref="C20" r:id="rId8" display="..\Walmart.xlsx" xr:uid="{2CE9C202-564A-45C1-B773-8803A0B0CA79}"/>
    <hyperlink ref="C48" r:id="rId9" display="..\Amazon.xlsx" xr:uid="{C3D3BB9C-C84E-4101-975C-9F238139DD76}"/>
    <hyperlink ref="C55" r:id="rId10" display="..\Fedex.xlsx" xr:uid="{40F2E708-30D7-428F-AA79-99924F027540}"/>
    <hyperlink ref="C7" r:id="rId11" display="..\Nike.xlsx" xr:uid="{BCB7E504-53E9-418E-A2DF-B5CC5C195A59}"/>
    <hyperlink ref="C5" r:id="rId12" display="..\MoetHennessyLouisVuitton.xlsx" xr:uid="{6E320905-25A6-439D-AE4A-9635039255FF}"/>
    <hyperlink ref="C9" r:id="rId13" display="..\Crocs.xlsx" xr:uid="{6B74C9C3-BC80-439A-8F9C-14D859EA0C4A}"/>
    <hyperlink ref="C33" r:id="rId14" display="..\Starbucks Corpoeration.xlsx" xr:uid="{564EB6D3-1708-4CF2-8F6D-984CCABE8B1A}"/>
    <hyperlink ref="M40" r:id="rId15" xr:uid="{F18D42A3-E41E-4E40-8D22-E018CC0E8E1E}"/>
    <hyperlink ref="N40" r:id="rId16" xr:uid="{7878BFB8-17C0-4031-B41A-6C2D6863E818}"/>
  </hyperlinks>
  <pageMargins left="0.7" right="0.7" top="0.75" bottom="0.75" header="0.3" footer="0.3"/>
  <pageSetup orientation="portrait" horizontalDpi="300" verticalDpi="300"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3C4CC-1066-4387-A709-C5A800DE5570}">
  <dimension ref="B4:D7"/>
  <sheetViews>
    <sheetView zoomScale="160" zoomScaleNormal="160" workbookViewId="0">
      <selection activeCell="C7" sqref="C7"/>
    </sheetView>
  </sheetViews>
  <sheetFormatPr defaultRowHeight="14.25" x14ac:dyDescent="0.2"/>
  <cols>
    <col min="1" max="1" width="4.28515625" style="33" customWidth="1"/>
    <col min="2" max="2" width="0.42578125" style="33" customWidth="1"/>
    <col min="3" max="3" width="36" style="33" bestFit="1" customWidth="1"/>
    <col min="4" max="4" width="12.42578125" style="33" bestFit="1" customWidth="1"/>
    <col min="5" max="16384" width="9.140625" style="33"/>
  </cols>
  <sheetData>
    <row r="4" spans="2:4" x14ac:dyDescent="0.2">
      <c r="C4" s="50" t="s">
        <v>53</v>
      </c>
      <c r="D4" s="51" t="s">
        <v>54</v>
      </c>
    </row>
    <row r="5" spans="2:4" x14ac:dyDescent="0.2">
      <c r="B5" s="55" t="e" vm="47">
        <v>#VALUE!</v>
      </c>
      <c r="C5" s="33" t="str" cm="1">
        <f t="array" ref="C5">+_FV(B5,"Name")</f>
        <v>US Dollar/Korean Won FX Spot Rate</v>
      </c>
      <c r="D5" s="52" cm="1">
        <f t="array" ref="D5">+_FV(B5,"Price")</f>
        <v>1413.07</v>
      </c>
    </row>
    <row r="6" spans="2:4" x14ac:dyDescent="0.2">
      <c r="B6" s="53" t="e" vm="48">
        <v>#VALUE!</v>
      </c>
      <c r="C6" s="33" t="str" cm="1">
        <f t="array" ref="C6">+_FV(B6,"Name")</f>
        <v>US Dollar/Swiss Franc FX Spot Rate</v>
      </c>
      <c r="D6" s="56" cm="1">
        <f t="array" ref="D6">+_FV(B6,"Price")</f>
        <v>0.9859</v>
      </c>
    </row>
    <row r="7" spans="2:4" x14ac:dyDescent="0.2">
      <c r="B7" s="53" t="e" vm="49">
        <v>#VALUE!</v>
      </c>
      <c r="C7" s="33" t="str" cm="1">
        <f t="array" ref="C7">+_FV(B7,"Name")</f>
        <v>US Dollar/Euro FX Cross Rate</v>
      </c>
      <c r="D7" s="57" cm="1">
        <f t="array" ref="D7">+_FV(B7,"Price")</f>
        <v>0.99170000000000003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B9549-FAB1-4E36-A828-2E0141BE95FB}">
  <sheetPr codeName="Sheet2"/>
  <dimension ref="B2:E8"/>
  <sheetViews>
    <sheetView workbookViewId="0">
      <selection activeCell="F9" sqref="F9"/>
    </sheetView>
  </sheetViews>
  <sheetFormatPr defaultRowHeight="14.25" x14ac:dyDescent="0.2"/>
  <cols>
    <col min="1" max="1" width="9.140625" style="10"/>
    <col min="2" max="2" width="14.140625" style="10" bestFit="1" customWidth="1"/>
    <col min="3" max="3" width="19.5703125" style="10" bestFit="1" customWidth="1"/>
    <col min="4" max="4" width="3" style="10" customWidth="1"/>
    <col min="5" max="5" width="15.42578125" style="10" bestFit="1" customWidth="1"/>
    <col min="6" max="6" width="9.7109375" style="10" customWidth="1"/>
    <col min="7" max="16384" width="9.140625" style="10"/>
  </cols>
  <sheetData>
    <row r="2" spans="2:5" x14ac:dyDescent="0.2">
      <c r="B2" s="10" t="s">
        <v>7</v>
      </c>
    </row>
    <row r="3" spans="2:5" s="11" customFormat="1" ht="15" x14ac:dyDescent="0.25">
      <c r="B3" s="1" t="s">
        <v>16</v>
      </c>
      <c r="C3" s="11" t="s">
        <v>27</v>
      </c>
      <c r="E3" s="11" t="s">
        <v>28</v>
      </c>
    </row>
    <row r="4" spans="2:5" x14ac:dyDescent="0.2">
      <c r="C4" s="10" t="s">
        <v>31</v>
      </c>
    </row>
    <row r="5" spans="2:5" x14ac:dyDescent="0.2">
      <c r="C5" s="10" t="s">
        <v>30</v>
      </c>
    </row>
    <row r="6" spans="2:5" x14ac:dyDescent="0.2">
      <c r="C6" s="10" t="s">
        <v>29</v>
      </c>
    </row>
    <row r="8" spans="2:5" x14ac:dyDescent="0.2">
      <c r="C8" s="1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Currencies</vt:lpstr>
      <vt:lpstr>Comparison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Case</dc:creator>
  <cp:lastModifiedBy>Josh Case</cp:lastModifiedBy>
  <dcterms:created xsi:type="dcterms:W3CDTF">2021-12-11T03:56:50Z</dcterms:created>
  <dcterms:modified xsi:type="dcterms:W3CDTF">2022-10-26T18:24:50Z</dcterms:modified>
</cp:coreProperties>
</file>