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F522EDF9-E7FE-4536-B84F-058C73BF0260}" xr6:coauthVersionLast="47" xr6:coauthVersionMax="47" xr10:uidLastSave="{00000000-0000-0000-0000-000000000000}"/>
  <bookViews>
    <workbookView xWindow="-120" yWindow="-120" windowWidth="29040" windowHeight="15840" activeTab="1" xr2:uid="{D404A339-2E21-4074-B04C-004DA03F9600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" i="1" l="1"/>
  <c r="S14" i="1"/>
  <c r="S8" i="1"/>
  <c r="W19" i="1"/>
  <c r="W14" i="1"/>
  <c r="W8" i="1"/>
  <c r="W30" i="1" s="1"/>
  <c r="T19" i="1"/>
  <c r="T14" i="1"/>
  <c r="T8" i="1"/>
  <c r="X14" i="1"/>
  <c r="X19" i="1"/>
  <c r="X8" i="1"/>
  <c r="X30" i="1" s="1"/>
  <c r="U3" i="1"/>
  <c r="U8" i="1" s="1"/>
  <c r="U19" i="1"/>
  <c r="U14" i="1"/>
  <c r="Y19" i="1"/>
  <c r="Y14" i="1"/>
  <c r="Y3" i="1"/>
  <c r="Y8" i="1" s="1"/>
  <c r="S15" i="1" l="1"/>
  <c r="S20" i="1" s="1"/>
  <c r="S22" i="1" s="1"/>
  <c r="W15" i="1"/>
  <c r="W20" i="1" s="1"/>
  <c r="W22" i="1" s="1"/>
  <c r="T15" i="1"/>
  <c r="T20" i="1" s="1"/>
  <c r="T22" i="1" s="1"/>
  <c r="Y15" i="1"/>
  <c r="Y20" i="1" s="1"/>
  <c r="Y22" i="1" s="1"/>
  <c r="Y30" i="1"/>
  <c r="X15" i="1"/>
  <c r="X20" i="1" s="1"/>
  <c r="X22" i="1" s="1"/>
  <c r="U15" i="1"/>
  <c r="U20" i="1" s="1"/>
  <c r="U22" i="1" s="1"/>
  <c r="X24" i="1" l="1"/>
  <c r="X26" i="1" s="1"/>
  <c r="X29" i="1"/>
  <c r="T24" i="1"/>
  <c r="T26" i="1" s="1"/>
  <c r="T29" i="1"/>
  <c r="W24" i="1"/>
  <c r="W26" i="1" s="1"/>
  <c r="W29" i="1"/>
  <c r="S24" i="1"/>
  <c r="S26" i="1" s="1"/>
  <c r="S29" i="1"/>
  <c r="U24" i="1"/>
  <c r="U26" i="1" s="1"/>
  <c r="U29" i="1"/>
  <c r="Y24" i="1"/>
  <c r="Y26" i="1" s="1"/>
  <c r="Y29" i="1"/>
</calcChain>
</file>

<file path=xl/sharedStrings.xml><?xml version="1.0" encoding="utf-8"?>
<sst xmlns="http://schemas.openxmlformats.org/spreadsheetml/2006/main" count="56" uniqueCount="56">
  <si>
    <t>Q116</t>
  </si>
  <si>
    <t>Q216</t>
  </si>
  <si>
    <t>Q316</t>
  </si>
  <si>
    <t>Q416</t>
  </si>
  <si>
    <t>Q117</t>
  </si>
  <si>
    <t>Q217</t>
  </si>
  <si>
    <t>Q417</t>
  </si>
  <si>
    <t>Q317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</si>
  <si>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</si>
  <si>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</si>
  <si>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</si>
  <si>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</si>
  <si>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</si>
  <si>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</si>
  <si>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</si>
  <si>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</si>
  <si>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</si>
  <si>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</si>
  <si>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</si>
  <si>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</si>
  <si>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</si>
  <si>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</si>
  <si>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</si>
  <si>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</si>
  <si>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Investment Advisory</t>
  </si>
  <si>
    <t>Performance Fees</t>
  </si>
  <si>
    <t>Technology Services</t>
  </si>
  <si>
    <t>Distribution</t>
  </si>
  <si>
    <t>Other</t>
  </si>
  <si>
    <t>Revenue</t>
  </si>
  <si>
    <t>Salaries</t>
  </si>
  <si>
    <t>Distribution costs</t>
  </si>
  <si>
    <t>Direct Funds</t>
  </si>
  <si>
    <t>G&amp;A</t>
  </si>
  <si>
    <t>Amortization</t>
  </si>
  <si>
    <t>Expenses</t>
  </si>
  <si>
    <t>Operating Income</t>
  </si>
  <si>
    <t>Investments</t>
  </si>
  <si>
    <t>Dividend Income</t>
  </si>
  <si>
    <t>Interest Expense</t>
  </si>
  <si>
    <t>Non-Operating Income</t>
  </si>
  <si>
    <t>Pre-tax Income</t>
  </si>
  <si>
    <t>Tax</t>
  </si>
  <si>
    <t>Net Income</t>
  </si>
  <si>
    <t>S/O</t>
  </si>
  <si>
    <t>EPA</t>
  </si>
  <si>
    <t>Noncontrolling Interests</t>
  </si>
  <si>
    <t>BLK Net Income</t>
  </si>
  <si>
    <t>Income Margin %</t>
  </si>
  <si>
    <t>Revenue Y/Y</t>
  </si>
  <si>
    <t>Price</t>
  </si>
  <si>
    <t>Shares</t>
  </si>
  <si>
    <t>MC</t>
  </si>
  <si>
    <t>Cash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</si>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</sst>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4" fontId="1" fillId="0" borderId="0" xfId="0" applyNumberFormat="1" applyFont="1"/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6FA3-970F-43B4-8AEE-2EF08C44148E}">
  <dimension ref="G5:H10"/>
  <sheetViews>
    <sheetView workbookViewId="0">
      <selection activeCell="G18" sqref="G18"/>
    </sheetView>
  </sheetViews>
  <sheetFormatPr defaultRowHeight="14.25" x14ac:dyDescent="0.2"/>
  <cols>
    <col min="1" max="16384" width="9.140625" style="1"/>
  </cols>
  <sheetData>
    <row r="5" spans="7:8" x14ac:dyDescent="0.2">
      <c r="G5" s="1" t="s">
        <v>50</v>
      </c>
      <c r="H5" s="1">
        <v>581.86</v>
      </c>
    </row>
    <row r="6" spans="7:8" x14ac:dyDescent="0.2">
      <c r="G6" s="1" t="s">
        <v>51</v>
      </c>
    </row>
    <row r="7" spans="7:8" x14ac:dyDescent="0.2">
      <c r="G7" s="1" t="s">
        <v>52</v>
      </c>
    </row>
    <row r="8" spans="7:8" x14ac:dyDescent="0.2">
      <c r="G8" s="1" t="s">
        <v>53</v>
      </c>
    </row>
    <row r="9" spans="7:8" x14ac:dyDescent="0.2">
      <c r="G9" s="1" t="s">
        <v>54</v>
      </c>
    </row>
    <row r="10" spans="7:8" x14ac:dyDescent="0.2">
      <c r="G10" s="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1AB60-F29A-456F-AFC6-066058053448}">
  <dimension ref="A2:AG30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1" sqref="I21"/>
    </sheetView>
  </sheetViews>
  <sheetFormatPr defaultRowHeight="14.25" x14ac:dyDescent="0.2"/>
  <cols>
    <col min="1" max="1" width="3.7109375" style="1" customWidth="1"/>
    <col min="2" max="2" width="19.5703125" style="1" bestFit="1" customWidth="1"/>
    <col min="3" max="16384" width="9.140625" style="1"/>
  </cols>
  <sheetData>
    <row r="2" spans="1:33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7</v>
      </c>
      <c r="J2" s="1" t="s">
        <v>6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2" t="s">
        <v>22</v>
      </c>
      <c r="Z2" s="1" t="s">
        <v>23</v>
      </c>
      <c r="AB2" s="1">
        <v>2016</v>
      </c>
      <c r="AC2" s="1">
        <v>2017</v>
      </c>
      <c r="AD2" s="1">
        <v>2018</v>
      </c>
      <c r="AE2" s="1">
        <v>2019</v>
      </c>
      <c r="AF2" s="1">
        <v>2020</v>
      </c>
      <c r="AG2" s="1">
        <v>2021</v>
      </c>
    </row>
    <row r="3" spans="1:33" x14ac:dyDescent="0.2">
      <c r="B3" s="1" t="s">
        <v>24</v>
      </c>
      <c r="S3" s="2">
        <v>3055</v>
      </c>
      <c r="T3" s="2">
        <v>2966</v>
      </c>
      <c r="U3" s="2">
        <f>2329+896</f>
        <v>3225</v>
      </c>
      <c r="W3" s="2">
        <v>3592</v>
      </c>
      <c r="X3" s="2">
        <v>3757</v>
      </c>
      <c r="Y3" s="2">
        <f>2964+979</f>
        <v>3943</v>
      </c>
    </row>
    <row r="4" spans="1:33" x14ac:dyDescent="0.2">
      <c r="B4" s="1" t="s">
        <v>25</v>
      </c>
      <c r="S4" s="2">
        <v>41</v>
      </c>
      <c r="T4" s="2">
        <v>112</v>
      </c>
      <c r="U4" s="2">
        <v>532</v>
      </c>
      <c r="W4" s="2">
        <v>129</v>
      </c>
      <c r="X4" s="2">
        <v>340</v>
      </c>
      <c r="Y4" s="2">
        <v>345</v>
      </c>
    </row>
    <row r="5" spans="1:33" x14ac:dyDescent="0.2">
      <c r="B5" s="1" t="s">
        <v>26</v>
      </c>
      <c r="S5" s="2">
        <v>274</v>
      </c>
      <c r="T5" s="2">
        <v>278</v>
      </c>
      <c r="U5" s="2">
        <v>282</v>
      </c>
      <c r="W5" s="2">
        <v>306</v>
      </c>
      <c r="X5" s="2">
        <v>316</v>
      </c>
      <c r="Y5" s="2">
        <v>320</v>
      </c>
    </row>
    <row r="6" spans="1:33" x14ac:dyDescent="0.2">
      <c r="B6" s="1" t="s">
        <v>27</v>
      </c>
      <c r="S6" s="2">
        <v>276</v>
      </c>
      <c r="T6" s="2">
        <v>253</v>
      </c>
      <c r="U6" s="2">
        <v>288</v>
      </c>
      <c r="W6" s="2">
        <v>340</v>
      </c>
      <c r="X6" s="2">
        <v>369</v>
      </c>
      <c r="Y6" s="2">
        <v>401</v>
      </c>
    </row>
    <row r="7" spans="1:33" s="3" customFormat="1" ht="15" x14ac:dyDescent="0.25">
      <c r="B7" s="1" t="s">
        <v>28</v>
      </c>
      <c r="S7" s="2">
        <v>64</v>
      </c>
      <c r="T7" s="2">
        <v>39</v>
      </c>
      <c r="U7" s="2">
        <v>42</v>
      </c>
      <c r="W7" s="2">
        <v>31</v>
      </c>
      <c r="X7" s="2">
        <v>38</v>
      </c>
      <c r="Y7" s="2">
        <v>41</v>
      </c>
    </row>
    <row r="8" spans="1:33" ht="15" x14ac:dyDescent="0.25">
      <c r="B8" s="3" t="s">
        <v>29</v>
      </c>
      <c r="S8" s="4">
        <f>+S3+S4+S5+S6+S7</f>
        <v>3710</v>
      </c>
      <c r="T8" s="4">
        <f>+T3+T4+T5+T6+T7</f>
        <v>3648</v>
      </c>
      <c r="U8" s="4">
        <f>+U3+U4+U5+U6+U7</f>
        <v>4369</v>
      </c>
      <c r="W8" s="4">
        <f>+W3+W4+W5+W6+W7</f>
        <v>4398</v>
      </c>
      <c r="X8" s="4">
        <f>+X3+X4+X5+X6+X7</f>
        <v>4820</v>
      </c>
      <c r="Y8" s="4">
        <f>+Y3+Y4+Y5+Y6+Y7</f>
        <v>5050</v>
      </c>
    </row>
    <row r="9" spans="1:33" x14ac:dyDescent="0.2">
      <c r="B9" s="1" t="s">
        <v>30</v>
      </c>
      <c r="S9" s="2">
        <v>1137</v>
      </c>
      <c r="T9" s="2">
        <v>1152</v>
      </c>
      <c r="U9" s="2">
        <v>1411</v>
      </c>
      <c r="W9" s="2">
        <v>1409</v>
      </c>
      <c r="X9" s="2">
        <v>1548</v>
      </c>
      <c r="Y9" s="2">
        <v>1527</v>
      </c>
    </row>
    <row r="10" spans="1:33" x14ac:dyDescent="0.2">
      <c r="B10" s="1" t="s">
        <v>31</v>
      </c>
      <c r="S10" s="2">
        <v>445</v>
      </c>
      <c r="T10" s="2">
        <v>429</v>
      </c>
      <c r="U10" s="2">
        <v>456</v>
      </c>
      <c r="W10" s="2">
        <v>505</v>
      </c>
      <c r="X10" s="2">
        <v>523</v>
      </c>
      <c r="Y10" s="2">
        <v>585</v>
      </c>
    </row>
    <row r="11" spans="1:33" x14ac:dyDescent="0.2">
      <c r="B11" s="1" t="s">
        <v>32</v>
      </c>
      <c r="S11" s="2">
        <v>277</v>
      </c>
      <c r="T11" s="2">
        <v>246</v>
      </c>
      <c r="U11" s="2">
        <v>257</v>
      </c>
      <c r="W11" s="2">
        <v>320</v>
      </c>
      <c r="X11" s="2">
        <v>320</v>
      </c>
      <c r="Y11" s="2">
        <v>354</v>
      </c>
    </row>
    <row r="12" spans="1:33" x14ac:dyDescent="0.2">
      <c r="B12" s="1" t="s">
        <v>33</v>
      </c>
      <c r="S12" s="2">
        <v>1142</v>
      </c>
      <c r="T12" s="2">
        <v>388</v>
      </c>
      <c r="U12" s="2">
        <v>461</v>
      </c>
      <c r="W12" s="2">
        <v>585</v>
      </c>
      <c r="X12" s="2">
        <v>461</v>
      </c>
      <c r="Y12" s="2">
        <v>611</v>
      </c>
    </row>
    <row r="13" spans="1:33" x14ac:dyDescent="0.2">
      <c r="B13" s="1" t="s">
        <v>34</v>
      </c>
      <c r="S13" s="2">
        <v>25</v>
      </c>
      <c r="T13" s="2">
        <v>27</v>
      </c>
      <c r="U13" s="2">
        <v>27</v>
      </c>
      <c r="W13" s="2">
        <v>34</v>
      </c>
      <c r="X13" s="2">
        <v>37</v>
      </c>
      <c r="Y13" s="2">
        <v>38</v>
      </c>
    </row>
    <row r="14" spans="1:33" s="3" customFormat="1" ht="15" x14ac:dyDescent="0.25">
      <c r="A14" s="1"/>
      <c r="B14" s="1" t="s">
        <v>35</v>
      </c>
      <c r="S14" s="2">
        <f>+S9+S10+S11+S12+S13</f>
        <v>3026</v>
      </c>
      <c r="T14" s="2">
        <f>+T9+T10+T11+T12+T13</f>
        <v>2242</v>
      </c>
      <c r="U14" s="2">
        <f>+U9+U10+U11+U12+U13</f>
        <v>2612</v>
      </c>
      <c r="W14" s="2">
        <f>+W9+W10+W11+W12+W13</f>
        <v>2853</v>
      </c>
      <c r="X14" s="2">
        <f>+X9+X10+X11+X12+X13</f>
        <v>2889</v>
      </c>
      <c r="Y14" s="2">
        <f>+Y9+Y10+Y11+Y12+Y13</f>
        <v>3115</v>
      </c>
    </row>
    <row r="15" spans="1:33" x14ac:dyDescent="0.2">
      <c r="B15" s="1" t="s">
        <v>36</v>
      </c>
      <c r="S15" s="2">
        <f>+S8-S14</f>
        <v>684</v>
      </c>
      <c r="T15" s="2">
        <f>+T8-T14</f>
        <v>1406</v>
      </c>
      <c r="U15" s="2">
        <f>+U8-U14</f>
        <v>1757</v>
      </c>
      <c r="W15" s="2">
        <f>+W8-W14</f>
        <v>1545</v>
      </c>
      <c r="X15" s="2">
        <f>+X8-X14</f>
        <v>1931</v>
      </c>
      <c r="Y15" s="2">
        <f>+Y8-Y14</f>
        <v>1935</v>
      </c>
    </row>
    <row r="16" spans="1:33" x14ac:dyDescent="0.2">
      <c r="B16" s="1" t="s">
        <v>37</v>
      </c>
      <c r="S16" s="2">
        <v>-40</v>
      </c>
      <c r="T16" s="2">
        <v>398</v>
      </c>
      <c r="U16" s="2">
        <v>269</v>
      </c>
      <c r="W16" s="2">
        <v>82</v>
      </c>
      <c r="X16" s="2">
        <v>314</v>
      </c>
      <c r="Y16" s="2">
        <v>370</v>
      </c>
    </row>
    <row r="17" spans="1:25" x14ac:dyDescent="0.2">
      <c r="B17" s="1" t="s">
        <v>38</v>
      </c>
      <c r="S17" s="2">
        <v>15</v>
      </c>
      <c r="T17" s="2">
        <v>10</v>
      </c>
      <c r="U17" s="2">
        <v>9</v>
      </c>
      <c r="W17" s="2">
        <v>19</v>
      </c>
      <c r="X17" s="2">
        <v>8</v>
      </c>
      <c r="Y17" s="2">
        <v>14</v>
      </c>
    </row>
    <row r="18" spans="1:25" x14ac:dyDescent="0.2">
      <c r="B18" s="1" t="s">
        <v>39</v>
      </c>
      <c r="S18" s="2">
        <v>-46</v>
      </c>
      <c r="T18" s="2">
        <v>-51</v>
      </c>
      <c r="U18" s="2">
        <v>-56</v>
      </c>
      <c r="W18" s="2">
        <v>-55</v>
      </c>
      <c r="X18" s="2">
        <v>-52</v>
      </c>
      <c r="Y18" s="2">
        <v>-48</v>
      </c>
    </row>
    <row r="19" spans="1:25" x14ac:dyDescent="0.2">
      <c r="B19" s="1" t="s">
        <v>40</v>
      </c>
      <c r="S19" s="2">
        <f>+S16+S17+S18</f>
        <v>-71</v>
      </c>
      <c r="T19" s="2">
        <f>+T16+T17+T18</f>
        <v>357</v>
      </c>
      <c r="U19" s="2">
        <f>+U16+U17+U18</f>
        <v>222</v>
      </c>
      <c r="W19" s="2">
        <f>+W16+W17+W18</f>
        <v>46</v>
      </c>
      <c r="X19" s="2">
        <f>+X16+X17+X18</f>
        <v>270</v>
      </c>
      <c r="Y19" s="2">
        <f>+Y16+Y17+Y18</f>
        <v>336</v>
      </c>
    </row>
    <row r="20" spans="1:25" x14ac:dyDescent="0.2">
      <c r="B20" s="1" t="s">
        <v>41</v>
      </c>
      <c r="S20" s="2">
        <f>+S15+S19</f>
        <v>613</v>
      </c>
      <c r="T20" s="2">
        <f>+T15+T19</f>
        <v>1763</v>
      </c>
      <c r="U20" s="2">
        <f>+U15+U19</f>
        <v>1979</v>
      </c>
      <c r="W20" s="2">
        <f>+W15+W19</f>
        <v>1591</v>
      </c>
      <c r="X20" s="2">
        <f>+X15+X19</f>
        <v>2201</v>
      </c>
      <c r="Y20" s="2">
        <f>+Y15+Y19</f>
        <v>2271</v>
      </c>
    </row>
    <row r="21" spans="1:25" x14ac:dyDescent="0.2">
      <c r="B21" s="1" t="s">
        <v>42</v>
      </c>
      <c r="S21" s="2">
        <v>-14</v>
      </c>
      <c r="T21" s="2">
        <v>361</v>
      </c>
      <c r="U21" s="2">
        <v>464</v>
      </c>
      <c r="W21" s="2">
        <v>318</v>
      </c>
      <c r="X21" s="2">
        <v>654</v>
      </c>
      <c r="Y21" s="2">
        <v>518</v>
      </c>
    </row>
    <row r="22" spans="1:25" s="3" customFormat="1" ht="15" x14ac:dyDescent="0.25">
      <c r="A22" s="1"/>
      <c r="B22" s="3" t="s">
        <v>43</v>
      </c>
      <c r="S22" s="4">
        <f>+S20-S21</f>
        <v>627</v>
      </c>
      <c r="T22" s="4">
        <f>+T20-T21</f>
        <v>1402</v>
      </c>
      <c r="U22" s="4">
        <f>+U20-U21</f>
        <v>1515</v>
      </c>
      <c r="W22" s="4">
        <f>+W20-W21</f>
        <v>1273</v>
      </c>
      <c r="X22" s="4">
        <f>+X20-X21</f>
        <v>1547</v>
      </c>
      <c r="Y22" s="4">
        <f>+Y20-Y21</f>
        <v>1753</v>
      </c>
    </row>
    <row r="23" spans="1:25" x14ac:dyDescent="0.2">
      <c r="B23" s="1" t="s">
        <v>46</v>
      </c>
      <c r="S23" s="2">
        <v>-179</v>
      </c>
      <c r="T23" s="2">
        <v>188</v>
      </c>
      <c r="U23" s="1">
        <v>153</v>
      </c>
      <c r="W23" s="2">
        <v>74</v>
      </c>
      <c r="X23" s="2">
        <v>169</v>
      </c>
      <c r="Y23" s="1">
        <v>72</v>
      </c>
    </row>
    <row r="24" spans="1:25" x14ac:dyDescent="0.2">
      <c r="B24" s="1" t="s">
        <v>47</v>
      </c>
      <c r="S24" s="2">
        <f>+S22-S23</f>
        <v>806</v>
      </c>
      <c r="T24" s="2">
        <f>+T22-T23</f>
        <v>1214</v>
      </c>
      <c r="U24" s="2">
        <f>+U22-U23</f>
        <v>1362</v>
      </c>
      <c r="W24" s="2">
        <f>+W22-W23</f>
        <v>1199</v>
      </c>
      <c r="X24" s="2">
        <f>+X22-X23</f>
        <v>1378</v>
      </c>
      <c r="Y24" s="2">
        <f>+Y22-Y23</f>
        <v>1681</v>
      </c>
    </row>
    <row r="25" spans="1:25" x14ac:dyDescent="0.2">
      <c r="B25" s="1" t="s">
        <v>44</v>
      </c>
      <c r="S25" s="2">
        <v>156</v>
      </c>
      <c r="T25" s="2">
        <v>154</v>
      </c>
      <c r="U25" s="1">
        <v>153</v>
      </c>
      <c r="W25" s="2">
        <v>154</v>
      </c>
      <c r="X25" s="2">
        <v>154</v>
      </c>
      <c r="Y25" s="1">
        <v>154</v>
      </c>
    </row>
    <row r="26" spans="1:25" s="5" customFormat="1" x14ac:dyDescent="0.2">
      <c r="A26" s="1"/>
      <c r="B26" s="1" t="s">
        <v>45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S26" s="5">
        <f>+S24/S25</f>
        <v>5.166666666666667</v>
      </c>
      <c r="T26" s="5">
        <f>+T24/T25</f>
        <v>7.883116883116883</v>
      </c>
      <c r="U26" s="5">
        <f>+U24/U25</f>
        <v>8.9019607843137258</v>
      </c>
      <c r="W26" s="5">
        <f>+W24/W25</f>
        <v>7.7857142857142856</v>
      </c>
      <c r="X26" s="5">
        <f>+X24/X25</f>
        <v>8.9480519480519476</v>
      </c>
      <c r="Y26" s="5">
        <f>+Y24/Y25</f>
        <v>10.915584415584416</v>
      </c>
    </row>
    <row r="29" spans="1:25" s="6" customFormat="1" x14ac:dyDescent="0.2">
      <c r="B29" s="6" t="s">
        <v>48</v>
      </c>
      <c r="S29" s="7">
        <f>+S22/S8</f>
        <v>0.16900269541778976</v>
      </c>
      <c r="T29" s="7">
        <f>+T22/T8</f>
        <v>0.38432017543859648</v>
      </c>
      <c r="U29" s="7">
        <f>+U22/U8</f>
        <v>0.34676127260242617</v>
      </c>
      <c r="W29" s="7">
        <f>+W22/W8</f>
        <v>0.28944974988631195</v>
      </c>
      <c r="X29" s="7">
        <f>+X22/X8</f>
        <v>0.32095435684647305</v>
      </c>
      <c r="Y29" s="7">
        <f>+Y22/Y8</f>
        <v>0.3471287128712871</v>
      </c>
    </row>
    <row r="30" spans="1:25" s="6" customFormat="1" x14ac:dyDescent="0.2">
      <c r="B30" s="6" t="s">
        <v>49</v>
      </c>
      <c r="U30" s="7"/>
      <c r="W30" s="7">
        <f>+W8/S8-1</f>
        <v>0.18544474393530996</v>
      </c>
      <c r="X30" s="7">
        <f>+X8/T8-1</f>
        <v>0.32127192982456143</v>
      </c>
      <c r="Y30" s="7">
        <f>+Y8/U8-1</f>
        <v>0.15587090867475384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2021-11-12T14:39:41Z</dcterms:created>
  <dcterms:modified xsi:type="dcterms:W3CDTF">2022-10-19T17:45:39Z</dcterms:modified>
</cp:coreProperties>
</file>