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E5132721-0FA4-4C7F-AFA8-782D2CE9793C}" xr6:coauthVersionLast="47" xr6:coauthVersionMax="47" xr10:uidLastSave="{00000000-0000-0000-0000-000000000000}"/>
  <bookViews>
    <workbookView xWindow="4905" yWindow="1560" windowWidth="12960" windowHeight="14175" activeTab="1" xr2:uid="{1B0C7F38-4E7B-46BE-93E3-9A581327088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I22" i="2"/>
  <c r="E21" i="2"/>
  <c r="I21" i="2"/>
  <c r="E20" i="2"/>
  <c r="I20" i="2"/>
  <c r="E5" i="2"/>
  <c r="E12" i="2"/>
  <c r="I16" i="2"/>
  <c r="I15" i="2"/>
  <c r="I12" i="2"/>
  <c r="E8" i="2"/>
  <c r="I8" i="2"/>
  <c r="I5" i="2"/>
  <c r="I9" i="1"/>
  <c r="I8" i="1"/>
  <c r="I7" i="1"/>
  <c r="I6" i="1"/>
  <c r="I27" i="2" l="1"/>
  <c r="I9" i="2"/>
  <c r="I11" i="2" s="1"/>
  <c r="I13" i="2" s="1"/>
  <c r="E9" i="2"/>
  <c r="E11" i="2" s="1"/>
  <c r="E13" i="2" s="1"/>
  <c r="E15" i="2" s="1"/>
  <c r="E16" i="2" s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<sst xmlns="http://schemas.openxmlformats.org/spreadsheetml/2006/main" count="41" uniqueCount="37">
  <si>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</si>
  <si>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</si>
  <si>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</si>
  <si>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</si>
  <si>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</si>
  <si>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</si>
  <si>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Q322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</si>
  <si>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</si>
  <si>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</si>
  <si>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</si>
  <si>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</si>
  <si>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</si>
  <si>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</si>
  <si>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</si>
  <si>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</si>
  <si>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</si>
  <si>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</si>
  <si>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</si>
  <si>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Main</t>
  </si>
  <si>
    <t>Service Revenues &amp; Others</t>
  </si>
  <si>
    <t xml:space="preserve">Wireless equipment </t>
  </si>
  <si>
    <t>Revenue</t>
  </si>
  <si>
    <t>Revenue Growth Y/Y</t>
  </si>
  <si>
    <t>Cost of Services</t>
  </si>
  <si>
    <t>Cost of wireless equipment</t>
  </si>
  <si>
    <t>sG&amp;A</t>
  </si>
  <si>
    <t>Operating Income</t>
  </si>
  <si>
    <t>COGS</t>
  </si>
  <si>
    <t>Gross Profit</t>
  </si>
  <si>
    <t>Other Income</t>
  </si>
  <si>
    <t>Pretax Income</t>
  </si>
  <si>
    <t>Net Income</t>
  </si>
  <si>
    <t>EPS</t>
  </si>
  <si>
    <t>Taxes</t>
  </si>
  <si>
    <t>Gross Margin %</t>
  </si>
  <si>
    <t>Operating Margin %</t>
  </si>
  <si>
    <t>Tax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</si>
</sst>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5C91-0087-4493-ADC2-CDCF55B42509}">
  <dimension ref="H4:J9"/>
  <sheetViews>
    <sheetView workbookViewId="0">
      <selection activeCell="D29" sqref="D29"/>
    </sheetView>
  </sheetViews>
  <sheetFormatPr defaultRowHeight="14.25" x14ac:dyDescent="0.2"/>
  <cols>
    <col min="10" max="10" width="9" style="2"/>
  </cols>
  <sheetData>
    <row r="4" spans="8:10" x14ac:dyDescent="0.2">
      <c r="H4" t="s">
        <v>0</v>
      </c>
      <c r="I4">
        <v>53.31</v>
      </c>
    </row>
    <row r="5" spans="8:10" x14ac:dyDescent="0.2">
      <c r="H5" t="s">
        <v>1</v>
      </c>
      <c r="I5" s="1">
        <v>4140.163896</v>
      </c>
      <c r="J5" s="2" t="s">
        <v>6</v>
      </c>
    </row>
    <row r="6" spans="8:10" x14ac:dyDescent="0.2">
      <c r="H6" t="s">
        <v>2</v>
      </c>
      <c r="I6" s="1">
        <f>+I5*I4</f>
        <v>220712.13729576001</v>
      </c>
    </row>
    <row r="7" spans="8:10" x14ac:dyDescent="0.2">
      <c r="H7" t="s">
        <v>3</v>
      </c>
      <c r="I7" s="1">
        <f>9936+1100</f>
        <v>11036</v>
      </c>
      <c r="J7" s="2" t="s">
        <v>6</v>
      </c>
    </row>
    <row r="8" spans="8:10" x14ac:dyDescent="0.2">
      <c r="H8" t="s">
        <v>4</v>
      </c>
      <c r="I8" s="1">
        <f>7623+143352</f>
        <v>150975</v>
      </c>
      <c r="J8" s="2" t="s">
        <v>6</v>
      </c>
    </row>
    <row r="9" spans="8:10" x14ac:dyDescent="0.2">
      <c r="H9" t="s">
        <v>5</v>
      </c>
      <c r="I9" s="1">
        <f>+I6-I7+I8</f>
        <v>360651.13729575998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BCEC-B2A5-482A-A816-A1649B9C79CB}">
  <dimension ref="A1:N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8" sqref="I28"/>
    </sheetView>
  </sheetViews>
  <sheetFormatPr defaultRowHeight="14.25" x14ac:dyDescent="0.2"/>
  <cols>
    <col min="1" max="1" width="4.625" bestFit="1" customWidth="1"/>
    <col min="2" max="2" width="24" bestFit="1" customWidth="1"/>
    <col min="3" max="3" width="8.25" customWidth="1"/>
  </cols>
  <sheetData>
    <row r="1" spans="1:14" x14ac:dyDescent="0.2">
      <c r="A1" t="s">
        <v>18</v>
      </c>
    </row>
    <row r="2" spans="1:14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6</v>
      </c>
      <c r="N2" t="s">
        <v>17</v>
      </c>
    </row>
    <row r="3" spans="1:14" x14ac:dyDescent="0.2">
      <c r="B3" t="s">
        <v>19</v>
      </c>
      <c r="E3" s="5">
        <v>27431</v>
      </c>
      <c r="I3" s="5">
        <v>27565</v>
      </c>
    </row>
    <row r="4" spans="1:14" x14ac:dyDescent="0.2">
      <c r="B4" t="s">
        <v>20</v>
      </c>
      <c r="E4" s="5">
        <v>4112</v>
      </c>
      <c r="I4" s="5">
        <v>5350</v>
      </c>
    </row>
    <row r="5" spans="1:14" s="3" customFormat="1" ht="15" x14ac:dyDescent="0.25">
      <c r="B5" s="3" t="s">
        <v>21</v>
      </c>
      <c r="E5" s="4">
        <f>+SUM(E3:E4)</f>
        <v>31543</v>
      </c>
      <c r="I5" s="4">
        <f>+SUM(I3:I4)</f>
        <v>32915</v>
      </c>
    </row>
    <row r="6" spans="1:14" x14ac:dyDescent="0.2">
      <c r="B6" s="1" t="s">
        <v>23</v>
      </c>
      <c r="C6" s="1"/>
      <c r="D6" s="1"/>
      <c r="E6" s="1">
        <v>7955</v>
      </c>
      <c r="F6" s="1"/>
      <c r="G6" s="1"/>
      <c r="H6" s="1"/>
      <c r="I6" s="1">
        <v>7855</v>
      </c>
    </row>
    <row r="7" spans="1:14" x14ac:dyDescent="0.2">
      <c r="B7" s="1" t="s">
        <v>24</v>
      </c>
      <c r="C7" s="1"/>
      <c r="D7" s="1"/>
      <c r="E7" s="5">
        <v>4379</v>
      </c>
      <c r="F7" s="1"/>
      <c r="G7" s="1"/>
      <c r="H7" s="1"/>
      <c r="I7" s="5">
        <v>5673</v>
      </c>
    </row>
    <row r="8" spans="1:14" x14ac:dyDescent="0.2">
      <c r="B8" s="1" t="s">
        <v>27</v>
      </c>
      <c r="C8" s="1"/>
      <c r="D8" s="1"/>
      <c r="E8" s="1">
        <f>+SUM(E6:E7)</f>
        <v>12334</v>
      </c>
      <c r="F8" s="1"/>
      <c r="G8" s="1"/>
      <c r="H8" s="1"/>
      <c r="I8" s="1">
        <f>+SUM(I6:I7)</f>
        <v>13528</v>
      </c>
    </row>
    <row r="9" spans="1:14" x14ac:dyDescent="0.2">
      <c r="B9" s="1" t="s">
        <v>28</v>
      </c>
      <c r="C9" s="1"/>
      <c r="D9" s="1"/>
      <c r="E9" s="1">
        <f>+E5-E8</f>
        <v>19209</v>
      </c>
      <c r="F9" s="1"/>
      <c r="G9" s="1"/>
      <c r="H9" s="1"/>
      <c r="I9" s="1">
        <f>+I5-I8</f>
        <v>19387</v>
      </c>
    </row>
    <row r="10" spans="1:14" x14ac:dyDescent="0.2">
      <c r="B10" s="1" t="s">
        <v>25</v>
      </c>
      <c r="C10" s="1"/>
      <c r="D10" s="1"/>
      <c r="E10" s="1">
        <v>7339</v>
      </c>
      <c r="F10" s="1"/>
      <c r="G10" s="1"/>
      <c r="H10" s="1"/>
      <c r="I10" s="1">
        <v>6521</v>
      </c>
    </row>
    <row r="11" spans="1:14" x14ac:dyDescent="0.2">
      <c r="B11" s="1" t="s">
        <v>26</v>
      </c>
      <c r="C11" s="1"/>
      <c r="D11" s="1"/>
      <c r="E11" s="1">
        <f>+E9-E10</f>
        <v>11870</v>
      </c>
      <c r="F11" s="1"/>
      <c r="G11" s="1"/>
      <c r="H11" s="1"/>
      <c r="I11" s="1">
        <f>+I9-I10</f>
        <v>12866</v>
      </c>
    </row>
    <row r="12" spans="1:14" x14ac:dyDescent="0.2">
      <c r="B12" s="1" t="s">
        <v>29</v>
      </c>
      <c r="C12" s="1"/>
      <c r="D12" s="1"/>
      <c r="E12" s="1">
        <f>9+-774+-1044</f>
        <v>-1809</v>
      </c>
      <c r="F12" s="1"/>
      <c r="G12" s="1"/>
      <c r="H12" s="1"/>
      <c r="I12" s="1">
        <f>1+269+-801</f>
        <v>-531</v>
      </c>
    </row>
    <row r="13" spans="1:14" x14ac:dyDescent="0.2">
      <c r="B13" s="1" t="s">
        <v>30</v>
      </c>
      <c r="C13" s="1"/>
      <c r="D13" s="1"/>
      <c r="E13" s="1">
        <f>+E11+E12</f>
        <v>10061</v>
      </c>
      <c r="F13" s="1"/>
      <c r="G13" s="1"/>
      <c r="H13" s="1"/>
      <c r="I13" s="1">
        <f>+I11+I12</f>
        <v>12335</v>
      </c>
    </row>
    <row r="14" spans="1:14" x14ac:dyDescent="0.2">
      <c r="B14" s="1" t="s">
        <v>33</v>
      </c>
      <c r="C14" s="1"/>
      <c r="D14" s="1"/>
      <c r="E14" s="1">
        <v>1347</v>
      </c>
      <c r="F14" s="1"/>
      <c r="G14" s="1"/>
      <c r="H14" s="1"/>
      <c r="I14" s="1">
        <v>1820</v>
      </c>
    </row>
    <row r="15" spans="1:14" s="3" customFormat="1" ht="15" x14ac:dyDescent="0.25">
      <c r="B15" s="4" t="s">
        <v>31</v>
      </c>
      <c r="C15" s="4"/>
      <c r="D15" s="4"/>
      <c r="E15" s="4">
        <f>+E13-E14</f>
        <v>8714</v>
      </c>
      <c r="F15" s="4"/>
      <c r="G15" s="4"/>
      <c r="H15" s="4"/>
      <c r="I15" s="4">
        <f>+I13-I14</f>
        <v>10515</v>
      </c>
    </row>
    <row r="16" spans="1:14" x14ac:dyDescent="0.2">
      <c r="B16" s="1" t="s">
        <v>32</v>
      </c>
      <c r="C16" s="1"/>
      <c r="D16" s="1"/>
      <c r="E16" s="7">
        <f>+E15/E17</f>
        <v>2.1038145823273782</v>
      </c>
      <c r="F16" s="1"/>
      <c r="G16" s="1"/>
      <c r="H16" s="1"/>
      <c r="I16" s="7">
        <f>+I15/I17</f>
        <v>2.5374034749034751</v>
      </c>
    </row>
    <row r="17" spans="2:9" x14ac:dyDescent="0.2">
      <c r="B17" s="1" t="s">
        <v>1</v>
      </c>
      <c r="C17" s="1"/>
      <c r="D17" s="1"/>
      <c r="E17" s="1">
        <v>4142</v>
      </c>
      <c r="F17" s="1"/>
      <c r="G17" s="1"/>
      <c r="H17" s="1"/>
      <c r="I17" s="1">
        <v>4144</v>
      </c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 t="s">
        <v>34</v>
      </c>
      <c r="C20" s="1"/>
      <c r="D20" s="1"/>
      <c r="E20" s="6">
        <f>+E9/E5</f>
        <v>0.60897822020733605</v>
      </c>
      <c r="F20" s="1"/>
      <c r="G20" s="1"/>
      <c r="H20" s="1"/>
      <c r="I20" s="6">
        <f>+I9/I5</f>
        <v>0.58900197478353333</v>
      </c>
    </row>
    <row r="21" spans="2:9" x14ac:dyDescent="0.2">
      <c r="B21" s="1" t="s">
        <v>35</v>
      </c>
      <c r="C21" s="1"/>
      <c r="D21" s="1"/>
      <c r="E21" s="6">
        <f>+E10/E9</f>
        <v>0.38206049247748453</v>
      </c>
      <c r="F21" s="1"/>
      <c r="G21" s="1"/>
      <c r="H21" s="1"/>
      <c r="I21" s="6">
        <f>+I10/I9</f>
        <v>0.33635941610357456</v>
      </c>
    </row>
    <row r="22" spans="2:9" x14ac:dyDescent="0.2">
      <c r="B22" s="1" t="s">
        <v>36</v>
      </c>
      <c r="C22" s="1"/>
      <c r="D22" s="1"/>
      <c r="E22" s="6">
        <f>+E14/E13</f>
        <v>0.13388331179803201</v>
      </c>
      <c r="F22" s="1"/>
      <c r="G22" s="1"/>
      <c r="H22" s="1"/>
      <c r="I22" s="6">
        <f>+I14/I13</f>
        <v>0.14754762869882448</v>
      </c>
    </row>
    <row r="23" spans="2:9" x14ac:dyDescent="0.2">
      <c r="B23" s="1"/>
      <c r="C23" s="1"/>
      <c r="D23" s="1"/>
      <c r="E23" s="1"/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7" spans="2:9" x14ac:dyDescent="0.2">
      <c r="B27" t="s">
        <v>22</v>
      </c>
      <c r="I27" s="6">
        <f>+I5/E5-1</f>
        <v>4.3496179818026226E-2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2022-02-05T11:07:44Z</dcterms:created>
  <dcterms:modified xsi:type="dcterms:W3CDTF">2022-02-05T20:47:13Z</dcterms:modified>
</cp:coreProperties>
</file>