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2.xml" ContentType="application/vnd.ms-excel.slicer+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charts/chart18.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D:\Excel project\"/>
    </mc:Choice>
  </mc:AlternateContent>
  <xr:revisionPtr revIDLastSave="0" documentId="13_ncr:1_{6A7BE322-E3CB-42B6-9B0A-5E3A126B9418}" xr6:coauthVersionLast="47" xr6:coauthVersionMax="47" xr10:uidLastSave="{00000000-0000-0000-0000-000000000000}"/>
  <bookViews>
    <workbookView xWindow="-120" yWindow="-120" windowWidth="20730" windowHeight="11160" activeTab="4" xr2:uid="{00000000-000D-0000-FFFF-FFFF00000000}"/>
  </bookViews>
  <sheets>
    <sheet name="KPI YOY" sheetId="7" r:id="rId1"/>
    <sheet name="Data" sheetId="1" r:id="rId2"/>
    <sheet name="KPI" sheetId="5" r:id="rId3"/>
    <sheet name="analysis" sheetId="3" r:id="rId4"/>
    <sheet name="Dashboard" sheetId="4" r:id="rId5"/>
  </sheets>
  <definedNames>
    <definedName name="_xlchart.v1.0" hidden="1">analysis!$AC$3:$AC$6</definedName>
    <definedName name="_xlchart.v1.1" hidden="1">analysis!$AD$2</definedName>
    <definedName name="_xlchart.v1.10" hidden="1">analysis!$AC$3:$AC$6</definedName>
    <definedName name="_xlchart.v1.11" hidden="1">analysis!$AD$2</definedName>
    <definedName name="_xlchart.v1.12" hidden="1">analysis!$AD$3:$AD$6</definedName>
    <definedName name="_xlchart.v1.2" hidden="1">analysis!$AD$3:$AD$6</definedName>
    <definedName name="_xlchart.v1.7" hidden="1">analysis!$AC$3:$AC$6</definedName>
    <definedName name="_xlchart.v1.8" hidden="1">analysis!$AD$2</definedName>
    <definedName name="_xlchart.v1.9" hidden="1">analysis!$AD$3:$AD$6</definedName>
    <definedName name="_xlchart.v5.13" hidden="1">analysis!$AO$3</definedName>
    <definedName name="_xlchart.v5.14" hidden="1">analysis!$AO$4:$AO$52</definedName>
    <definedName name="_xlchart.v5.15" hidden="1">analysis!$AP$3</definedName>
    <definedName name="_xlchart.v5.16" hidden="1">analysis!$AP$4:$AP$52</definedName>
    <definedName name="_xlchart.v5.3" hidden="1">analysis!$AO$3</definedName>
    <definedName name="_xlchart.v5.4" hidden="1">analysis!$AO$4:$AO$52</definedName>
    <definedName name="_xlchart.v5.5" hidden="1">analysis!$AP$3</definedName>
    <definedName name="_xlchart.v5.6" hidden="1">analysis!$AP$4:$AP$52</definedName>
    <definedName name="_xlcn.WorksheetConnection_EcommerceSalesAnalysis.xlsxTable_11" hidden="1">Table_1[]</definedName>
    <definedName name="Slicer_Region">#N/A</definedName>
    <definedName name="Slicer_Segment">#N/A</definedName>
    <definedName name="Slicer_Year">#N/A</definedName>
  </definedNames>
  <calcPr calcId="191029"/>
  <pivotCaches>
    <pivotCache cacheId="1481" r:id="rId6"/>
    <pivotCache cacheId="1484" r:id="rId7"/>
    <pivotCache cacheId="1487" r:id="rId8"/>
    <pivotCache cacheId="1490" r:id="rId9"/>
    <pivotCache cacheId="1493" r:id="rId10"/>
    <pivotCache cacheId="1496" r:id="rId11"/>
    <pivotCache cacheId="1499" r:id="rId12"/>
    <pivotCache cacheId="1502" r:id="rId13"/>
    <pivotCache cacheId="1505" r:id="rId14"/>
    <pivotCache cacheId="1508" r:id="rId15"/>
    <pivotCache cacheId="1511" r:id="rId16"/>
    <pivotCache cacheId="1514" r:id="rId17"/>
    <pivotCache cacheId="1517" r:id="rId18"/>
    <pivotCache cacheId="1520" r:id="rId19"/>
    <pivotCache cacheId="1523" r:id="rId20"/>
  </pivotCaches>
  <extLst>
    <ext xmlns:x14="http://schemas.microsoft.com/office/spreadsheetml/2009/9/main" uri="{876F7934-8845-4945-9796-88D515C7AA90}">
      <x14:pivotCaches>
        <pivotCache cacheId="716" r:id="rId21"/>
        <pivotCache cacheId="881" r:id="rId22"/>
      </x14:pivotCaches>
    </ex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1" name="Table_1" connection="WorksheetConnection_Ecommerce Sales Analysis.xlsx!Table_1"/>
        </x15:modelTables>
        <x15:extLst>
          <ext xmlns:x16="http://schemas.microsoft.com/office/spreadsheetml/2014/11/main" uri="{9835A34E-60A6-4A7C-AAB8-D5F71C897F49}">
            <x16:modelTimeGroupings>
              <x16:modelTimeGrouping tableName="Table_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26" roundtripDataSignature="AMtx7mgYS6wfnPy0iIjdhtUlD2xFm8j14w=="/>
    </ext>
  </extLst>
</workbook>
</file>

<file path=xl/calcChain.xml><?xml version="1.0" encoding="utf-8"?>
<calcChain xmlns="http://schemas.openxmlformats.org/spreadsheetml/2006/main">
  <c r="O17" i="5" l="1"/>
  <c r="W9995" i="1" l="1"/>
  <c r="W9994" i="1"/>
  <c r="W9993" i="1"/>
  <c r="W9992" i="1"/>
  <c r="W9988" i="1"/>
  <c r="W9981" i="1"/>
  <c r="W9980" i="1"/>
  <c r="W9979" i="1"/>
  <c r="W9978" i="1"/>
  <c r="W9977" i="1"/>
  <c r="W9976" i="1"/>
  <c r="W9975" i="1"/>
  <c r="W9961" i="1"/>
  <c r="W9957" i="1"/>
  <c r="W9956" i="1"/>
  <c r="W9955" i="1"/>
  <c r="W9954" i="1"/>
  <c r="W9946" i="1"/>
  <c r="W9945" i="1"/>
  <c r="W9944" i="1"/>
  <c r="W9943" i="1"/>
  <c r="W9939" i="1"/>
  <c r="W9934" i="1"/>
  <c r="W9933" i="1"/>
  <c r="W9932" i="1"/>
  <c r="W9931" i="1"/>
  <c r="W9930" i="1"/>
  <c r="W9915" i="1"/>
  <c r="W9914" i="1"/>
  <c r="W9912" i="1"/>
  <c r="W9911" i="1"/>
  <c r="W9910" i="1"/>
  <c r="W9909" i="1"/>
  <c r="W9908" i="1"/>
  <c r="W9907" i="1"/>
  <c r="W9904" i="1"/>
  <c r="W9903" i="1"/>
  <c r="W9902" i="1"/>
  <c r="W9887" i="1"/>
  <c r="W9886" i="1"/>
  <c r="W9885" i="1"/>
  <c r="W9859" i="1"/>
  <c r="W9857" i="1"/>
  <c r="W9856" i="1"/>
  <c r="W9851" i="1"/>
  <c r="W9850" i="1"/>
  <c r="W9849" i="1"/>
  <c r="W9848" i="1"/>
  <c r="W9844" i="1"/>
  <c r="W9843" i="1"/>
  <c r="W9842" i="1"/>
  <c r="W9841" i="1"/>
  <c r="W9840" i="1"/>
  <c r="W9839" i="1"/>
  <c r="W9838" i="1"/>
  <c r="W9828" i="1"/>
  <c r="W9827" i="1"/>
  <c r="W9826" i="1"/>
  <c r="W9825" i="1"/>
  <c r="W9824" i="1"/>
  <c r="W9812" i="1"/>
  <c r="W9811" i="1"/>
  <c r="W9803" i="1"/>
  <c r="W9770" i="1"/>
  <c r="W9766" i="1"/>
  <c r="W9765" i="1"/>
  <c r="W9764" i="1"/>
  <c r="W9763" i="1"/>
  <c r="W9761" i="1"/>
  <c r="W9754" i="1"/>
  <c r="W9748" i="1"/>
  <c r="W9747" i="1"/>
  <c r="W9744" i="1"/>
  <c r="W9742" i="1"/>
  <c r="W9741" i="1"/>
  <c r="W9740" i="1"/>
  <c r="W9739" i="1"/>
  <c r="W9733" i="1"/>
  <c r="W9732" i="1"/>
  <c r="W9731" i="1"/>
  <c r="W9727" i="1"/>
  <c r="W9717" i="1"/>
  <c r="W9711" i="1"/>
  <c r="W9710" i="1"/>
  <c r="W9709" i="1"/>
  <c r="W9708" i="1"/>
  <c r="W9707" i="1"/>
  <c r="W9703" i="1"/>
  <c r="W9702" i="1"/>
  <c r="W9701" i="1"/>
  <c r="W9700" i="1"/>
  <c r="W9696" i="1"/>
  <c r="W9695" i="1"/>
  <c r="W9688" i="1"/>
  <c r="W9687" i="1"/>
  <c r="W9686" i="1"/>
  <c r="W9685" i="1"/>
  <c r="W9684" i="1"/>
  <c r="W9683" i="1"/>
  <c r="W9682" i="1"/>
  <c r="W9681" i="1"/>
  <c r="W9677" i="1"/>
  <c r="W9673" i="1"/>
  <c r="W9670" i="1"/>
  <c r="W9669" i="1"/>
  <c r="W9668" i="1"/>
  <c r="W9667" i="1"/>
  <c r="W9666" i="1"/>
  <c r="W9665" i="1"/>
  <c r="W9664" i="1"/>
  <c r="W9663" i="1"/>
  <c r="W9662" i="1"/>
  <c r="W9661" i="1"/>
  <c r="W9656" i="1"/>
  <c r="W9655" i="1"/>
  <c r="W9654" i="1"/>
  <c r="W9653" i="1"/>
  <c r="W9652" i="1"/>
  <c r="W9651" i="1"/>
  <c r="W9648" i="1"/>
  <c r="W9647" i="1"/>
  <c r="W9646" i="1"/>
  <c r="W9645" i="1"/>
  <c r="W9644" i="1"/>
  <c r="W9643" i="1"/>
  <c r="W9642" i="1"/>
  <c r="W9640" i="1"/>
  <c r="W9639" i="1"/>
  <c r="W9638" i="1"/>
  <c r="W9618" i="1"/>
  <c r="W9617" i="1"/>
  <c r="W9616" i="1"/>
  <c r="W9615" i="1"/>
  <c r="W9614" i="1"/>
  <c r="W9612" i="1"/>
  <c r="W9611" i="1"/>
  <c r="W9601" i="1"/>
  <c r="W9600" i="1"/>
  <c r="W9599" i="1"/>
  <c r="W9598" i="1"/>
  <c r="W9597" i="1"/>
  <c r="W9588" i="1"/>
  <c r="W9576" i="1"/>
  <c r="W9566" i="1"/>
  <c r="W9555" i="1"/>
  <c r="W9552" i="1"/>
  <c r="W9542" i="1"/>
  <c r="W9539" i="1"/>
  <c r="W9532" i="1"/>
  <c r="W9530" i="1"/>
  <c r="W9529" i="1"/>
  <c r="W9528" i="1"/>
  <c r="W9527" i="1"/>
  <c r="W9526" i="1"/>
  <c r="W9522" i="1"/>
  <c r="W9521" i="1"/>
  <c r="W9503" i="1"/>
  <c r="W9498" i="1"/>
  <c r="W9497" i="1"/>
  <c r="W9493" i="1"/>
  <c r="W9492" i="1"/>
  <c r="W9490" i="1"/>
  <c r="W9485" i="1"/>
  <c r="W9467" i="1"/>
  <c r="W9463" i="1"/>
  <c r="W9461" i="1"/>
  <c r="W9460" i="1"/>
  <c r="W9456" i="1"/>
  <c r="W9455" i="1"/>
  <c r="W9454" i="1"/>
  <c r="W9453" i="1"/>
  <c r="W9452" i="1"/>
  <c r="W9451" i="1"/>
  <c r="W9450" i="1"/>
  <c r="W9439" i="1"/>
  <c r="W9437" i="1"/>
  <c r="W9436" i="1"/>
  <c r="W9435" i="1"/>
  <c r="W9434" i="1"/>
  <c r="W9428" i="1"/>
  <c r="W9426" i="1"/>
  <c r="W9425" i="1"/>
  <c r="W9424" i="1"/>
  <c r="W9423" i="1"/>
  <c r="W9418" i="1"/>
  <c r="W9417" i="1"/>
  <c r="W9416" i="1"/>
  <c r="W9414" i="1"/>
  <c r="W9413" i="1"/>
  <c r="W9403" i="1"/>
  <c r="W9394" i="1"/>
  <c r="W9387" i="1"/>
  <c r="W9377" i="1"/>
  <c r="W9376" i="1"/>
  <c r="W9375" i="1"/>
  <c r="W9366" i="1"/>
  <c r="W9365" i="1"/>
  <c r="W9364" i="1"/>
  <c r="W9363" i="1"/>
  <c r="W9353" i="1"/>
  <c r="W9352" i="1"/>
  <c r="W9351" i="1"/>
  <c r="W9350" i="1"/>
  <c r="W9344" i="1"/>
  <c r="W9343" i="1"/>
  <c r="W9342" i="1"/>
  <c r="W9341" i="1"/>
  <c r="W9340" i="1"/>
  <c r="W9339" i="1"/>
  <c r="W9338" i="1"/>
  <c r="W9333" i="1"/>
  <c r="W9331" i="1"/>
  <c r="W9330" i="1"/>
  <c r="W9329" i="1"/>
  <c r="W9328" i="1"/>
  <c r="W9327" i="1"/>
  <c r="W9326" i="1"/>
  <c r="W9325" i="1"/>
  <c r="W9311" i="1"/>
  <c r="W9310" i="1"/>
  <c r="W9309" i="1"/>
  <c r="W9308" i="1"/>
  <c r="W9307" i="1"/>
  <c r="W9291" i="1"/>
  <c r="W9285" i="1"/>
  <c r="W9282" i="1"/>
  <c r="W9276" i="1"/>
  <c r="W9268" i="1"/>
  <c r="W9263" i="1"/>
  <c r="W9253" i="1"/>
  <c r="W9249" i="1"/>
  <c r="W9248" i="1"/>
  <c r="W9247" i="1"/>
  <c r="W9246" i="1"/>
  <c r="W9245" i="1"/>
  <c r="W9244" i="1"/>
  <c r="W9239" i="1"/>
  <c r="W9238" i="1"/>
  <c r="W9237" i="1"/>
  <c r="W9236" i="1"/>
  <c r="W9235" i="1"/>
  <c r="W9234" i="1"/>
  <c r="W9233" i="1"/>
  <c r="W9232" i="1"/>
  <c r="W9231" i="1"/>
  <c r="W9230" i="1"/>
  <c r="W9229" i="1"/>
  <c r="W9217" i="1"/>
  <c r="W9215" i="1"/>
  <c r="W9214" i="1"/>
  <c r="W9213" i="1"/>
  <c r="W9210" i="1"/>
  <c r="W9206" i="1"/>
  <c r="W9201" i="1"/>
  <c r="W9200" i="1"/>
  <c r="W9199" i="1"/>
  <c r="W9198" i="1"/>
  <c r="W9197" i="1"/>
  <c r="W9196" i="1"/>
  <c r="W9188" i="1"/>
  <c r="W9187" i="1"/>
  <c r="W9186" i="1"/>
  <c r="W9185" i="1"/>
  <c r="W9184" i="1"/>
  <c r="W9183" i="1"/>
  <c r="W9182" i="1"/>
  <c r="W9181" i="1"/>
  <c r="W9177" i="1"/>
  <c r="W9176" i="1"/>
  <c r="W9175" i="1"/>
  <c r="W9174" i="1"/>
  <c r="W9173" i="1"/>
  <c r="W9172" i="1"/>
  <c r="W9169" i="1"/>
  <c r="W9168" i="1"/>
  <c r="W9167" i="1"/>
  <c r="W9157" i="1"/>
  <c r="W9155" i="1"/>
  <c r="W9154" i="1"/>
  <c r="W9153" i="1"/>
  <c r="W9146" i="1"/>
  <c r="W9145" i="1"/>
  <c r="W9144" i="1"/>
  <c r="W9142" i="1"/>
  <c r="W9135" i="1"/>
  <c r="W9130" i="1"/>
  <c r="W9128" i="1"/>
  <c r="W9124" i="1"/>
  <c r="W9123" i="1"/>
  <c r="W9122" i="1"/>
  <c r="W9121" i="1"/>
  <c r="W9116" i="1"/>
  <c r="W9087" i="1"/>
  <c r="W9083" i="1"/>
  <c r="W9082" i="1"/>
  <c r="W9071" i="1"/>
  <c r="W9070" i="1"/>
  <c r="W9063" i="1"/>
  <c r="W9062" i="1"/>
  <c r="W9061" i="1"/>
  <c r="W9060" i="1"/>
  <c r="W9059" i="1"/>
  <c r="W9057" i="1"/>
  <c r="W9056" i="1"/>
  <c r="W9055" i="1"/>
  <c r="W9054" i="1"/>
  <c r="W9053" i="1"/>
  <c r="W9052" i="1"/>
  <c r="W9050" i="1"/>
  <c r="W9049" i="1"/>
  <c r="W9048" i="1"/>
  <c r="W9047" i="1"/>
  <c r="W9046" i="1"/>
  <c r="W9045" i="1"/>
  <c r="W9044" i="1"/>
  <c r="W9042" i="1"/>
  <c r="W9033" i="1"/>
  <c r="W9032" i="1"/>
  <c r="W9024" i="1"/>
  <c r="W9020" i="1"/>
  <c r="W9019" i="1"/>
  <c r="W9018" i="1"/>
  <c r="W9017" i="1"/>
  <c r="W9016" i="1"/>
  <c r="W9015" i="1"/>
  <c r="W9006" i="1"/>
  <c r="W9005" i="1"/>
  <c r="W9002" i="1"/>
  <c r="W8993" i="1"/>
  <c r="W8975" i="1"/>
  <c r="W8957" i="1"/>
  <c r="W8950" i="1"/>
  <c r="W8947" i="1"/>
  <c r="W8946" i="1"/>
  <c r="W8944" i="1"/>
  <c r="W8943" i="1"/>
  <c r="W8941" i="1"/>
  <c r="W8940" i="1"/>
  <c r="W8939" i="1"/>
  <c r="W8938" i="1"/>
  <c r="W8929" i="1"/>
  <c r="W8910" i="1"/>
  <c r="W8909" i="1"/>
  <c r="W8899" i="1"/>
  <c r="W8898" i="1"/>
  <c r="W8897" i="1"/>
  <c r="W8896" i="1"/>
  <c r="W8894" i="1"/>
  <c r="W8890" i="1"/>
  <c r="W8889" i="1"/>
  <c r="W8882" i="1"/>
  <c r="W8881" i="1"/>
  <c r="W8873" i="1"/>
  <c r="W8872" i="1"/>
  <c r="W8871" i="1"/>
  <c r="W8870" i="1"/>
  <c r="W8860" i="1"/>
  <c r="W8859" i="1"/>
  <c r="W8858" i="1"/>
  <c r="W8857" i="1"/>
  <c r="W8844" i="1"/>
  <c r="W8843" i="1"/>
  <c r="W8842" i="1"/>
  <c r="W8841" i="1"/>
  <c r="W8840" i="1"/>
  <c r="W8832" i="1"/>
  <c r="W8815" i="1"/>
  <c r="W8812" i="1"/>
  <c r="W8807" i="1"/>
  <c r="W8799" i="1"/>
  <c r="W8798" i="1"/>
  <c r="W8797" i="1"/>
  <c r="W8796" i="1"/>
  <c r="W8795" i="1"/>
  <c r="W8794" i="1"/>
  <c r="W8789" i="1"/>
  <c r="W8788" i="1"/>
  <c r="W8787" i="1"/>
  <c r="W8785" i="1"/>
  <c r="W8784" i="1"/>
  <c r="W8781" i="1"/>
  <c r="W8772" i="1"/>
  <c r="W8771" i="1"/>
  <c r="W8765" i="1"/>
  <c r="W8764" i="1"/>
  <c r="W8750" i="1"/>
  <c r="W8749" i="1"/>
  <c r="W8748" i="1"/>
  <c r="W8745" i="1"/>
  <c r="W8744" i="1"/>
  <c r="W8736" i="1"/>
  <c r="W8735" i="1"/>
  <c r="W8734" i="1"/>
  <c r="W8727" i="1"/>
  <c r="W8716" i="1"/>
  <c r="W8715" i="1"/>
  <c r="W8714" i="1"/>
  <c r="W8713" i="1"/>
  <c r="W8712" i="1"/>
  <c r="W8711" i="1"/>
  <c r="W8710" i="1"/>
  <c r="W8707" i="1"/>
  <c r="W8697" i="1"/>
  <c r="W8695" i="1"/>
  <c r="W8690" i="1"/>
  <c r="W8689" i="1"/>
  <c r="W8688" i="1"/>
  <c r="W8686" i="1"/>
  <c r="W8685" i="1"/>
  <c r="W8671" i="1"/>
  <c r="W8670" i="1"/>
  <c r="W8669" i="1"/>
  <c r="W8667" i="1"/>
  <c r="W8666" i="1"/>
  <c r="W8659" i="1"/>
  <c r="W8658" i="1"/>
  <c r="W8657" i="1"/>
  <c r="W8656" i="1"/>
  <c r="W8655" i="1"/>
  <c r="W8654" i="1"/>
  <c r="W8653" i="1"/>
  <c r="W8652" i="1"/>
  <c r="W8648" i="1"/>
  <c r="W8643" i="1"/>
  <c r="W8639" i="1"/>
  <c r="W8627" i="1"/>
  <c r="W8624" i="1"/>
  <c r="W8620" i="1"/>
  <c r="W8619" i="1"/>
  <c r="W8618" i="1"/>
  <c r="W8617" i="1"/>
  <c r="W8616" i="1"/>
  <c r="W8615" i="1"/>
  <c r="W8614" i="1"/>
  <c r="W8613" i="1"/>
  <c r="W8604" i="1"/>
  <c r="W8603" i="1"/>
  <c r="W8602" i="1"/>
  <c r="W8601" i="1"/>
  <c r="W8600" i="1"/>
  <c r="W8599" i="1"/>
  <c r="W8594" i="1"/>
  <c r="W8593" i="1"/>
  <c r="W8589" i="1"/>
  <c r="W8588" i="1"/>
  <c r="W8586" i="1"/>
  <c r="W8576" i="1"/>
  <c r="W8551" i="1"/>
  <c r="W8550" i="1"/>
  <c r="W8549" i="1"/>
  <c r="W8542" i="1"/>
  <c r="W8541" i="1"/>
  <c r="W8537" i="1"/>
  <c r="W8531" i="1"/>
  <c r="W8525" i="1"/>
  <c r="W8505" i="1"/>
  <c r="W8504" i="1"/>
  <c r="W8503" i="1"/>
  <c r="W8497" i="1"/>
  <c r="W8493" i="1"/>
  <c r="W8489" i="1"/>
  <c r="W8488" i="1"/>
  <c r="W8487" i="1"/>
  <c r="W8486" i="1"/>
  <c r="W8481" i="1"/>
  <c r="W8480" i="1"/>
  <c r="W8478" i="1"/>
  <c r="W8469" i="1"/>
  <c r="W8466" i="1"/>
  <c r="W8465" i="1"/>
  <c r="W8457" i="1"/>
  <c r="W8453" i="1"/>
  <c r="W8443" i="1"/>
  <c r="W8440" i="1"/>
  <c r="W8438" i="1"/>
  <c r="W8430" i="1"/>
  <c r="W8428" i="1"/>
  <c r="W8422" i="1"/>
  <c r="W8421" i="1"/>
  <c r="W8420" i="1"/>
  <c r="W8419" i="1"/>
  <c r="W8418" i="1"/>
  <c r="W8411" i="1"/>
  <c r="W8405" i="1"/>
  <c r="W8401" i="1"/>
  <c r="W8392" i="1"/>
  <c r="W8387" i="1"/>
  <c r="W8383" i="1"/>
  <c r="W8377" i="1"/>
  <c r="W8376" i="1"/>
  <c r="W8375" i="1"/>
  <c r="W8374" i="1"/>
  <c r="W8372" i="1"/>
  <c r="W8371" i="1"/>
  <c r="W8370" i="1"/>
  <c r="W8369" i="1"/>
  <c r="W8368" i="1"/>
  <c r="W8367" i="1"/>
  <c r="W8361" i="1"/>
  <c r="W8360" i="1"/>
  <c r="W8359" i="1"/>
  <c r="W8343" i="1"/>
  <c r="W8341" i="1"/>
  <c r="W8310" i="1"/>
  <c r="W8306" i="1"/>
  <c r="W8305" i="1"/>
  <c r="W8304" i="1"/>
  <c r="W8303" i="1"/>
  <c r="W8301" i="1"/>
  <c r="W8295" i="1"/>
  <c r="W8274" i="1"/>
  <c r="W8260" i="1"/>
  <c r="W8259" i="1"/>
  <c r="W8258" i="1"/>
  <c r="W8257" i="1"/>
  <c r="W8256" i="1"/>
  <c r="W8255" i="1"/>
  <c r="W8246" i="1"/>
  <c r="W8245" i="1"/>
  <c r="W8235" i="1"/>
  <c r="W8234" i="1"/>
  <c r="W8226" i="1"/>
  <c r="W8225" i="1"/>
  <c r="W8197" i="1"/>
  <c r="W8181" i="1"/>
  <c r="W8180" i="1"/>
  <c r="W8179" i="1"/>
  <c r="W8176" i="1"/>
  <c r="W8175" i="1"/>
  <c r="W8174" i="1"/>
  <c r="W8172" i="1"/>
  <c r="W8171" i="1"/>
  <c r="W8170" i="1"/>
  <c r="W8169" i="1"/>
  <c r="W8168" i="1"/>
  <c r="W8167" i="1"/>
  <c r="W8166" i="1"/>
  <c r="W8165" i="1"/>
  <c r="W8159" i="1"/>
  <c r="W8155" i="1"/>
  <c r="W8154" i="1"/>
  <c r="W8153" i="1"/>
  <c r="W8150" i="1"/>
  <c r="W8146" i="1"/>
  <c r="W8145" i="1"/>
  <c r="W8144" i="1"/>
  <c r="W8143" i="1"/>
  <c r="W8137" i="1"/>
  <c r="W8136" i="1"/>
  <c r="W8134" i="1"/>
  <c r="W8133" i="1"/>
  <c r="W8132" i="1"/>
  <c r="W8131" i="1"/>
  <c r="W8126" i="1"/>
  <c r="W8123" i="1"/>
  <c r="W8122" i="1"/>
  <c r="W8121" i="1"/>
  <c r="W8119" i="1"/>
  <c r="W8117" i="1"/>
  <c r="W8106" i="1"/>
  <c r="W8105" i="1"/>
  <c r="W8104" i="1"/>
  <c r="W8103" i="1"/>
  <c r="W8102" i="1"/>
  <c r="W8101" i="1"/>
  <c r="W8100" i="1"/>
  <c r="W8099" i="1"/>
  <c r="W8098" i="1"/>
  <c r="W8097" i="1"/>
  <c r="W8096" i="1"/>
  <c r="W8095" i="1"/>
  <c r="W8093" i="1"/>
  <c r="W8092" i="1"/>
  <c r="W8090" i="1"/>
  <c r="W8089" i="1"/>
  <c r="W8086" i="1"/>
  <c r="W8085" i="1"/>
  <c r="W8084" i="1"/>
  <c r="W8083" i="1"/>
  <c r="W8082" i="1"/>
  <c r="W8070" i="1"/>
  <c r="W8069" i="1"/>
  <c r="W8061" i="1"/>
  <c r="W8060" i="1"/>
  <c r="W8059" i="1"/>
  <c r="W8058" i="1"/>
  <c r="W8057" i="1"/>
  <c r="W8056" i="1"/>
  <c r="W8046" i="1"/>
  <c r="W8043" i="1"/>
  <c r="W8042" i="1"/>
  <c r="W8041" i="1"/>
  <c r="W8040" i="1"/>
  <c r="W8020" i="1"/>
  <c r="W8013" i="1"/>
  <c r="W8008" i="1"/>
  <c r="W8004" i="1"/>
  <c r="W8003" i="1"/>
  <c r="W8001" i="1"/>
  <c r="W8000" i="1"/>
  <c r="W7999" i="1"/>
  <c r="W7998" i="1"/>
  <c r="W7997" i="1"/>
  <c r="W7996" i="1"/>
  <c r="W7995" i="1"/>
  <c r="W7987" i="1"/>
  <c r="W7981" i="1"/>
  <c r="W7971" i="1"/>
  <c r="W7970" i="1"/>
  <c r="W7969" i="1"/>
  <c r="W7968" i="1"/>
  <c r="W7962" i="1"/>
  <c r="W7961" i="1"/>
  <c r="W7960" i="1"/>
  <c r="W7959" i="1"/>
  <c r="W7958" i="1"/>
  <c r="W7957" i="1"/>
  <c r="W7943" i="1"/>
  <c r="W7942" i="1"/>
  <c r="W7941" i="1"/>
  <c r="W7940" i="1"/>
  <c r="W7939" i="1"/>
  <c r="W7938" i="1"/>
  <c r="W7937" i="1"/>
  <c r="W7936" i="1"/>
  <c r="W7935" i="1"/>
  <c r="W7934" i="1"/>
  <c r="W7933" i="1"/>
  <c r="W7920" i="1"/>
  <c r="W7913" i="1"/>
  <c r="W7912" i="1"/>
  <c r="W7911" i="1"/>
  <c r="W7910" i="1"/>
  <c r="W7909" i="1"/>
  <c r="W7890" i="1"/>
  <c r="W7889" i="1"/>
  <c r="W7888" i="1"/>
  <c r="W7887" i="1"/>
  <c r="W7886" i="1"/>
  <c r="W7885" i="1"/>
  <c r="W7884" i="1"/>
  <c r="W7883" i="1"/>
  <c r="W7882" i="1"/>
  <c r="W7878" i="1"/>
  <c r="W7877" i="1"/>
  <c r="W7876" i="1"/>
  <c r="W7875" i="1"/>
  <c r="W7874" i="1"/>
  <c r="W7873" i="1"/>
  <c r="W7870" i="1"/>
  <c r="W7869" i="1"/>
  <c r="W7868" i="1"/>
  <c r="W7867" i="1"/>
  <c r="W7866" i="1"/>
  <c r="W7865" i="1"/>
  <c r="W7864" i="1"/>
  <c r="W7863" i="1"/>
  <c r="W7855" i="1"/>
  <c r="W7840" i="1"/>
  <c r="W7839" i="1"/>
  <c r="W7838" i="1"/>
  <c r="W7837" i="1"/>
  <c r="W7836" i="1"/>
  <c r="W7833" i="1"/>
  <c r="W7832" i="1"/>
  <c r="W7831" i="1"/>
  <c r="W7830" i="1"/>
  <c r="W7826" i="1"/>
  <c r="W7821" i="1"/>
  <c r="W7820" i="1"/>
  <c r="W7819" i="1"/>
  <c r="W7818" i="1"/>
  <c r="W7817" i="1"/>
  <c r="W7816" i="1"/>
  <c r="W7803" i="1"/>
  <c r="W7796" i="1"/>
  <c r="W7795" i="1"/>
  <c r="W7780" i="1"/>
  <c r="W7779" i="1"/>
  <c r="W7778" i="1"/>
  <c r="W7777" i="1"/>
  <c r="W7776" i="1"/>
  <c r="W7772" i="1"/>
  <c r="W7771" i="1"/>
  <c r="W7769" i="1"/>
  <c r="W7764" i="1"/>
  <c r="W7744" i="1"/>
  <c r="W7743" i="1"/>
  <c r="W7742" i="1"/>
  <c r="W7741" i="1"/>
  <c r="W7737" i="1"/>
  <c r="W7736" i="1"/>
  <c r="W7732" i="1"/>
  <c r="W7724" i="1"/>
  <c r="W7720" i="1"/>
  <c r="W7719" i="1"/>
  <c r="W7718" i="1"/>
  <c r="W7716" i="1"/>
  <c r="W7712" i="1"/>
  <c r="W7709" i="1"/>
  <c r="W7696" i="1"/>
  <c r="W7695" i="1"/>
  <c r="W7694" i="1"/>
  <c r="W7677" i="1"/>
  <c r="W7664" i="1"/>
  <c r="W7659" i="1"/>
  <c r="W7658" i="1"/>
  <c r="W7657" i="1"/>
  <c r="W7656" i="1"/>
  <c r="W7650" i="1"/>
  <c r="W7649" i="1"/>
  <c r="W7647" i="1"/>
  <c r="W7646" i="1"/>
  <c r="W7645" i="1"/>
  <c r="W7644" i="1"/>
  <c r="W7643" i="1"/>
  <c r="W7630" i="1"/>
  <c r="W7629" i="1"/>
  <c r="W7628" i="1"/>
  <c r="W7624" i="1"/>
  <c r="W7623" i="1"/>
  <c r="W7622" i="1"/>
  <c r="W7621" i="1"/>
  <c r="W7620" i="1"/>
  <c r="W7612" i="1"/>
  <c r="W7611" i="1"/>
  <c r="W7610" i="1"/>
  <c r="W7604" i="1"/>
  <c r="W7603" i="1"/>
  <c r="W7602" i="1"/>
  <c r="W7601" i="1"/>
  <c r="W7600" i="1"/>
  <c r="W7599" i="1"/>
  <c r="W7598" i="1"/>
  <c r="W7590" i="1"/>
  <c r="W7579" i="1"/>
  <c r="W7578" i="1"/>
  <c r="W7577" i="1"/>
  <c r="W7576" i="1"/>
  <c r="W7572" i="1"/>
  <c r="W7571" i="1"/>
  <c r="W7570" i="1"/>
  <c r="W7567" i="1"/>
  <c r="W7566" i="1"/>
  <c r="W7565" i="1"/>
  <c r="W7546" i="1"/>
  <c r="W7545" i="1"/>
  <c r="W7544" i="1"/>
  <c r="W7543" i="1"/>
  <c r="W7542" i="1"/>
  <c r="W7541" i="1"/>
  <c r="W7540" i="1"/>
  <c r="W7539" i="1"/>
  <c r="W7537" i="1"/>
  <c r="W7534" i="1"/>
  <c r="W7533" i="1"/>
  <c r="W7532" i="1"/>
  <c r="W7531" i="1"/>
  <c r="W7530" i="1"/>
  <c r="W7529" i="1"/>
  <c r="W7528" i="1"/>
  <c r="W7527" i="1"/>
  <c r="W7526" i="1"/>
  <c r="W7509" i="1"/>
  <c r="W7508" i="1"/>
  <c r="W7505" i="1"/>
  <c r="W7504" i="1"/>
  <c r="W7503" i="1"/>
  <c r="W7502" i="1"/>
  <c r="W7501" i="1"/>
  <c r="W7500" i="1"/>
  <c r="W7499" i="1"/>
  <c r="W7498" i="1"/>
  <c r="W7497" i="1"/>
  <c r="W7492" i="1"/>
  <c r="W7491" i="1"/>
  <c r="W7483" i="1"/>
  <c r="W7474" i="1"/>
  <c r="W7469" i="1"/>
  <c r="W7468" i="1"/>
  <c r="W7467" i="1"/>
  <c r="W7466" i="1"/>
  <c r="W7465" i="1"/>
  <c r="W7464" i="1"/>
  <c r="W7463" i="1"/>
  <c r="W7462" i="1"/>
  <c r="W7443" i="1"/>
  <c r="W7442" i="1"/>
  <c r="W7441" i="1"/>
  <c r="W7440" i="1"/>
  <c r="W7439" i="1"/>
  <c r="W7438" i="1"/>
  <c r="W7437" i="1"/>
  <c r="W7436" i="1"/>
  <c r="W7435" i="1"/>
  <c r="W7434" i="1"/>
  <c r="W7415" i="1"/>
  <c r="W7414" i="1"/>
  <c r="W7413" i="1"/>
  <c r="W7410" i="1"/>
  <c r="W7408" i="1"/>
  <c r="W7407" i="1"/>
  <c r="W7406" i="1"/>
  <c r="W7405" i="1"/>
  <c r="W7403" i="1"/>
  <c r="W7402" i="1"/>
  <c r="W7396" i="1"/>
  <c r="W7395" i="1"/>
  <c r="W7394" i="1"/>
  <c r="W7379" i="1"/>
  <c r="W7377" i="1"/>
  <c r="W7376" i="1"/>
  <c r="W7375" i="1"/>
  <c r="W7374" i="1"/>
  <c r="W7373" i="1"/>
  <c r="W7364" i="1"/>
  <c r="W7363" i="1"/>
  <c r="W7362" i="1"/>
  <c r="W7359" i="1"/>
  <c r="W7358" i="1"/>
  <c r="W7356" i="1"/>
  <c r="W7353" i="1"/>
  <c r="W7339" i="1"/>
  <c r="W7331" i="1"/>
  <c r="W7330" i="1"/>
  <c r="W7329" i="1"/>
  <c r="W7328" i="1"/>
  <c r="W7327" i="1"/>
  <c r="W7320" i="1"/>
  <c r="W7319" i="1"/>
  <c r="W7310" i="1"/>
  <c r="W7309" i="1"/>
  <c r="W7308" i="1"/>
  <c r="W7296" i="1"/>
  <c r="W7295" i="1"/>
  <c r="W7293" i="1"/>
  <c r="W7292" i="1"/>
  <c r="W7291" i="1"/>
  <c r="W7287" i="1"/>
  <c r="W7283" i="1"/>
  <c r="W7281" i="1"/>
  <c r="W7280" i="1"/>
  <c r="W7279" i="1"/>
  <c r="W7277" i="1"/>
  <c r="W7276" i="1"/>
  <c r="W7273" i="1"/>
  <c r="W7272" i="1"/>
  <c r="W7263" i="1"/>
  <c r="W7252" i="1"/>
  <c r="W7251" i="1"/>
  <c r="W7247" i="1"/>
  <c r="W7246" i="1"/>
  <c r="W7244" i="1"/>
  <c r="W7243" i="1"/>
  <c r="W7242" i="1"/>
  <c r="W7241" i="1"/>
  <c r="W7240" i="1"/>
  <c r="W7238" i="1"/>
  <c r="W7231" i="1"/>
  <c r="W7230" i="1"/>
  <c r="W7227" i="1"/>
  <c r="W7226" i="1"/>
  <c r="W7225" i="1"/>
  <c r="W7221" i="1"/>
  <c r="W7220" i="1"/>
  <c r="W7219" i="1"/>
  <c r="W7218" i="1"/>
  <c r="W7215" i="1"/>
  <c r="W7214" i="1"/>
  <c r="W7213" i="1"/>
  <c r="W7212" i="1"/>
  <c r="W7211" i="1"/>
  <c r="W7210" i="1"/>
  <c r="W7209" i="1"/>
  <c r="W7208" i="1"/>
  <c r="W7207" i="1"/>
  <c r="W7199" i="1"/>
  <c r="W7198" i="1"/>
  <c r="W7197" i="1"/>
  <c r="W7192" i="1"/>
  <c r="W7191" i="1"/>
  <c r="W7184" i="1"/>
  <c r="W7173" i="1"/>
  <c r="W7171" i="1"/>
  <c r="W7170" i="1"/>
  <c r="W7169" i="1"/>
  <c r="W7168" i="1"/>
  <c r="W7160" i="1"/>
  <c r="W7159" i="1"/>
  <c r="W7153" i="1"/>
  <c r="W7124" i="1"/>
  <c r="W7123" i="1"/>
  <c r="W7121" i="1"/>
  <c r="W7119" i="1"/>
  <c r="W7118" i="1"/>
  <c r="W7117" i="1"/>
  <c r="W7116" i="1"/>
  <c r="W7105" i="1"/>
  <c r="W7102" i="1"/>
  <c r="W7091" i="1"/>
  <c r="W7090" i="1"/>
  <c r="W7089" i="1"/>
  <c r="W7086" i="1"/>
  <c r="W7085" i="1"/>
  <c r="W7078" i="1"/>
  <c r="W7071" i="1"/>
  <c r="W7068" i="1"/>
  <c r="W7067" i="1"/>
  <c r="W7065" i="1"/>
  <c r="W7064" i="1"/>
  <c r="W7063" i="1"/>
  <c r="W7062" i="1"/>
  <c r="W7061" i="1"/>
  <c r="W7060" i="1"/>
  <c r="W7059" i="1"/>
  <c r="W7058" i="1"/>
  <c r="W7057" i="1"/>
  <c r="W7056" i="1"/>
  <c r="W7055" i="1"/>
  <c r="W7054" i="1"/>
  <c r="W7053" i="1"/>
  <c r="W7052" i="1"/>
  <c r="W7051" i="1"/>
  <c r="W7049" i="1"/>
  <c r="W7048" i="1"/>
  <c r="W7037" i="1"/>
  <c r="W7026" i="1"/>
  <c r="W7025" i="1"/>
  <c r="W7024" i="1"/>
  <c r="W7023" i="1"/>
  <c r="W7022" i="1"/>
  <c r="W7021" i="1"/>
  <c r="W7015" i="1"/>
  <c r="W7005" i="1"/>
  <c r="W7004" i="1"/>
  <c r="W7000" i="1"/>
  <c r="W6997" i="1"/>
  <c r="W6981" i="1"/>
  <c r="W6978" i="1"/>
  <c r="W6977" i="1"/>
  <c r="W6975" i="1"/>
  <c r="W6974" i="1"/>
  <c r="W6973" i="1"/>
  <c r="W6972" i="1"/>
  <c r="W6971" i="1"/>
  <c r="W6963" i="1"/>
  <c r="W6962" i="1"/>
  <c r="W6961" i="1"/>
  <c r="W6960" i="1"/>
  <c r="W6957" i="1"/>
  <c r="W6956" i="1"/>
  <c r="W6955" i="1"/>
  <c r="W6954" i="1"/>
  <c r="W6948" i="1"/>
  <c r="W6945" i="1"/>
  <c r="W6940" i="1"/>
  <c r="W6932" i="1"/>
  <c r="W6931" i="1"/>
  <c r="W6930" i="1"/>
  <c r="W6929" i="1"/>
  <c r="W6928" i="1"/>
  <c r="W6922" i="1"/>
  <c r="W6920" i="1"/>
  <c r="W6919" i="1"/>
  <c r="W6914" i="1"/>
  <c r="W6913" i="1"/>
  <c r="W6912" i="1"/>
  <c r="W6909" i="1"/>
  <c r="W6907" i="1"/>
  <c r="W6903" i="1"/>
  <c r="W6890" i="1"/>
  <c r="W6889" i="1"/>
  <c r="W6885" i="1"/>
  <c r="W6884" i="1"/>
  <c r="W6883" i="1"/>
  <c r="W6882" i="1"/>
  <c r="W6881" i="1"/>
  <c r="W6874" i="1"/>
  <c r="W6872" i="1"/>
  <c r="W6871" i="1"/>
  <c r="W6870" i="1"/>
  <c r="W6869" i="1"/>
  <c r="W6868" i="1"/>
  <c r="W6867" i="1"/>
  <c r="W6866" i="1"/>
  <c r="W6864" i="1"/>
  <c r="W6863" i="1"/>
  <c r="W6862" i="1"/>
  <c r="W6861" i="1"/>
  <c r="W6860" i="1"/>
  <c r="W6859" i="1"/>
  <c r="W6851" i="1"/>
  <c r="W6849" i="1"/>
  <c r="W6848" i="1"/>
  <c r="W6847" i="1"/>
  <c r="W6841" i="1"/>
  <c r="W6840" i="1"/>
  <c r="W6838" i="1"/>
  <c r="W6837" i="1"/>
  <c r="W6836" i="1"/>
  <c r="W6835" i="1"/>
  <c r="W6824" i="1"/>
  <c r="W6819" i="1"/>
  <c r="W6818" i="1"/>
  <c r="W6817" i="1"/>
  <c r="W6808" i="1"/>
  <c r="W6806" i="1"/>
  <c r="W6805" i="1"/>
  <c r="W6804" i="1"/>
  <c r="W6803" i="1"/>
  <c r="W6802" i="1"/>
  <c r="W6801" i="1"/>
  <c r="W6793" i="1"/>
  <c r="W6792" i="1"/>
  <c r="W6776" i="1"/>
  <c r="W6775" i="1"/>
  <c r="W6774" i="1"/>
  <c r="W6773" i="1"/>
  <c r="W6772" i="1"/>
  <c r="W6744" i="1"/>
  <c r="W6740" i="1"/>
  <c r="W6739" i="1"/>
  <c r="W6738" i="1"/>
  <c r="W6737" i="1"/>
  <c r="W6735" i="1"/>
  <c r="W6734" i="1"/>
  <c r="W6728" i="1"/>
  <c r="W6727" i="1"/>
  <c r="W6726" i="1"/>
  <c r="W6724" i="1"/>
  <c r="W6723" i="1"/>
  <c r="W6722" i="1"/>
  <c r="W6712" i="1"/>
  <c r="W6711" i="1"/>
  <c r="W6710" i="1"/>
  <c r="W6707" i="1"/>
  <c r="W6706" i="1"/>
  <c r="W6705" i="1"/>
  <c r="W6702" i="1"/>
  <c r="W6701" i="1"/>
  <c r="W6700" i="1"/>
  <c r="W6690" i="1"/>
  <c r="W6689" i="1"/>
  <c r="W6685" i="1"/>
  <c r="W6680" i="1"/>
  <c r="W6674" i="1"/>
  <c r="W6673" i="1"/>
  <c r="W6661" i="1"/>
  <c r="W6660" i="1"/>
  <c r="W6659" i="1"/>
  <c r="W6658" i="1"/>
  <c r="W6657" i="1"/>
  <c r="W6656" i="1"/>
  <c r="W6649" i="1"/>
  <c r="W6648" i="1"/>
  <c r="W6647" i="1"/>
  <c r="W6646" i="1"/>
  <c r="W6645" i="1"/>
  <c r="W6635" i="1"/>
  <c r="W6633" i="1"/>
  <c r="W6632" i="1"/>
  <c r="W6629" i="1"/>
  <c r="W6625" i="1"/>
  <c r="W6624" i="1"/>
  <c r="W6619" i="1"/>
  <c r="W6618" i="1"/>
  <c r="W6617" i="1"/>
  <c r="W6612" i="1"/>
  <c r="W6610" i="1"/>
  <c r="W6609" i="1"/>
  <c r="W6608" i="1"/>
  <c r="W6607" i="1"/>
  <c r="W6606" i="1"/>
  <c r="W6605" i="1"/>
  <c r="W6594" i="1"/>
  <c r="W6593" i="1"/>
  <c r="W6584" i="1"/>
  <c r="W6583" i="1"/>
  <c r="W6582" i="1"/>
  <c r="W6581" i="1"/>
  <c r="W6580" i="1"/>
  <c r="W6578" i="1"/>
  <c r="W6577" i="1"/>
  <c r="W6574" i="1"/>
  <c r="W6562" i="1"/>
  <c r="W6561" i="1"/>
  <c r="W6554" i="1"/>
  <c r="W6553" i="1"/>
  <c r="W6545" i="1"/>
  <c r="W6544" i="1"/>
  <c r="W6543" i="1"/>
  <c r="W6542" i="1"/>
  <c r="W6521" i="1"/>
  <c r="W6520" i="1"/>
  <c r="W6519" i="1"/>
  <c r="W6518" i="1"/>
  <c r="W6517" i="1"/>
  <c r="W6516" i="1"/>
  <c r="W6515" i="1"/>
  <c r="W6514" i="1"/>
  <c r="W6513" i="1"/>
  <c r="W6468" i="1"/>
  <c r="W6457" i="1"/>
  <c r="W6456" i="1"/>
  <c r="W6439" i="1"/>
  <c r="W6438" i="1"/>
  <c r="W6437" i="1"/>
  <c r="W6425" i="1"/>
  <c r="W6424" i="1"/>
  <c r="W6417" i="1"/>
  <c r="W6408" i="1"/>
  <c r="W6407" i="1"/>
  <c r="W6382" i="1"/>
  <c r="W6379" i="1"/>
  <c r="W6370" i="1"/>
  <c r="W6366" i="1"/>
  <c r="W6365" i="1"/>
  <c r="W6364" i="1"/>
  <c r="W6363" i="1"/>
  <c r="W6362" i="1"/>
  <c r="W6361" i="1"/>
  <c r="W6360" i="1"/>
  <c r="W6359" i="1"/>
  <c r="W6358" i="1"/>
  <c r="W6351" i="1"/>
  <c r="W6350" i="1"/>
  <c r="W6349" i="1"/>
  <c r="W6339" i="1"/>
  <c r="W6338" i="1"/>
  <c r="W6327" i="1"/>
  <c r="W6326" i="1"/>
  <c r="W6321" i="1"/>
  <c r="W6320" i="1"/>
  <c r="W6313" i="1"/>
  <c r="W6312" i="1"/>
  <c r="W6311" i="1"/>
  <c r="W6310" i="1"/>
  <c r="W6309" i="1"/>
  <c r="W6308" i="1"/>
  <c r="W6307" i="1"/>
  <c r="W6301" i="1"/>
  <c r="W6300" i="1"/>
  <c r="W6295" i="1"/>
  <c r="W6294" i="1"/>
  <c r="W6292" i="1"/>
  <c r="W6291" i="1"/>
  <c r="W6290" i="1"/>
  <c r="W6289" i="1"/>
  <c r="W6286" i="1"/>
  <c r="W6285" i="1"/>
  <c r="W6281" i="1"/>
  <c r="W6280" i="1"/>
  <c r="W6279" i="1"/>
  <c r="W6278" i="1"/>
  <c r="W6277" i="1"/>
  <c r="W6276" i="1"/>
  <c r="W6275" i="1"/>
  <c r="W6273" i="1"/>
  <c r="W6272" i="1"/>
  <c r="W6271" i="1"/>
  <c r="W6262" i="1"/>
  <c r="W6248" i="1"/>
  <c r="W6247" i="1"/>
  <c r="W6246" i="1"/>
  <c r="W6245" i="1"/>
  <c r="W6242" i="1"/>
  <c r="W6241" i="1"/>
  <c r="W6240" i="1"/>
  <c r="W6237" i="1"/>
  <c r="W6236" i="1"/>
  <c r="W6235" i="1"/>
  <c r="W6234" i="1"/>
  <c r="W6233" i="1"/>
  <c r="W6228" i="1"/>
  <c r="W6227" i="1"/>
  <c r="W6223" i="1"/>
  <c r="W6216" i="1"/>
  <c r="W6215" i="1"/>
  <c r="W6214" i="1"/>
  <c r="W6213" i="1"/>
  <c r="W6212" i="1"/>
  <c r="W6211" i="1"/>
  <c r="W6204" i="1"/>
  <c r="W6193" i="1"/>
  <c r="W6186" i="1"/>
  <c r="W6170" i="1"/>
  <c r="W6161" i="1"/>
  <c r="W6154" i="1"/>
  <c r="W6153" i="1"/>
  <c r="W6151" i="1"/>
  <c r="W6150" i="1"/>
  <c r="W6149" i="1"/>
  <c r="W6148" i="1"/>
  <c r="W6147" i="1"/>
  <c r="W6141" i="1"/>
  <c r="W6140" i="1"/>
  <c r="W6136" i="1"/>
  <c r="W6135" i="1"/>
  <c r="W6130" i="1"/>
  <c r="W6128" i="1"/>
  <c r="W6127" i="1"/>
  <c r="W6126" i="1"/>
  <c r="W6123" i="1"/>
  <c r="W6122" i="1"/>
  <c r="W6121" i="1"/>
  <c r="W6120" i="1"/>
  <c r="W6117" i="1"/>
  <c r="W6091" i="1"/>
  <c r="W6089" i="1"/>
  <c r="W6077" i="1"/>
  <c r="W6076" i="1"/>
  <c r="W6071" i="1"/>
  <c r="W6070" i="1"/>
  <c r="W6069" i="1"/>
  <c r="W6066" i="1"/>
  <c r="W6065" i="1"/>
  <c r="W6064" i="1"/>
  <c r="W6047" i="1"/>
  <c r="W6044" i="1"/>
  <c r="W6043" i="1"/>
  <c r="W6042" i="1"/>
  <c r="W6035" i="1"/>
  <c r="W6031" i="1"/>
  <c r="W6029" i="1"/>
  <c r="W6028" i="1"/>
  <c r="W6020" i="1"/>
  <c r="W6019" i="1"/>
  <c r="W6018" i="1"/>
  <c r="W6017" i="1"/>
  <c r="W6016" i="1"/>
  <c r="W6015" i="1"/>
  <c r="W6014" i="1"/>
  <c r="W6013" i="1"/>
  <c r="W6012" i="1"/>
  <c r="W6011" i="1"/>
  <c r="W6010" i="1"/>
  <c r="W6006" i="1"/>
  <c r="W6004" i="1"/>
  <c r="W6003" i="1"/>
  <c r="W6002" i="1"/>
  <c r="W6001" i="1"/>
  <c r="W6000" i="1"/>
  <c r="W5994" i="1"/>
  <c r="W5993" i="1"/>
  <c r="W5992" i="1"/>
  <c r="W5979" i="1"/>
  <c r="W5973" i="1"/>
  <c r="W5972" i="1"/>
  <c r="W5971" i="1"/>
  <c r="W5970" i="1"/>
  <c r="W5968" i="1"/>
  <c r="W5967" i="1"/>
  <c r="W5966" i="1"/>
  <c r="W5965" i="1"/>
  <c r="W5964" i="1"/>
  <c r="W5963" i="1"/>
  <c r="W5962" i="1"/>
  <c r="W5961" i="1"/>
  <c r="W5960" i="1"/>
  <c r="W5959" i="1"/>
  <c r="W5958" i="1"/>
  <c r="W5948" i="1"/>
  <c r="W5947" i="1"/>
  <c r="W5946" i="1"/>
  <c r="W5945" i="1"/>
  <c r="W5944" i="1"/>
  <c r="W5943" i="1"/>
  <c r="W5942" i="1"/>
  <c r="W5939" i="1"/>
  <c r="W5938" i="1"/>
  <c r="W5937" i="1"/>
  <c r="W5927" i="1"/>
  <c r="W5913" i="1"/>
  <c r="W5912" i="1"/>
  <c r="W5911" i="1"/>
  <c r="W5910" i="1"/>
  <c r="W5909" i="1"/>
  <c r="W5908" i="1"/>
  <c r="W5907" i="1"/>
  <c r="W5906" i="1"/>
  <c r="W5905" i="1"/>
  <c r="W5904" i="1"/>
  <c r="W5902" i="1"/>
  <c r="W5901" i="1"/>
  <c r="W5898" i="1"/>
  <c r="W5897" i="1"/>
  <c r="W5896" i="1"/>
  <c r="W5888" i="1"/>
  <c r="W5887" i="1"/>
  <c r="W5886" i="1"/>
  <c r="W5885" i="1"/>
  <c r="W5884" i="1"/>
  <c r="W5883" i="1"/>
  <c r="W5882" i="1"/>
  <c r="W5872" i="1"/>
  <c r="W5871" i="1"/>
  <c r="W5860" i="1"/>
  <c r="W5849" i="1"/>
  <c r="W5848" i="1"/>
  <c r="W5847" i="1"/>
  <c r="W5846" i="1"/>
  <c r="W5845" i="1"/>
  <c r="W5844" i="1"/>
  <c r="W5843" i="1"/>
  <c r="W5840" i="1"/>
  <c r="W5839" i="1"/>
  <c r="W5833" i="1"/>
  <c r="W5825" i="1"/>
  <c r="W5824" i="1"/>
  <c r="W5823" i="1"/>
  <c r="W5822" i="1"/>
  <c r="W5814" i="1"/>
  <c r="W5813" i="1"/>
  <c r="W5812" i="1"/>
  <c r="W5804" i="1"/>
  <c r="W5796" i="1"/>
  <c r="W5795" i="1"/>
  <c r="W5794" i="1"/>
  <c r="W5793" i="1"/>
  <c r="W5792" i="1"/>
  <c r="W5789" i="1"/>
  <c r="W5788" i="1"/>
  <c r="W5787" i="1"/>
  <c r="W5786" i="1"/>
  <c r="W5785" i="1"/>
  <c r="W5784" i="1"/>
  <c r="W5783" i="1"/>
  <c r="W5782" i="1"/>
  <c r="W5781" i="1"/>
  <c r="W5780" i="1"/>
  <c r="W5779" i="1"/>
  <c r="W5777" i="1"/>
  <c r="W5776" i="1"/>
  <c r="W5773" i="1"/>
  <c r="W5772" i="1"/>
  <c r="W5767" i="1"/>
  <c r="W5766" i="1"/>
  <c r="W5764" i="1"/>
  <c r="W5763" i="1"/>
  <c r="W5762" i="1"/>
  <c r="W5761" i="1"/>
  <c r="W5754" i="1"/>
  <c r="W5753" i="1"/>
  <c r="W5747" i="1"/>
  <c r="W5746" i="1"/>
  <c r="W5745" i="1"/>
  <c r="W5744" i="1"/>
  <c r="W5743" i="1"/>
  <c r="W5742" i="1"/>
  <c r="W5741" i="1"/>
  <c r="W5740" i="1"/>
  <c r="W5739" i="1"/>
  <c r="W5738" i="1"/>
  <c r="W5725" i="1"/>
  <c r="W5724" i="1"/>
  <c r="W5723" i="1"/>
  <c r="W5722" i="1"/>
  <c r="W5701" i="1"/>
  <c r="W5697" i="1"/>
  <c r="W5687" i="1"/>
  <c r="W5678" i="1"/>
  <c r="W5677" i="1"/>
  <c r="W5676" i="1"/>
  <c r="W5673" i="1"/>
  <c r="W5672" i="1"/>
  <c r="W5671" i="1"/>
  <c r="W5670" i="1"/>
  <c r="W5669" i="1"/>
  <c r="W5664" i="1"/>
  <c r="W5663" i="1"/>
  <c r="W5662" i="1"/>
  <c r="W5661" i="1"/>
  <c r="W5660" i="1"/>
  <c r="W5659" i="1"/>
  <c r="W5658" i="1"/>
  <c r="W5657" i="1"/>
  <c r="W5656" i="1"/>
  <c r="W5655" i="1"/>
  <c r="W5653" i="1"/>
  <c r="W5652" i="1"/>
  <c r="W5651" i="1"/>
  <c r="W5650" i="1"/>
  <c r="W5649" i="1"/>
  <c r="W5646" i="1"/>
  <c r="W5641" i="1"/>
  <c r="W5640" i="1"/>
  <c r="W5638" i="1"/>
  <c r="W5637" i="1"/>
  <c r="W5628" i="1"/>
  <c r="W5627" i="1"/>
  <c r="W5626" i="1"/>
  <c r="W5625" i="1"/>
  <c r="W5620" i="1"/>
  <c r="W5614" i="1"/>
  <c r="W5613" i="1"/>
  <c r="W5610" i="1"/>
  <c r="W5592" i="1"/>
  <c r="W5591" i="1"/>
  <c r="W5590" i="1"/>
  <c r="W5589" i="1"/>
  <c r="W5585" i="1"/>
  <c r="W5582" i="1"/>
  <c r="W5581" i="1"/>
  <c r="W5580" i="1"/>
  <c r="W5579" i="1"/>
  <c r="W5578" i="1"/>
  <c r="W5562" i="1"/>
  <c r="W5561" i="1"/>
  <c r="W5560" i="1"/>
  <c r="W5551" i="1"/>
  <c r="W5550" i="1"/>
  <c r="W5549" i="1"/>
  <c r="W5548" i="1"/>
  <c r="W5546" i="1"/>
  <c r="W5545" i="1"/>
  <c r="W5544" i="1"/>
  <c r="W5528" i="1"/>
  <c r="W5527" i="1"/>
  <c r="W5526" i="1"/>
  <c r="W5525" i="1"/>
  <c r="W5524" i="1"/>
  <c r="W5514" i="1"/>
  <c r="W5513" i="1"/>
  <c r="W5510" i="1"/>
  <c r="W5508" i="1"/>
  <c r="W5496" i="1"/>
  <c r="W5495" i="1"/>
  <c r="W5494" i="1"/>
  <c r="W5485" i="1"/>
  <c r="W5484" i="1"/>
  <c r="W5483" i="1"/>
  <c r="W5482" i="1"/>
  <c r="W5475" i="1"/>
  <c r="W5474" i="1"/>
  <c r="W5473" i="1"/>
  <c r="W5471" i="1"/>
  <c r="W5470" i="1"/>
  <c r="W5469" i="1"/>
  <c r="W5467" i="1"/>
  <c r="W5466" i="1"/>
  <c r="W5465" i="1"/>
  <c r="W5464" i="1"/>
  <c r="W5463" i="1"/>
  <c r="W5461" i="1"/>
  <c r="W5460" i="1"/>
  <c r="W5459" i="1"/>
  <c r="W5458" i="1"/>
  <c r="W5454" i="1"/>
  <c r="W5443" i="1"/>
  <c r="W5437" i="1"/>
  <c r="W5436" i="1"/>
  <c r="W5435" i="1"/>
  <c r="W5430" i="1"/>
  <c r="W5429" i="1"/>
  <c r="W5428" i="1"/>
  <c r="W5427" i="1"/>
  <c r="W5424" i="1"/>
  <c r="W5414" i="1"/>
  <c r="W5413" i="1"/>
  <c r="W5412" i="1"/>
  <c r="W5411" i="1"/>
  <c r="W5410" i="1"/>
  <c r="W5409" i="1"/>
  <c r="W5408" i="1"/>
  <c r="W5407" i="1"/>
  <c r="W5406" i="1"/>
  <c r="W5403" i="1"/>
  <c r="W5402" i="1"/>
  <c r="W5401" i="1"/>
  <c r="W5399" i="1"/>
  <c r="W5398" i="1"/>
  <c r="W5397" i="1"/>
  <c r="W5392" i="1"/>
  <c r="W5391" i="1"/>
  <c r="W5390" i="1"/>
  <c r="W5389" i="1"/>
  <c r="W5382" i="1"/>
  <c r="W5381" i="1"/>
  <c r="W5378" i="1"/>
  <c r="W5377" i="1"/>
  <c r="W5370" i="1"/>
  <c r="W5369" i="1"/>
  <c r="W5368" i="1"/>
  <c r="W5366" i="1"/>
  <c r="W5361" i="1"/>
  <c r="W5360" i="1"/>
  <c r="W5359" i="1"/>
  <c r="W5358" i="1"/>
  <c r="W5357" i="1"/>
  <c r="W5356" i="1"/>
  <c r="W5349" i="1"/>
  <c r="W5348" i="1"/>
  <c r="W5347" i="1"/>
  <c r="W5339" i="1"/>
  <c r="W5338" i="1"/>
  <c r="W5329" i="1"/>
  <c r="W5327" i="1"/>
  <c r="W5326" i="1"/>
  <c r="W5316" i="1"/>
  <c r="W5315" i="1"/>
  <c r="W5301" i="1"/>
  <c r="W5300" i="1"/>
  <c r="W5290" i="1"/>
  <c r="W5289" i="1"/>
  <c r="W5288" i="1"/>
  <c r="W5287" i="1"/>
  <c r="W5286" i="1"/>
  <c r="W5285" i="1"/>
  <c r="W5274" i="1"/>
  <c r="W5273" i="1"/>
  <c r="W5272" i="1"/>
  <c r="W5271" i="1"/>
  <c r="W5269" i="1"/>
  <c r="W5268" i="1"/>
  <c r="W5267" i="1"/>
  <c r="W5260" i="1"/>
  <c r="W5259" i="1"/>
  <c r="W5255" i="1"/>
  <c r="W5250" i="1"/>
  <c r="W5248" i="1"/>
  <c r="W5247" i="1"/>
  <c r="W5246" i="1"/>
  <c r="W5243" i="1"/>
  <c r="W5242" i="1"/>
  <c r="W5241" i="1"/>
  <c r="W5236" i="1"/>
  <c r="W5234" i="1"/>
  <c r="W5233" i="1"/>
  <c r="W5232" i="1"/>
  <c r="W5231" i="1"/>
  <c r="W5230" i="1"/>
  <c r="W5226" i="1"/>
  <c r="W5219" i="1"/>
  <c r="W5217" i="1"/>
  <c r="W5216" i="1"/>
  <c r="W5215" i="1"/>
  <c r="W5214" i="1"/>
  <c r="W5205" i="1"/>
  <c r="W5204" i="1"/>
  <c r="W5199" i="1"/>
  <c r="W5198" i="1"/>
  <c r="W5193" i="1"/>
  <c r="W5182" i="1"/>
  <c r="W5181" i="1"/>
  <c r="W5180" i="1"/>
  <c r="W5178" i="1"/>
  <c r="W5175" i="1"/>
  <c r="W5165" i="1"/>
  <c r="W5163" i="1"/>
  <c r="W5162" i="1"/>
  <c r="W5161" i="1"/>
  <c r="W5153" i="1"/>
  <c r="W5152" i="1"/>
  <c r="W5150" i="1"/>
  <c r="W5149" i="1"/>
  <c r="W5148" i="1"/>
  <c r="W5147" i="1"/>
  <c r="W5146" i="1"/>
  <c r="W5142" i="1"/>
  <c r="W5138" i="1"/>
  <c r="W5137" i="1"/>
  <c r="W5133" i="1"/>
  <c r="W5116" i="1"/>
  <c r="W5101" i="1"/>
  <c r="W5093" i="1"/>
  <c r="W5092" i="1"/>
  <c r="W5091" i="1"/>
  <c r="W5082" i="1"/>
  <c r="W5081" i="1"/>
  <c r="W5076" i="1"/>
  <c r="W5075" i="1"/>
  <c r="W5069" i="1"/>
  <c r="W5059" i="1"/>
  <c r="W5058" i="1"/>
  <c r="W5052" i="1"/>
  <c r="W5049" i="1"/>
  <c r="W5048" i="1"/>
  <c r="W5047" i="1"/>
  <c r="W5046" i="1"/>
  <c r="W5045" i="1"/>
  <c r="W5044" i="1"/>
  <c r="W5043" i="1"/>
  <c r="W5038" i="1"/>
  <c r="W5037" i="1"/>
  <c r="W5033" i="1"/>
  <c r="W5032" i="1"/>
  <c r="W5031" i="1"/>
  <c r="W5025" i="1"/>
  <c r="W5024" i="1"/>
  <c r="W5023" i="1"/>
  <c r="W5021" i="1"/>
  <c r="W5020" i="1"/>
  <c r="W5019" i="1"/>
  <c r="W5013" i="1"/>
  <c r="W5005" i="1"/>
  <c r="W5002" i="1"/>
  <c r="W5001" i="1"/>
  <c r="W5000" i="1"/>
  <c r="W4992" i="1"/>
  <c r="W4991" i="1"/>
  <c r="W4990" i="1"/>
  <c r="W4989" i="1"/>
  <c r="W4988" i="1"/>
  <c r="W4985" i="1"/>
  <c r="W4984" i="1"/>
  <c r="W4976" i="1"/>
  <c r="W4965" i="1"/>
  <c r="W4964" i="1"/>
  <c r="W4963" i="1"/>
  <c r="W4962" i="1"/>
  <c r="W4961" i="1"/>
  <c r="W4958" i="1"/>
  <c r="W4957" i="1"/>
  <c r="W4956" i="1"/>
  <c r="W4954" i="1"/>
  <c r="W4951" i="1"/>
  <c r="W4950" i="1"/>
  <c r="W4949" i="1"/>
  <c r="W4948" i="1"/>
  <c r="W4947" i="1"/>
  <c r="W4946" i="1"/>
  <c r="W4941" i="1"/>
  <c r="W4940" i="1"/>
  <c r="W4939" i="1"/>
  <c r="W4937" i="1"/>
  <c r="W4936" i="1"/>
  <c r="W4935" i="1"/>
  <c r="W4934" i="1"/>
  <c r="W4933" i="1"/>
  <c r="W4917" i="1"/>
  <c r="W4916" i="1"/>
  <c r="W4903" i="1"/>
  <c r="W4902" i="1"/>
  <c r="W4901" i="1"/>
  <c r="W4898" i="1"/>
  <c r="W4897" i="1"/>
  <c r="W4896" i="1"/>
  <c r="W4895" i="1"/>
  <c r="W4894" i="1"/>
  <c r="W4893" i="1"/>
  <c r="W4892" i="1"/>
  <c r="W4886" i="1"/>
  <c r="W4885" i="1"/>
  <c r="W4870" i="1"/>
  <c r="W4869" i="1"/>
  <c r="W4868" i="1"/>
  <c r="W4867" i="1"/>
  <c r="W4860" i="1"/>
  <c r="W4859" i="1"/>
  <c r="W4858" i="1"/>
  <c r="W4857" i="1"/>
  <c r="W4856" i="1"/>
  <c r="W4855" i="1"/>
  <c r="W4854" i="1"/>
  <c r="W4853" i="1"/>
  <c r="W4852" i="1"/>
  <c r="W4851" i="1"/>
  <c r="W4850" i="1"/>
  <c r="W4849" i="1"/>
  <c r="W4848" i="1"/>
  <c r="W4846" i="1"/>
  <c r="W4838" i="1"/>
  <c r="W4837" i="1"/>
  <c r="W4836" i="1"/>
  <c r="W4828" i="1"/>
  <c r="W4824" i="1"/>
  <c r="W4816" i="1"/>
  <c r="W4809" i="1"/>
  <c r="W4808" i="1"/>
  <c r="W4807" i="1"/>
  <c r="W4796" i="1"/>
  <c r="W4794" i="1"/>
  <c r="W4793" i="1"/>
  <c r="W4792" i="1"/>
  <c r="W4791" i="1"/>
  <c r="W4790" i="1"/>
  <c r="W4789" i="1"/>
  <c r="W4788" i="1"/>
  <c r="W4787" i="1"/>
  <c r="W4786" i="1"/>
  <c r="W4777" i="1"/>
  <c r="W4773" i="1"/>
  <c r="W4772" i="1"/>
  <c r="W4771" i="1"/>
  <c r="W4766" i="1"/>
  <c r="W4765" i="1"/>
  <c r="W4752" i="1"/>
  <c r="W4751" i="1"/>
  <c r="W4750" i="1"/>
  <c r="W4749" i="1"/>
  <c r="W4744" i="1"/>
  <c r="W4743" i="1"/>
  <c r="W4742" i="1"/>
  <c r="W4741" i="1"/>
  <c r="W4740" i="1"/>
  <c r="W4735" i="1"/>
  <c r="W4734" i="1"/>
  <c r="W4733" i="1"/>
  <c r="W4732" i="1"/>
  <c r="W4730" i="1"/>
  <c r="W4724" i="1"/>
  <c r="W4722" i="1"/>
  <c r="W4721" i="1"/>
  <c r="W4720" i="1"/>
  <c r="W4718" i="1"/>
  <c r="W4717" i="1"/>
  <c r="W4716" i="1"/>
  <c r="W4712" i="1"/>
  <c r="W4711" i="1"/>
  <c r="W4710" i="1"/>
  <c r="W4709" i="1"/>
  <c r="W4695" i="1"/>
  <c r="W4694" i="1"/>
  <c r="W4693" i="1"/>
  <c r="W4692" i="1"/>
  <c r="W4691" i="1"/>
  <c r="W4682" i="1"/>
  <c r="W4681" i="1"/>
  <c r="W4680" i="1"/>
  <c r="W4679" i="1"/>
  <c r="W4678" i="1"/>
  <c r="W4669" i="1"/>
  <c r="W4668" i="1"/>
  <c r="W4656" i="1"/>
  <c r="W4653" i="1"/>
  <c r="W4652" i="1"/>
  <c r="W4651" i="1"/>
  <c r="W4650" i="1"/>
  <c r="W4646" i="1"/>
  <c r="W4645" i="1"/>
  <c r="W4644" i="1"/>
  <c r="W4643" i="1"/>
  <c r="W4640" i="1"/>
  <c r="W4639" i="1"/>
  <c r="W4638" i="1"/>
  <c r="W4637" i="1"/>
  <c r="W4636" i="1"/>
  <c r="W4635" i="1"/>
  <c r="W4634" i="1"/>
  <c r="W4633" i="1"/>
  <c r="W4622" i="1"/>
  <c r="W4621" i="1"/>
  <c r="W4612" i="1"/>
  <c r="W4597" i="1"/>
  <c r="W4596" i="1"/>
  <c r="W4595" i="1"/>
  <c r="W4594" i="1"/>
  <c r="W4593" i="1"/>
  <c r="W4592" i="1"/>
  <c r="W4591" i="1"/>
  <c r="W4590" i="1"/>
  <c r="W4589" i="1"/>
  <c r="W4588" i="1"/>
  <c r="W4587" i="1"/>
  <c r="W4586" i="1"/>
  <c r="W4585" i="1"/>
  <c r="W4579" i="1"/>
  <c r="W4574" i="1"/>
  <c r="W4571" i="1"/>
  <c r="W4566" i="1"/>
  <c r="W4564" i="1"/>
  <c r="W4563" i="1"/>
  <c r="W4562" i="1"/>
  <c r="W4559" i="1"/>
  <c r="W4555" i="1"/>
  <c r="W4554" i="1"/>
  <c r="W4553" i="1"/>
  <c r="W4540" i="1"/>
  <c r="W4539" i="1"/>
  <c r="W4538" i="1"/>
  <c r="W4537" i="1"/>
  <c r="W4536" i="1"/>
  <c r="W4535" i="1"/>
  <c r="W4534" i="1"/>
  <c r="W4524" i="1"/>
  <c r="W4520" i="1"/>
  <c r="W4519" i="1"/>
  <c r="W4518" i="1"/>
  <c r="W4514" i="1"/>
  <c r="W4511" i="1"/>
  <c r="W4510" i="1"/>
  <c r="W4509" i="1"/>
  <c r="W4508" i="1"/>
  <c r="W4507" i="1"/>
  <c r="W4506" i="1"/>
  <c r="W4505" i="1"/>
  <c r="W4502" i="1"/>
  <c r="W4501" i="1"/>
  <c r="W4500" i="1"/>
  <c r="W4498" i="1"/>
  <c r="W4497" i="1"/>
  <c r="W4492" i="1"/>
  <c r="W4488" i="1"/>
  <c r="W4487" i="1"/>
  <c r="W4486" i="1"/>
  <c r="W4485" i="1"/>
  <c r="W4484" i="1"/>
  <c r="W4483" i="1"/>
  <c r="W4482" i="1"/>
  <c r="W4467" i="1"/>
  <c r="W4466" i="1"/>
  <c r="W4465" i="1"/>
  <c r="W4464" i="1"/>
  <c r="W4463" i="1"/>
  <c r="W4462" i="1"/>
  <c r="W4461" i="1"/>
  <c r="W4460" i="1"/>
  <c r="W4459" i="1"/>
  <c r="W4458" i="1"/>
  <c r="W4457" i="1"/>
  <c r="W4456" i="1"/>
  <c r="W4455" i="1"/>
  <c r="W4454" i="1"/>
  <c r="W4453" i="1"/>
  <c r="W4452" i="1"/>
  <c r="W4451" i="1"/>
  <c r="W4450" i="1"/>
  <c r="W4429" i="1"/>
  <c r="W4418" i="1"/>
  <c r="W4417" i="1"/>
  <c r="W4412" i="1"/>
  <c r="W4411" i="1"/>
  <c r="W4404" i="1"/>
  <c r="W4398" i="1"/>
  <c r="W4389" i="1"/>
  <c r="W4388" i="1"/>
  <c r="W4383" i="1"/>
  <c r="W4382" i="1"/>
  <c r="W4379" i="1"/>
  <c r="W4378" i="1"/>
  <c r="W4377" i="1"/>
  <c r="W4355" i="1"/>
  <c r="W4354" i="1"/>
  <c r="W4351" i="1"/>
  <c r="W4350" i="1"/>
  <c r="W4347" i="1"/>
  <c r="W4346" i="1"/>
  <c r="W4345" i="1"/>
  <c r="W4344" i="1"/>
  <c r="W4340" i="1"/>
  <c r="W4339" i="1"/>
  <c r="W4338" i="1"/>
  <c r="W4337" i="1"/>
  <c r="W4334" i="1"/>
  <c r="W4333" i="1"/>
  <c r="W4322" i="1"/>
  <c r="W4321" i="1"/>
  <c r="W4319" i="1"/>
  <c r="W4318" i="1"/>
  <c r="W4317" i="1"/>
  <c r="W4316" i="1"/>
  <c r="W4314" i="1"/>
  <c r="W4313" i="1"/>
  <c r="W4312" i="1"/>
  <c r="W4311" i="1"/>
  <c r="W4310" i="1"/>
  <c r="W4309" i="1"/>
  <c r="W4308" i="1"/>
  <c r="W4307" i="1"/>
  <c r="W4306" i="1"/>
  <c r="W4298" i="1"/>
  <c r="W4297" i="1"/>
  <c r="W4296" i="1"/>
  <c r="W4294" i="1"/>
  <c r="W4293" i="1"/>
  <c r="W4292" i="1"/>
  <c r="W4278" i="1"/>
  <c r="W4276" i="1"/>
  <c r="W4275" i="1"/>
  <c r="W4274" i="1"/>
  <c r="W4271" i="1"/>
  <c r="W4260" i="1"/>
  <c r="W4259" i="1"/>
  <c r="W4246" i="1"/>
  <c r="W4243" i="1"/>
  <c r="W4242" i="1"/>
  <c r="W4240" i="1"/>
  <c r="W4229" i="1"/>
  <c r="W4225" i="1"/>
  <c r="W4224" i="1"/>
  <c r="W4223" i="1"/>
  <c r="W4222" i="1"/>
  <c r="W4221" i="1"/>
  <c r="W4220" i="1"/>
  <c r="W4219" i="1"/>
  <c r="W4218" i="1"/>
  <c r="W4197" i="1"/>
  <c r="W4196" i="1"/>
  <c r="W4195" i="1"/>
  <c r="W4194" i="1"/>
  <c r="W4181" i="1"/>
  <c r="W4180" i="1"/>
  <c r="W4177" i="1"/>
  <c r="W4173" i="1"/>
  <c r="W4172" i="1"/>
  <c r="W4171" i="1"/>
  <c r="W4170" i="1"/>
  <c r="W4169" i="1"/>
  <c r="W4167" i="1"/>
  <c r="W4166" i="1"/>
  <c r="W4147" i="1"/>
  <c r="W4146" i="1"/>
  <c r="W4145" i="1"/>
  <c r="W4138" i="1"/>
  <c r="W4137" i="1"/>
  <c r="W4131" i="1"/>
  <c r="W4125" i="1"/>
  <c r="W4124" i="1"/>
  <c r="W4123" i="1"/>
  <c r="W4121" i="1"/>
  <c r="W4120" i="1"/>
  <c r="W4119" i="1"/>
  <c r="W4118" i="1"/>
  <c r="W4117" i="1"/>
  <c r="W4107" i="1"/>
  <c r="W4106" i="1"/>
  <c r="W4089" i="1"/>
  <c r="W4088" i="1"/>
  <c r="W4087" i="1"/>
  <c r="W4086" i="1"/>
  <c r="W4083" i="1"/>
  <c r="W4082" i="1"/>
  <c r="W4063" i="1"/>
  <c r="W4061" i="1"/>
  <c r="W4060" i="1"/>
  <c r="W4046" i="1"/>
  <c r="W4045" i="1"/>
  <c r="W4044" i="1"/>
  <c r="W4043" i="1"/>
  <c r="W4042" i="1"/>
  <c r="W4041" i="1"/>
  <c r="W4040" i="1"/>
  <c r="W4039" i="1"/>
  <c r="W4035" i="1"/>
  <c r="W4034" i="1"/>
  <c r="W4033" i="1"/>
  <c r="W4026" i="1"/>
  <c r="W4025" i="1"/>
  <c r="W4011" i="1"/>
  <c r="W4010" i="1"/>
  <c r="W4003" i="1"/>
  <c r="W4002" i="1"/>
  <c r="W3987" i="1"/>
  <c r="W3986" i="1"/>
  <c r="W3985" i="1"/>
  <c r="W3984" i="1"/>
  <c r="W3983" i="1"/>
  <c r="W3980" i="1"/>
  <c r="W3979" i="1"/>
  <c r="W3972" i="1"/>
  <c r="W3969" i="1"/>
  <c r="W3965" i="1"/>
  <c r="W3964" i="1"/>
  <c r="W3958" i="1"/>
  <c r="W3954" i="1"/>
  <c r="W3946" i="1"/>
  <c r="W3937" i="1"/>
  <c r="W3936" i="1"/>
  <c r="W3935" i="1"/>
  <c r="W3929" i="1"/>
  <c r="W3928" i="1"/>
  <c r="W3927" i="1"/>
  <c r="W3926" i="1"/>
  <c r="W3920" i="1"/>
  <c r="W3919" i="1"/>
  <c r="W3918" i="1"/>
  <c r="W3917" i="1"/>
  <c r="W3916" i="1"/>
  <c r="W3904" i="1"/>
  <c r="W3894" i="1"/>
  <c r="W3893" i="1"/>
  <c r="W3892" i="1"/>
  <c r="W3885" i="1"/>
  <c r="W3884" i="1"/>
  <c r="W3883" i="1"/>
  <c r="W3882" i="1"/>
  <c r="W3874" i="1"/>
  <c r="W3873" i="1"/>
  <c r="W3872" i="1"/>
  <c r="W3871" i="1"/>
  <c r="W3870" i="1"/>
  <c r="W3869" i="1"/>
  <c r="W3867" i="1"/>
  <c r="W3865" i="1"/>
  <c r="W3860" i="1"/>
  <c r="W3856" i="1"/>
  <c r="W3855" i="1"/>
  <c r="W3848" i="1"/>
  <c r="W3847" i="1"/>
  <c r="W3846" i="1"/>
  <c r="W3845" i="1"/>
  <c r="W3844" i="1"/>
  <c r="W3842" i="1"/>
  <c r="W3841" i="1"/>
  <c r="W3840" i="1"/>
  <c r="W3839" i="1"/>
  <c r="W3838" i="1"/>
  <c r="W3837" i="1"/>
  <c r="W3798" i="1"/>
  <c r="W3797" i="1"/>
  <c r="W3796" i="1"/>
  <c r="W3792" i="1"/>
  <c r="W3788" i="1"/>
  <c r="W3779" i="1"/>
  <c r="W3772" i="1"/>
  <c r="W3762" i="1"/>
  <c r="W3761" i="1"/>
  <c r="W3760" i="1"/>
  <c r="W3756" i="1"/>
  <c r="W3755" i="1"/>
  <c r="W3754" i="1"/>
  <c r="W3753" i="1"/>
  <c r="W3752" i="1"/>
  <c r="W3751" i="1"/>
  <c r="W3750" i="1"/>
  <c r="W3749" i="1"/>
  <c r="W3727" i="1"/>
  <c r="W3725" i="1"/>
  <c r="W3717" i="1"/>
  <c r="W3716" i="1"/>
  <c r="W3715" i="1"/>
  <c r="W3714" i="1"/>
  <c r="W3713" i="1"/>
  <c r="W3712" i="1"/>
  <c r="W3700" i="1"/>
  <c r="W3699" i="1"/>
  <c r="W3695" i="1"/>
  <c r="W3694" i="1"/>
  <c r="W3693" i="1"/>
  <c r="W3692" i="1"/>
  <c r="W3691" i="1"/>
  <c r="W3690" i="1"/>
  <c r="W3688" i="1"/>
  <c r="W3678" i="1"/>
  <c r="W3673" i="1"/>
  <c r="W3672" i="1"/>
  <c r="W3671" i="1"/>
  <c r="W3670" i="1"/>
  <c r="W3669" i="1"/>
  <c r="W3668" i="1"/>
  <c r="W3667" i="1"/>
  <c r="W3666" i="1"/>
  <c r="W3662" i="1"/>
  <c r="W3649" i="1"/>
  <c r="W3648" i="1"/>
  <c r="W3647" i="1"/>
  <c r="W3646" i="1"/>
  <c r="W3645" i="1"/>
  <c r="W3644" i="1"/>
  <c r="W3634" i="1"/>
  <c r="W3633" i="1"/>
  <c r="W3630" i="1"/>
  <c r="W3629" i="1"/>
  <c r="W3628" i="1"/>
  <c r="W3627" i="1"/>
  <c r="W3626" i="1"/>
  <c r="W3621" i="1"/>
  <c r="W3620" i="1"/>
  <c r="W3619" i="1"/>
  <c r="W3602" i="1"/>
  <c r="W3588" i="1"/>
  <c r="W3579" i="1"/>
  <c r="W3578" i="1"/>
  <c r="W3573" i="1"/>
  <c r="W3572" i="1"/>
  <c r="W3571" i="1"/>
  <c r="W3570" i="1"/>
  <c r="W3567" i="1"/>
  <c r="W3566" i="1"/>
  <c r="W3561" i="1"/>
  <c r="W3560" i="1"/>
  <c r="W3559" i="1"/>
  <c r="W3558" i="1"/>
  <c r="W3557" i="1"/>
  <c r="W3556" i="1"/>
  <c r="W3537" i="1"/>
  <c r="W3536" i="1"/>
  <c r="W3535" i="1"/>
  <c r="W3534" i="1"/>
  <c r="W3530" i="1"/>
  <c r="W3525" i="1"/>
  <c r="W3522" i="1"/>
  <c r="W3500" i="1"/>
  <c r="W3499" i="1"/>
  <c r="W3498" i="1"/>
  <c r="W3482" i="1"/>
  <c r="W3481" i="1"/>
  <c r="W3480" i="1"/>
  <c r="W3479" i="1"/>
  <c r="W3472" i="1"/>
  <c r="W3453" i="1"/>
  <c r="W3452" i="1"/>
  <c r="W3451" i="1"/>
  <c r="W3450" i="1"/>
  <c r="W3442" i="1"/>
  <c r="W3436" i="1"/>
  <c r="W3435" i="1"/>
  <c r="W3434" i="1"/>
  <c r="W3433" i="1"/>
  <c r="W3432" i="1"/>
  <c r="W3426" i="1"/>
  <c r="W3425" i="1"/>
  <c r="W3424" i="1"/>
  <c r="W3423" i="1"/>
  <c r="W3422" i="1"/>
  <c r="W3420" i="1"/>
  <c r="W3419" i="1"/>
  <c r="W3416" i="1"/>
  <c r="W3415" i="1"/>
  <c r="W3414" i="1"/>
  <c r="W3413" i="1"/>
  <c r="W3412" i="1"/>
  <c r="W3406" i="1"/>
  <c r="W3394" i="1"/>
  <c r="W3393" i="1"/>
  <c r="W3374" i="1"/>
  <c r="W3373" i="1"/>
  <c r="W3371" i="1"/>
  <c r="W3370" i="1"/>
  <c r="W3367" i="1"/>
  <c r="W3354" i="1"/>
  <c r="W3353" i="1"/>
  <c r="W3351" i="1"/>
  <c r="W3349" i="1"/>
  <c r="W3342" i="1"/>
  <c r="W3341" i="1"/>
  <c r="W3340" i="1"/>
  <c r="W3339" i="1"/>
  <c r="W3338" i="1"/>
  <c r="W3337" i="1"/>
  <c r="W3336" i="1"/>
  <c r="W3320" i="1"/>
  <c r="W3319" i="1"/>
  <c r="W3315" i="1"/>
  <c r="W3314" i="1"/>
  <c r="W3300" i="1"/>
  <c r="W3299" i="1"/>
  <c r="W3298" i="1"/>
  <c r="W3295" i="1"/>
  <c r="W3294" i="1"/>
  <c r="W3292" i="1"/>
  <c r="W3291" i="1"/>
  <c r="W3290" i="1"/>
  <c r="W3289" i="1"/>
  <c r="W3275" i="1"/>
  <c r="W3274" i="1"/>
  <c r="W3273" i="1"/>
  <c r="W3265" i="1"/>
  <c r="W3264" i="1"/>
  <c r="W3263" i="1"/>
  <c r="W3257" i="1"/>
  <c r="W3256" i="1"/>
  <c r="W3251" i="1"/>
  <c r="W3250" i="1"/>
  <c r="W3249" i="1"/>
  <c r="W3248" i="1"/>
  <c r="W3247" i="1"/>
  <c r="W3236" i="1"/>
  <c r="W3230" i="1"/>
  <c r="W3229" i="1"/>
  <c r="W3228" i="1"/>
  <c r="W3227" i="1"/>
  <c r="W3226" i="1"/>
  <c r="W3225" i="1"/>
  <c r="W3224" i="1"/>
  <c r="W3218" i="1"/>
  <c r="W3217" i="1"/>
  <c r="W3211" i="1"/>
  <c r="W3210" i="1"/>
  <c r="W3209" i="1"/>
  <c r="W3208" i="1"/>
  <c r="W3207" i="1"/>
  <c r="W3206" i="1"/>
  <c r="W3205" i="1"/>
  <c r="W3204" i="1"/>
  <c r="W3199" i="1"/>
  <c r="W3191" i="1"/>
  <c r="W3190" i="1"/>
  <c r="W3178" i="1"/>
  <c r="W3177" i="1"/>
  <c r="W3168" i="1"/>
  <c r="W3167" i="1"/>
  <c r="W3166" i="1"/>
  <c r="W3165" i="1"/>
  <c r="W3164" i="1"/>
  <c r="W3163" i="1"/>
  <c r="W3157" i="1"/>
  <c r="W3151" i="1"/>
  <c r="W3149" i="1"/>
  <c r="W3148" i="1"/>
  <c r="W3147" i="1"/>
  <c r="W3133" i="1"/>
  <c r="W3132" i="1"/>
  <c r="W3131" i="1"/>
  <c r="W3130" i="1"/>
  <c r="W3119" i="1"/>
  <c r="W3118" i="1"/>
  <c r="W3117" i="1"/>
  <c r="W3116" i="1"/>
  <c r="W3115" i="1"/>
  <c r="W3114" i="1"/>
  <c r="W3082" i="1"/>
  <c r="W3081" i="1"/>
  <c r="W3080" i="1"/>
  <c r="W3076" i="1"/>
  <c r="W3075" i="1"/>
  <c r="W3070" i="1"/>
  <c r="W3069" i="1"/>
  <c r="W3068" i="1"/>
  <c r="W3067" i="1"/>
  <c r="W3066" i="1"/>
  <c r="W3061" i="1"/>
  <c r="W3060" i="1"/>
  <c r="W3059" i="1"/>
  <c r="W3058" i="1"/>
  <c r="W3054" i="1"/>
  <c r="W3053" i="1"/>
  <c r="W3052" i="1"/>
  <c r="W3049" i="1"/>
  <c r="W3045" i="1"/>
  <c r="W3044" i="1"/>
  <c r="W3043" i="1"/>
  <c r="W3041" i="1"/>
  <c r="W3034" i="1"/>
  <c r="W3031" i="1"/>
  <c r="W3029" i="1"/>
  <c r="W3024" i="1"/>
  <c r="W3023" i="1"/>
  <c r="W3022" i="1"/>
  <c r="W3021" i="1"/>
  <c r="W3016" i="1"/>
  <c r="W3015" i="1"/>
  <c r="W3014" i="1"/>
  <c r="W3013" i="1"/>
  <c r="W3012" i="1"/>
  <c r="W3009" i="1"/>
  <c r="W2997" i="1"/>
  <c r="W2996" i="1"/>
  <c r="W2993" i="1"/>
  <c r="W2992" i="1"/>
  <c r="W2991" i="1"/>
  <c r="W2990" i="1"/>
  <c r="W2986" i="1"/>
  <c r="W2985" i="1"/>
  <c r="W2984" i="1"/>
  <c r="W2983" i="1"/>
  <c r="W2967" i="1"/>
  <c r="W2966" i="1"/>
  <c r="W2965" i="1"/>
  <c r="W2964" i="1"/>
  <c r="W2963" i="1"/>
  <c r="W2962" i="1"/>
  <c r="W2961" i="1"/>
  <c r="W2960" i="1"/>
  <c r="W2956" i="1"/>
  <c r="W2955" i="1"/>
  <c r="W2954" i="1"/>
  <c r="W2953" i="1"/>
  <c r="W2952" i="1"/>
  <c r="W2951" i="1"/>
  <c r="W2950" i="1"/>
  <c r="W2949" i="1"/>
  <c r="W2948" i="1"/>
  <c r="W2947" i="1"/>
  <c r="W2946" i="1"/>
  <c r="W2945" i="1"/>
  <c r="W2941" i="1"/>
  <c r="W2940" i="1"/>
  <c r="W2939" i="1"/>
  <c r="W2938" i="1"/>
  <c r="W2937" i="1"/>
  <c r="W2936" i="1"/>
  <c r="W2935" i="1"/>
  <c r="W2934" i="1"/>
  <c r="W2933" i="1"/>
  <c r="W2932" i="1"/>
  <c r="W2923" i="1"/>
  <c r="W2911" i="1"/>
  <c r="W2907" i="1"/>
  <c r="W2891" i="1"/>
  <c r="W2890" i="1"/>
  <c r="W2889" i="1"/>
  <c r="W2888" i="1"/>
  <c r="W2887" i="1"/>
  <c r="W2886" i="1"/>
  <c r="W2885" i="1"/>
  <c r="W2878" i="1"/>
  <c r="W2877" i="1"/>
  <c r="W2875" i="1"/>
  <c r="W2874" i="1"/>
  <c r="W2873" i="1"/>
  <c r="W2872" i="1"/>
  <c r="W2868" i="1"/>
  <c r="W2867" i="1"/>
  <c r="W2866" i="1"/>
  <c r="W2865" i="1"/>
  <c r="W2858" i="1"/>
  <c r="W2839" i="1"/>
  <c r="W2838" i="1"/>
  <c r="W2837" i="1"/>
  <c r="W2834" i="1"/>
  <c r="W2833" i="1"/>
  <c r="W2823" i="1"/>
  <c r="W2822" i="1"/>
  <c r="W2821" i="1"/>
  <c r="W2811" i="1"/>
  <c r="W2810" i="1"/>
  <c r="W2809" i="1"/>
  <c r="W2808" i="1"/>
  <c r="W2806" i="1"/>
  <c r="W2805" i="1"/>
  <c r="W2804" i="1"/>
  <c r="W2803" i="1"/>
  <c r="W2798" i="1"/>
  <c r="W2797" i="1"/>
  <c r="W2796" i="1"/>
  <c r="W2795" i="1"/>
  <c r="W2788" i="1"/>
  <c r="W2787" i="1"/>
  <c r="W2779" i="1"/>
  <c r="W2778" i="1"/>
  <c r="W2777" i="1"/>
  <c r="W2764" i="1"/>
  <c r="W2763" i="1"/>
  <c r="W2762" i="1"/>
  <c r="W2758" i="1"/>
  <c r="W2757" i="1"/>
  <c r="W2756" i="1"/>
  <c r="W2755" i="1"/>
  <c r="W2754" i="1"/>
  <c r="W2753" i="1"/>
  <c r="W2752" i="1"/>
  <c r="W2751" i="1"/>
  <c r="W2746" i="1"/>
  <c r="W2745" i="1"/>
  <c r="W2744" i="1"/>
  <c r="W2736" i="1"/>
  <c r="W2733" i="1"/>
  <c r="W2732" i="1"/>
  <c r="W2731" i="1"/>
  <c r="W2726" i="1"/>
  <c r="W2725" i="1"/>
  <c r="W2720" i="1"/>
  <c r="W2716" i="1"/>
  <c r="W2711" i="1"/>
  <c r="W2710" i="1"/>
  <c r="W2709" i="1"/>
  <c r="W2708" i="1"/>
  <c r="W2707" i="1"/>
  <c r="W2695" i="1"/>
  <c r="W2694" i="1"/>
  <c r="W2693" i="1"/>
  <c r="W2690" i="1"/>
  <c r="W2686" i="1"/>
  <c r="W2680" i="1"/>
  <c r="W2679" i="1"/>
  <c r="W2676" i="1"/>
  <c r="W2671" i="1"/>
  <c r="W2670" i="1"/>
  <c r="W2661" i="1"/>
  <c r="W2660" i="1"/>
  <c r="W2659" i="1"/>
  <c r="W2658" i="1"/>
  <c r="W2657" i="1"/>
  <c r="W2656" i="1"/>
  <c r="W2655" i="1"/>
  <c r="W2654" i="1"/>
  <c r="W2653" i="1"/>
  <c r="W2652" i="1"/>
  <c r="W2638" i="1"/>
  <c r="W2635" i="1"/>
  <c r="W2634" i="1"/>
  <c r="W2633" i="1"/>
  <c r="W2623" i="1"/>
  <c r="W2622" i="1"/>
  <c r="W2621" i="1"/>
  <c r="W2620" i="1"/>
  <c r="W2619" i="1"/>
  <c r="W2618" i="1"/>
  <c r="W2617" i="1"/>
  <c r="W2616" i="1"/>
  <c r="W2615" i="1"/>
  <c r="W2608" i="1"/>
  <c r="W2591" i="1"/>
  <c r="W2590" i="1"/>
  <c r="W2569" i="1"/>
  <c r="W2568" i="1"/>
  <c r="W2562" i="1"/>
  <c r="W2561" i="1"/>
  <c r="W2560" i="1"/>
  <c r="W2552" i="1"/>
  <c r="W2551" i="1"/>
  <c r="W2550" i="1"/>
  <c r="W2549" i="1"/>
  <c r="W2548" i="1"/>
  <c r="W2547" i="1"/>
  <c r="W2543" i="1"/>
  <c r="W2542" i="1"/>
  <c r="W2541" i="1"/>
  <c r="W2537" i="1"/>
  <c r="W2511" i="1"/>
  <c r="W2510" i="1"/>
  <c r="W2508" i="1"/>
  <c r="W2507" i="1"/>
  <c r="W2506" i="1"/>
  <c r="W2505" i="1"/>
  <c r="W2500" i="1"/>
  <c r="W2499" i="1"/>
  <c r="W2498" i="1"/>
  <c r="W2493" i="1"/>
  <c r="W2487" i="1"/>
  <c r="W2486" i="1"/>
  <c r="W2485" i="1"/>
  <c r="W2484" i="1"/>
  <c r="W2483" i="1"/>
  <c r="W2479" i="1"/>
  <c r="W2478" i="1"/>
  <c r="W2477" i="1"/>
  <c r="W2476" i="1"/>
  <c r="W2475" i="1"/>
  <c r="W2463" i="1"/>
  <c r="W2462" i="1"/>
  <c r="W2451" i="1"/>
  <c r="W2448" i="1"/>
  <c r="W2440" i="1"/>
  <c r="W2439" i="1"/>
  <c r="W2438" i="1"/>
  <c r="W2433" i="1"/>
  <c r="W2432" i="1"/>
  <c r="W2422" i="1"/>
  <c r="W2421" i="1"/>
  <c r="W2420" i="1"/>
  <c r="W2419" i="1"/>
  <c r="W2418" i="1"/>
  <c r="W2415" i="1"/>
  <c r="W2414" i="1"/>
  <c r="W2413" i="1"/>
  <c r="W2411" i="1"/>
  <c r="W2410" i="1"/>
  <c r="W2409" i="1"/>
  <c r="W2408" i="1"/>
  <c r="W2407" i="1"/>
  <c r="W2406" i="1"/>
  <c r="W2400" i="1"/>
  <c r="W2399" i="1"/>
  <c r="W2390" i="1"/>
  <c r="W2389" i="1"/>
  <c r="W2388" i="1"/>
  <c r="W2387" i="1"/>
  <c r="W2386" i="1"/>
  <c r="W2385" i="1"/>
  <c r="W2384" i="1"/>
  <c r="W2380" i="1"/>
  <c r="W2368" i="1"/>
  <c r="W2358" i="1"/>
  <c r="W2357" i="1"/>
  <c r="W2356" i="1"/>
  <c r="W2355" i="1"/>
  <c r="W2354" i="1"/>
  <c r="W2353" i="1"/>
  <c r="W2352" i="1"/>
  <c r="W2351" i="1"/>
  <c r="W2350" i="1"/>
  <c r="W2333" i="1"/>
  <c r="W2332" i="1"/>
  <c r="W2330" i="1"/>
  <c r="W2322" i="1"/>
  <c r="W2314" i="1"/>
  <c r="W2313" i="1"/>
  <c r="W2312" i="1"/>
  <c r="W2311" i="1"/>
  <c r="W2310" i="1"/>
  <c r="W2291" i="1"/>
  <c r="W2290" i="1"/>
  <c r="W2283" i="1"/>
  <c r="W2282" i="1"/>
  <c r="W2281" i="1"/>
  <c r="W2277" i="1"/>
  <c r="W2276" i="1"/>
  <c r="W2275" i="1"/>
  <c r="W2274" i="1"/>
  <c r="W2273" i="1"/>
  <c r="W2269" i="1"/>
  <c r="W2262" i="1"/>
  <c r="W2261" i="1"/>
  <c r="W2260" i="1"/>
  <c r="W2259" i="1"/>
  <c r="W2256" i="1"/>
  <c r="W2255" i="1"/>
  <c r="W2254" i="1"/>
  <c r="W2253" i="1"/>
  <c r="W2252" i="1"/>
  <c r="W2251" i="1"/>
  <c r="W2250" i="1"/>
  <c r="W2249" i="1"/>
  <c r="W2248" i="1"/>
  <c r="W2247" i="1"/>
  <c r="W2246" i="1"/>
  <c r="W2245" i="1"/>
  <c r="W2244" i="1"/>
  <c r="W2242" i="1"/>
  <c r="W2241" i="1"/>
  <c r="W2239" i="1"/>
  <c r="W2235" i="1"/>
  <c r="W2232" i="1"/>
  <c r="W2231" i="1"/>
  <c r="W2227" i="1"/>
  <c r="W2222" i="1"/>
  <c r="W2221" i="1"/>
  <c r="W2220" i="1"/>
  <c r="W2218" i="1"/>
  <c r="W2217" i="1"/>
  <c r="W2216" i="1"/>
  <c r="W2215" i="1"/>
  <c r="W2205" i="1"/>
  <c r="W2204" i="1"/>
  <c r="W2197" i="1"/>
  <c r="W2196" i="1"/>
  <c r="W2195" i="1"/>
  <c r="W2194" i="1"/>
  <c r="W2193" i="1"/>
  <c r="W2192" i="1"/>
  <c r="W2187" i="1"/>
  <c r="W2180" i="1"/>
  <c r="W2179" i="1"/>
  <c r="W2178" i="1"/>
  <c r="W2177" i="1"/>
  <c r="W2174" i="1"/>
  <c r="W2164" i="1"/>
  <c r="W2163" i="1"/>
  <c r="W2157" i="1"/>
  <c r="W2150" i="1"/>
  <c r="W2123" i="1"/>
  <c r="W2121" i="1"/>
  <c r="W2120" i="1"/>
  <c r="W2119" i="1"/>
  <c r="W2117" i="1"/>
  <c r="W2116" i="1"/>
  <c r="W2115" i="1"/>
  <c r="W2114" i="1"/>
  <c r="W2113" i="1"/>
  <c r="W2112" i="1"/>
  <c r="W2111" i="1"/>
  <c r="W2110" i="1"/>
  <c r="W2109" i="1"/>
  <c r="W2104" i="1"/>
  <c r="W2103" i="1"/>
  <c r="W2102" i="1"/>
  <c r="W2101" i="1"/>
  <c r="W2100" i="1"/>
  <c r="W2095" i="1"/>
  <c r="W2091" i="1"/>
  <c r="W2084" i="1"/>
  <c r="W2083" i="1"/>
  <c r="W2082" i="1"/>
  <c r="W2081" i="1"/>
  <c r="W2077" i="1"/>
  <c r="W2076" i="1"/>
  <c r="W2075" i="1"/>
  <c r="W2074" i="1"/>
  <c r="W2073" i="1"/>
  <c r="W2071" i="1"/>
  <c r="W2070" i="1"/>
  <c r="W2069" i="1"/>
  <c r="W2068" i="1"/>
  <c r="W2067" i="1"/>
  <c r="W2066" i="1"/>
  <c r="W2065" i="1"/>
  <c r="W2064" i="1"/>
  <c r="W2063" i="1"/>
  <c r="W2062" i="1"/>
  <c r="W2061" i="1"/>
  <c r="W2044" i="1"/>
  <c r="W2043" i="1"/>
  <c r="W2042" i="1"/>
  <c r="W2041" i="1"/>
  <c r="W2040" i="1"/>
  <c r="W2039" i="1"/>
  <c r="W2038" i="1"/>
  <c r="W2029" i="1"/>
  <c r="W2028" i="1"/>
  <c r="W2027" i="1"/>
  <c r="W2026" i="1"/>
  <c r="W2021" i="1"/>
  <c r="W2020" i="1"/>
  <c r="W2019" i="1"/>
  <c r="W2018" i="1"/>
  <c r="W2003" i="1"/>
  <c r="W2002" i="1"/>
  <c r="W1996" i="1"/>
  <c r="W1995" i="1"/>
  <c r="W1994" i="1"/>
  <c r="W1987" i="1"/>
  <c r="W1986" i="1"/>
  <c r="W1985" i="1"/>
  <c r="W1982" i="1"/>
  <c r="W1981" i="1"/>
  <c r="W1980" i="1"/>
  <c r="W1942" i="1"/>
  <c r="W1941" i="1"/>
  <c r="W1940" i="1"/>
  <c r="W1939" i="1"/>
  <c r="W1938" i="1"/>
  <c r="W1937" i="1"/>
  <c r="W1936" i="1"/>
  <c r="W1933" i="1"/>
  <c r="W1932" i="1"/>
  <c r="W1931" i="1"/>
  <c r="W1930" i="1"/>
  <c r="W1929" i="1"/>
  <c r="W1928" i="1"/>
  <c r="W1927" i="1"/>
  <c r="W1926" i="1"/>
  <c r="W1912" i="1"/>
  <c r="W1910" i="1"/>
  <c r="W1906" i="1"/>
  <c r="W1905" i="1"/>
  <c r="W1904" i="1"/>
  <c r="W1897" i="1"/>
  <c r="W1895" i="1"/>
  <c r="W1893" i="1"/>
  <c r="W1892" i="1"/>
  <c r="W1887" i="1"/>
  <c r="W1880" i="1"/>
  <c r="W1879" i="1"/>
  <c r="W1875" i="1"/>
  <c r="W1874" i="1"/>
  <c r="W1873" i="1"/>
  <c r="W1872" i="1"/>
  <c r="W1871" i="1"/>
  <c r="W1868" i="1"/>
  <c r="W1866" i="1"/>
  <c r="W1865" i="1"/>
  <c r="W1857" i="1"/>
  <c r="W1850" i="1"/>
  <c r="W1849" i="1"/>
  <c r="W1846" i="1"/>
  <c r="W1828" i="1"/>
  <c r="W1827" i="1"/>
  <c r="W1826" i="1"/>
  <c r="W1819" i="1"/>
  <c r="W1818" i="1"/>
  <c r="W1817" i="1"/>
  <c r="W1816" i="1"/>
  <c r="W1809" i="1"/>
  <c r="W1808" i="1"/>
  <c r="W1807" i="1"/>
  <c r="W1803" i="1"/>
  <c r="W1800" i="1"/>
  <c r="W1780" i="1"/>
  <c r="W1779" i="1"/>
  <c r="W1764" i="1"/>
  <c r="W1763" i="1"/>
  <c r="W1762" i="1"/>
  <c r="W1756" i="1"/>
  <c r="W1755" i="1"/>
  <c r="W1754" i="1"/>
  <c r="W1753" i="1"/>
  <c r="W1742" i="1"/>
  <c r="W1741" i="1"/>
  <c r="W1740" i="1"/>
  <c r="W1739" i="1"/>
  <c r="W1716" i="1"/>
  <c r="W1713" i="1"/>
  <c r="W1712" i="1"/>
  <c r="W1711" i="1"/>
  <c r="W1710" i="1"/>
  <c r="W1709" i="1"/>
  <c r="W1708" i="1"/>
  <c r="W1706" i="1"/>
  <c r="W1705" i="1"/>
  <c r="W1701" i="1"/>
  <c r="W1700" i="1"/>
  <c r="W1699" i="1"/>
  <c r="W1685" i="1"/>
  <c r="W1684" i="1"/>
  <c r="W1679" i="1"/>
  <c r="W1678" i="1"/>
  <c r="W1673" i="1"/>
  <c r="W1662" i="1"/>
  <c r="W1661" i="1"/>
  <c r="W1660" i="1"/>
  <c r="W1658" i="1"/>
  <c r="W1657" i="1"/>
  <c r="W1656" i="1"/>
  <c r="W1655" i="1"/>
  <c r="W1654" i="1"/>
  <c r="W1653" i="1"/>
  <c r="W1652" i="1"/>
  <c r="W1647" i="1"/>
  <c r="W1646" i="1"/>
  <c r="W1645" i="1"/>
  <c r="W1639" i="1"/>
  <c r="W1638" i="1"/>
  <c r="W1637" i="1"/>
  <c r="W1627" i="1"/>
  <c r="W1626" i="1"/>
  <c r="W1625" i="1"/>
  <c r="W1624" i="1"/>
  <c r="W1623" i="1"/>
  <c r="W1622" i="1"/>
  <c r="W1615" i="1"/>
  <c r="W1614" i="1"/>
  <c r="W1613" i="1"/>
  <c r="W1612" i="1"/>
  <c r="W1611" i="1"/>
  <c r="W1610" i="1"/>
  <c r="W1609" i="1"/>
  <c r="W1608" i="1"/>
  <c r="W1607" i="1"/>
  <c r="W1606" i="1"/>
  <c r="W1595" i="1"/>
  <c r="W1594" i="1"/>
  <c r="W1575" i="1"/>
  <c r="W1574" i="1"/>
  <c r="W1573" i="1"/>
  <c r="W1572" i="1"/>
  <c r="W1570" i="1"/>
  <c r="W1567" i="1"/>
  <c r="W1563" i="1"/>
  <c r="W1562" i="1"/>
  <c r="W1561" i="1"/>
  <c r="W1560" i="1"/>
  <c r="W1556" i="1"/>
  <c r="W1553" i="1"/>
  <c r="W1546" i="1"/>
  <c r="W1545" i="1"/>
  <c r="W1536" i="1"/>
  <c r="W1534" i="1"/>
  <c r="W1533" i="1"/>
  <c r="W1527" i="1"/>
  <c r="W1526" i="1"/>
  <c r="W1525" i="1"/>
  <c r="W1524" i="1"/>
  <c r="W1523" i="1"/>
  <c r="W1521" i="1"/>
  <c r="W1520" i="1"/>
  <c r="W1519" i="1"/>
  <c r="W1518" i="1"/>
  <c r="W1513" i="1"/>
  <c r="W1512" i="1"/>
  <c r="W1511" i="1"/>
  <c r="W1507" i="1"/>
  <c r="W1506" i="1"/>
  <c r="W1505" i="1"/>
  <c r="W1504" i="1"/>
  <c r="W1500" i="1"/>
  <c r="W1495" i="1"/>
  <c r="W1490" i="1"/>
  <c r="W1489" i="1"/>
  <c r="W1488" i="1"/>
  <c r="W1486" i="1"/>
  <c r="W1483" i="1"/>
  <c r="W1482" i="1"/>
  <c r="W1481" i="1"/>
  <c r="W1480" i="1"/>
  <c r="W1474" i="1"/>
  <c r="W1468" i="1"/>
  <c r="W1467" i="1"/>
  <c r="W1462" i="1"/>
  <c r="W1452" i="1"/>
  <c r="W1451" i="1"/>
  <c r="W1445" i="1"/>
  <c r="W1443" i="1"/>
  <c r="W1436" i="1"/>
  <c r="W1431" i="1"/>
  <c r="W1430" i="1"/>
  <c r="W1429" i="1"/>
  <c r="W1428" i="1"/>
  <c r="W1427" i="1"/>
  <c r="W1426" i="1"/>
  <c r="W1425" i="1"/>
  <c r="W1424" i="1"/>
  <c r="W1423" i="1"/>
  <c r="W1422" i="1"/>
  <c r="W1421" i="1"/>
  <c r="W1417" i="1"/>
  <c r="W1416" i="1"/>
  <c r="W1411" i="1"/>
  <c r="W1382" i="1"/>
  <c r="W1381" i="1"/>
  <c r="W1380" i="1"/>
  <c r="W1379" i="1"/>
  <c r="W1378" i="1"/>
  <c r="W1377" i="1"/>
  <c r="W1376" i="1"/>
  <c r="W1375" i="1"/>
  <c r="W1374" i="1"/>
  <c r="W1372" i="1"/>
  <c r="W1371" i="1"/>
  <c r="W1370" i="1"/>
  <c r="W1369" i="1"/>
  <c r="W1368" i="1"/>
  <c r="W1367" i="1"/>
  <c r="W1366" i="1"/>
  <c r="W1365" i="1"/>
  <c r="W1361" i="1"/>
  <c r="W1356" i="1"/>
  <c r="W1355" i="1"/>
  <c r="W1354" i="1"/>
  <c r="W1338" i="1"/>
  <c r="W1336" i="1"/>
  <c r="W1331" i="1"/>
  <c r="W1330" i="1"/>
  <c r="W1318" i="1"/>
  <c r="W1317" i="1"/>
  <c r="W1316" i="1"/>
  <c r="W1312" i="1"/>
  <c r="W1311" i="1"/>
  <c r="W1310" i="1"/>
  <c r="W1309" i="1"/>
  <c r="W1308" i="1"/>
  <c r="W1301" i="1"/>
  <c r="W1299" i="1"/>
  <c r="W1298" i="1"/>
  <c r="W1297" i="1"/>
  <c r="W1296" i="1"/>
  <c r="W1295" i="1"/>
  <c r="W1294" i="1"/>
  <c r="W1293" i="1"/>
  <c r="W1292" i="1"/>
  <c r="W1270" i="1"/>
  <c r="W1269" i="1"/>
  <c r="W1268" i="1"/>
  <c r="W1267" i="1"/>
  <c r="W1249" i="1"/>
  <c r="W1248" i="1"/>
  <c r="W1247" i="1"/>
  <c r="W1242" i="1"/>
  <c r="W1241" i="1"/>
  <c r="W1240" i="1"/>
  <c r="W1232" i="1"/>
  <c r="W1231" i="1"/>
  <c r="W1230" i="1"/>
  <c r="W1223" i="1"/>
  <c r="W1222" i="1"/>
  <c r="W1206" i="1"/>
  <c r="W1205" i="1"/>
  <c r="W1204" i="1"/>
  <c r="W1203" i="1"/>
  <c r="W1202" i="1"/>
  <c r="W1194" i="1"/>
  <c r="W1193" i="1"/>
  <c r="W1192" i="1"/>
  <c r="W1191" i="1"/>
  <c r="W1190" i="1"/>
  <c r="W1189" i="1"/>
  <c r="W1188" i="1"/>
  <c r="W1187" i="1"/>
  <c r="W1186" i="1"/>
  <c r="W1178" i="1"/>
  <c r="W1174" i="1"/>
  <c r="W1168" i="1"/>
  <c r="W1163" i="1"/>
  <c r="W1160" i="1"/>
  <c r="W1155" i="1"/>
  <c r="W1154" i="1"/>
  <c r="W1147" i="1"/>
  <c r="W1146" i="1"/>
  <c r="W1145" i="1"/>
  <c r="W1144" i="1"/>
  <c r="W1143" i="1"/>
  <c r="W1134" i="1"/>
  <c r="W1118" i="1"/>
  <c r="W1117" i="1"/>
  <c r="W1116" i="1"/>
  <c r="W1115" i="1"/>
  <c r="W1106" i="1"/>
  <c r="W1103" i="1"/>
  <c r="W1102" i="1"/>
  <c r="W1101" i="1"/>
  <c r="W1100" i="1"/>
  <c r="W1099" i="1"/>
  <c r="W1094" i="1"/>
  <c r="W1093" i="1"/>
  <c r="W1090" i="1"/>
  <c r="W1089" i="1"/>
  <c r="W1081" i="1"/>
  <c r="W1080" i="1"/>
  <c r="W1079" i="1"/>
  <c r="W1077" i="1"/>
  <c r="W1076" i="1"/>
  <c r="W1075" i="1"/>
  <c r="W1073" i="1"/>
  <c r="W1072" i="1"/>
  <c r="W1069" i="1"/>
  <c r="W1060" i="1"/>
  <c r="W1059" i="1"/>
  <c r="W1051" i="1"/>
  <c r="W1050" i="1"/>
  <c r="W1039" i="1"/>
  <c r="W1026" i="1"/>
  <c r="W1017" i="1"/>
  <c r="W1016" i="1"/>
  <c r="W1015" i="1"/>
  <c r="W1014" i="1"/>
  <c r="W1013" i="1"/>
  <c r="W1012" i="1"/>
  <c r="W1009" i="1"/>
  <c r="W1008" i="1"/>
  <c r="W1006" i="1"/>
  <c r="W1002" i="1"/>
  <c r="W995" i="1"/>
  <c r="W994" i="1"/>
  <c r="W985" i="1"/>
  <c r="W984" i="1"/>
  <c r="W983" i="1"/>
  <c r="W978" i="1"/>
  <c r="W964" i="1"/>
  <c r="W962" i="1"/>
  <c r="W961" i="1"/>
  <c r="W960" i="1"/>
  <c r="W959" i="1"/>
  <c r="W958" i="1"/>
  <c r="W948" i="1"/>
  <c r="W947" i="1"/>
  <c r="W946" i="1"/>
  <c r="W945" i="1"/>
  <c r="W944" i="1"/>
  <c r="W943" i="1"/>
  <c r="W942" i="1"/>
  <c r="W941" i="1"/>
  <c r="W940" i="1"/>
  <c r="W939" i="1"/>
  <c r="W907" i="1"/>
  <c r="W906" i="1"/>
  <c r="W905" i="1"/>
  <c r="W897" i="1"/>
  <c r="W896" i="1"/>
  <c r="W890" i="1"/>
  <c r="W888" i="1"/>
  <c r="W887" i="1"/>
  <c r="W884" i="1"/>
  <c r="W863" i="1"/>
  <c r="W862" i="1"/>
  <c r="W853" i="1"/>
  <c r="W852" i="1"/>
  <c r="W847" i="1"/>
  <c r="W846" i="1"/>
  <c r="W845" i="1"/>
  <c r="W844" i="1"/>
  <c r="W827" i="1"/>
  <c r="W826" i="1"/>
  <c r="W816" i="1"/>
  <c r="W815" i="1"/>
  <c r="W814" i="1"/>
  <c r="W813" i="1"/>
  <c r="W812" i="1"/>
  <c r="W811" i="1"/>
  <c r="W808" i="1"/>
  <c r="W807" i="1"/>
  <c r="W806" i="1"/>
  <c r="W803" i="1"/>
  <c r="W802" i="1"/>
  <c r="W801" i="1"/>
  <c r="W796" i="1"/>
  <c r="W795" i="1"/>
  <c r="W789" i="1"/>
  <c r="W788" i="1"/>
  <c r="W782" i="1"/>
  <c r="W781" i="1"/>
  <c r="W780" i="1"/>
  <c r="W779" i="1"/>
  <c r="W762" i="1"/>
  <c r="W756" i="1"/>
  <c r="W755" i="1"/>
  <c r="W749" i="1"/>
  <c r="W748" i="1"/>
  <c r="W740" i="1"/>
  <c r="W739" i="1"/>
  <c r="W738" i="1"/>
  <c r="W737" i="1"/>
  <c r="W736" i="1"/>
  <c r="W735" i="1"/>
  <c r="W734" i="1"/>
  <c r="W722" i="1"/>
  <c r="W721" i="1"/>
  <c r="W720" i="1"/>
  <c r="W717" i="1"/>
  <c r="W705" i="1"/>
  <c r="W704" i="1"/>
  <c r="W695" i="1"/>
  <c r="W694" i="1"/>
  <c r="W652" i="1"/>
  <c r="W651" i="1"/>
  <c r="W650" i="1"/>
  <c r="W649" i="1"/>
  <c r="W648" i="1"/>
  <c r="W644" i="1"/>
  <c r="W643" i="1"/>
  <c r="W641" i="1"/>
  <c r="W640" i="1"/>
  <c r="W639" i="1"/>
  <c r="W638" i="1"/>
  <c r="W634" i="1"/>
  <c r="W633" i="1"/>
  <c r="W632" i="1"/>
  <c r="W631" i="1"/>
  <c r="W630" i="1"/>
  <c r="W629" i="1"/>
  <c r="W599" i="1"/>
  <c r="W598" i="1"/>
  <c r="W597" i="1"/>
  <c r="W596" i="1"/>
  <c r="W593" i="1"/>
  <c r="W592" i="1"/>
  <c r="W591" i="1"/>
  <c r="W590" i="1"/>
  <c r="W587" i="1"/>
  <c r="W586" i="1"/>
  <c r="W585" i="1"/>
  <c r="W584" i="1"/>
  <c r="W583" i="1"/>
  <c r="W582" i="1"/>
  <c r="W579" i="1"/>
  <c r="W578" i="1"/>
  <c r="W577" i="1"/>
  <c r="W576" i="1"/>
  <c r="W571" i="1"/>
  <c r="W570" i="1"/>
  <c r="W569" i="1"/>
  <c r="W568" i="1"/>
  <c r="W567" i="1"/>
  <c r="W566" i="1"/>
  <c r="W565" i="1"/>
  <c r="W562" i="1"/>
  <c r="W561" i="1"/>
  <c r="W560" i="1"/>
  <c r="W559" i="1"/>
  <c r="W558" i="1"/>
  <c r="W556" i="1"/>
  <c r="W553" i="1"/>
  <c r="W543" i="1"/>
  <c r="W537" i="1"/>
  <c r="W534" i="1"/>
  <c r="W533" i="1"/>
  <c r="W526" i="1"/>
  <c r="W525" i="1"/>
  <c r="W520" i="1"/>
  <c r="W519" i="1"/>
  <c r="W518" i="1"/>
  <c r="W517" i="1"/>
  <c r="W516" i="1"/>
  <c r="W515" i="1"/>
  <c r="W506" i="1"/>
  <c r="W505" i="1"/>
  <c r="W504" i="1"/>
  <c r="W503" i="1"/>
  <c r="W502" i="1"/>
  <c r="W501" i="1"/>
  <c r="W500" i="1"/>
  <c r="W499" i="1"/>
  <c r="W498" i="1"/>
  <c r="W495" i="1"/>
  <c r="W488" i="1"/>
  <c r="W487" i="1"/>
  <c r="W486" i="1"/>
  <c r="W483" i="1"/>
  <c r="W479" i="1"/>
  <c r="W478" i="1"/>
  <c r="W477" i="1"/>
  <c r="W476" i="1"/>
  <c r="W475" i="1"/>
  <c r="W474" i="1"/>
  <c r="W473" i="1"/>
  <c r="W468" i="1"/>
  <c r="W467" i="1"/>
  <c r="W466" i="1"/>
  <c r="W465" i="1"/>
  <c r="W464" i="1"/>
  <c r="W463" i="1"/>
  <c r="W462" i="1"/>
  <c r="W461" i="1"/>
  <c r="W458" i="1"/>
  <c r="W423" i="1"/>
  <c r="W422" i="1"/>
  <c r="W421" i="1"/>
  <c r="W419" i="1"/>
  <c r="W418" i="1"/>
  <c r="W417" i="1"/>
  <c r="W416" i="1"/>
  <c r="W415" i="1"/>
  <c r="W414" i="1"/>
  <c r="W413" i="1"/>
  <c r="W412" i="1"/>
  <c r="W411" i="1"/>
  <c r="W410" i="1"/>
  <c r="W409" i="1"/>
  <c r="W408" i="1"/>
  <c r="W407" i="1"/>
  <c r="W396" i="1"/>
  <c r="W394" i="1"/>
  <c r="W393" i="1"/>
  <c r="W384" i="1"/>
  <c r="W383" i="1"/>
  <c r="W377" i="1"/>
  <c r="W376" i="1"/>
  <c r="W375" i="1"/>
  <c r="W374" i="1"/>
  <c r="W367" i="1"/>
  <c r="W347" i="1"/>
  <c r="W341" i="1"/>
  <c r="W340" i="1"/>
  <c r="W339" i="1"/>
  <c r="W338" i="1"/>
  <c r="W337" i="1"/>
  <c r="W336" i="1"/>
  <c r="W326" i="1"/>
  <c r="W325" i="1"/>
  <c r="W324" i="1"/>
  <c r="W314" i="1"/>
  <c r="W313" i="1"/>
  <c r="W312" i="1"/>
  <c r="W311" i="1"/>
  <c r="W299" i="1"/>
  <c r="W298" i="1"/>
  <c r="W297" i="1"/>
  <c r="W296" i="1"/>
  <c r="W295" i="1"/>
  <c r="W287" i="1"/>
  <c r="W286" i="1"/>
  <c r="W285" i="1"/>
  <c r="W284" i="1"/>
  <c r="W277" i="1"/>
  <c r="W276" i="1"/>
  <c r="W275" i="1"/>
  <c r="W274" i="1"/>
  <c r="W273" i="1"/>
  <c r="W272" i="1"/>
  <c r="W267" i="1"/>
  <c r="W253" i="1"/>
  <c r="W252" i="1"/>
  <c r="W251" i="1"/>
  <c r="W238" i="1"/>
  <c r="W220" i="1"/>
  <c r="W219" i="1"/>
  <c r="W207" i="1"/>
  <c r="W204" i="1"/>
  <c r="W203" i="1"/>
  <c r="W196" i="1"/>
  <c r="W188" i="1"/>
  <c r="W175" i="1"/>
  <c r="W174" i="1"/>
  <c r="W173" i="1"/>
  <c r="W165" i="1"/>
  <c r="W164" i="1"/>
  <c r="W162" i="1"/>
  <c r="W159" i="1"/>
  <c r="W158" i="1"/>
  <c r="W157" i="1"/>
  <c r="W156" i="1"/>
  <c r="W155" i="1"/>
  <c r="W154" i="1"/>
  <c r="W153" i="1"/>
  <c r="W147" i="1"/>
  <c r="W145" i="1"/>
  <c r="W144" i="1"/>
  <c r="W143" i="1"/>
  <c r="W141" i="1"/>
  <c r="W140" i="1"/>
  <c r="W139" i="1"/>
  <c r="W138" i="1"/>
  <c r="W137" i="1"/>
  <c r="W136" i="1"/>
  <c r="W135" i="1"/>
  <c r="W131" i="1"/>
  <c r="W130" i="1"/>
  <c r="W129" i="1"/>
  <c r="W128" i="1"/>
  <c r="W119" i="1"/>
  <c r="W107" i="1"/>
  <c r="W106" i="1"/>
  <c r="W105" i="1"/>
  <c r="W99" i="1"/>
  <c r="W97" i="1"/>
  <c r="W93" i="1"/>
  <c r="W92" i="1"/>
  <c r="W91" i="1"/>
  <c r="W84" i="1"/>
  <c r="W83" i="1"/>
  <c r="W70" i="1"/>
  <c r="W69" i="1"/>
  <c r="W67" i="1"/>
  <c r="W66" i="1"/>
  <c r="W65" i="1"/>
  <c r="W64" i="1"/>
  <c r="W44" i="1"/>
  <c r="W28" i="1"/>
  <c r="W27" i="1"/>
  <c r="W26" i="1"/>
  <c r="W22" i="1"/>
  <c r="W21" i="1"/>
  <c r="W20" i="1"/>
  <c r="W19" i="1"/>
  <c r="W15" i="1"/>
  <c r="W13" i="1"/>
  <c r="W12" i="1"/>
  <c r="W11" i="1"/>
  <c r="W10" i="1"/>
  <c r="W9" i="1"/>
  <c r="W8" i="1"/>
  <c r="W7" i="1"/>
  <c r="W4" i="1"/>
  <c r="L9" i="7"/>
  <c r="K9" i="7"/>
  <c r="J9" i="7"/>
  <c r="I9" i="7"/>
  <c r="H9" i="7"/>
  <c r="L17" i="5"/>
  <c r="H17" i="5"/>
  <c r="E17" i="5"/>
  <c r="B17" i="5"/>
  <c r="AO51" i="3" l="1"/>
  <c r="AO52" i="3"/>
  <c r="AO39" i="3"/>
  <c r="AO40" i="3"/>
  <c r="AO41" i="3"/>
  <c r="AO42" i="3"/>
  <c r="AO43" i="3"/>
  <c r="AO44" i="3"/>
  <c r="AO45" i="3"/>
  <c r="AO46" i="3"/>
  <c r="AO47" i="3"/>
  <c r="AO48" i="3"/>
  <c r="AO49" i="3"/>
  <c r="AO50" i="3"/>
  <c r="AO38" i="3"/>
  <c r="AO37" i="3"/>
  <c r="AO36" i="3"/>
  <c r="AO35" i="3"/>
  <c r="AO34" i="3"/>
  <c r="AO33" i="3"/>
  <c r="AO32" i="3"/>
  <c r="AO31" i="3"/>
  <c r="AO30" i="3"/>
  <c r="AO29" i="3"/>
  <c r="AO28" i="3"/>
  <c r="AO27" i="3"/>
  <c r="AO26" i="3"/>
  <c r="AO25" i="3"/>
  <c r="AO24" i="3"/>
  <c r="AO23" i="3"/>
  <c r="AO22" i="3"/>
  <c r="AO21" i="3"/>
  <c r="AO20" i="3"/>
  <c r="AO19" i="3"/>
  <c r="AO18" i="3"/>
  <c r="AO17" i="3"/>
  <c r="AO16" i="3"/>
  <c r="AO15" i="3"/>
  <c r="AO14" i="3"/>
  <c r="AO13" i="3"/>
  <c r="AO12" i="3"/>
  <c r="AO11" i="3"/>
  <c r="AO10" i="3"/>
  <c r="AO9" i="3"/>
  <c r="AO8" i="3"/>
  <c r="AO7" i="3"/>
  <c r="AO6" i="3"/>
  <c r="AO5" i="3"/>
  <c r="AO4" i="3"/>
  <c r="AC5" i="3"/>
  <c r="AC4" i="3"/>
  <c r="AC3" i="3"/>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AD3" i="3"/>
  <c r="AD5" i="3"/>
  <c r="AD4" i="3"/>
  <c r="AD6"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0C4EF6-5707-453C-A8E8-B5AD0615D3D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D1504A4-F1B7-4A9C-A4A6-A17E02E98FF1}" name="WorksheetConnection_Ecommerce Sales Analysis.xlsx!Table_1" type="102" refreshedVersion="8" minRefreshableVersion="5">
    <extLst>
      <ext xmlns:x15="http://schemas.microsoft.com/office/spreadsheetml/2010/11/main" uri="{DE250136-89BD-433C-8126-D09CA5730AF9}">
        <x15:connection id="Table_1">
          <x15:rangePr sourceName="_xlcn.WorksheetConnection_EcommerceSalesAnalysis.xlsxTable_11"/>
        </x15:connection>
      </ext>
    </extLst>
  </connection>
</connections>
</file>

<file path=xl/sharedStrings.xml><?xml version="1.0" encoding="utf-8"?>
<sst xmlns="http://schemas.openxmlformats.org/spreadsheetml/2006/main" count="130143" uniqueCount="10961">
  <si>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</si>
  <si>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</si>
  <si>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</si>
  <si>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</si>
  <si>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</si>
  <si>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</si>
  <si>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</si>
  <si>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</si>
  <si>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</si>
  <si>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</si>
  <si>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</si>
  <si>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</si>
  <si>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</si>
  <si>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</si>
  <si>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</si>
  <si>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</si>
  <si>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</si>
  <si>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</si>
  <si>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</si>
  <si>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</si>
  <si>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</si>
  <si>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</si>
  <si>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</si>
  <si>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</si>
  <si>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</si>
  <si>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</si>
  <si>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</si>
  <si>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</si>
  <si>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</si>
  <si>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</si>
  <si>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</si>
  <si>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</si>
  <si>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</si>
  <si>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</si>
  <si>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</si>
  <si>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</si>
  <si>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</si>
  <si>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</si>
  <si>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</si>
  <si>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</si>
  <si>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</si>
  <si>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</si>
  <si>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</si>
  <si>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</si>
  <si>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</si>
  <si>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</si>
  <si>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</si>
  <si>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</si>
  <si>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</si>
  <si>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</si>
  <si>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</si>
  <si>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</si>
  <si>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</si>
  <si>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</si>
  <si>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</si>
  <si>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</si>
  <si>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</si>
  <si>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</si>
  <si>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</si>
  <si>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</si>
  <si>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</si>
  <si>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</si>
  <si>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</si>
  <si>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</si>
  <si>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</si>
  <si>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</si>
  <si>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</si>
  <si>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</si>
  <si>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</si>
  <si>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</si>
  <si>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</si>
  <si>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</si>
  <si>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</si>
  <si>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</si>
  <si>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</si>
  <si>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</si>
  <si>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</si>
  <si>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</si>
  <si>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</si>
  <si>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</si>
  <si>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</si>
  <si>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</si>
  <si>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</si>
  <si>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</si>
  <si>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</si>
  <si>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</si>
  <si>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</si>
  <si>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</si>
  <si>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</si>
  <si>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</si>
  <si>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</si>
  <si>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</si>
  <si>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</si>
  <si>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</si>
  <si>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</si>
  <si>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</si>
  <si>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</si>
  <si>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</si>
  <si>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</si>
  <si>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</si>
  <si>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</si>
  <si>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</si>
  <si>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</si>
  <si>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</si>
  <si>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</si>
  <si>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</si>
  <si>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</si>
  <si>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</si>
  <si>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</si>
  <si>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</si>
  <si>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</si>
  <si>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</si>
  <si>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</si>
  <si>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</si>
  <si>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</si>
  <si>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</si>
  <si>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</si>
  <si>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</si>
  <si>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</si>
  <si>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</si>
  <si>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</si>
  <si>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</si>
  <si>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</si>
  <si>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</si>
  <si>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</si>
  <si>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</si>
  <si>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</si>
  <si>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</si>
  <si>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</si>
  <si>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</si>
  <si>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</si>
  <si>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</si>
  <si>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</si>
  <si>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</si>
  <si>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</si>
  <si>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</si>
  <si>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</si>
  <si>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</si>
  <si>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</si>
  <si>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</si>
  <si>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</si>
  <si>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</si>
  <si>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</si>
  <si>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</si>
  <si>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</si>
  <si>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</si>
  <si>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</si>
  <si>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</si>
  <si>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</si>
  <si>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</si>
  <si>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</si>
  <si>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</si>
  <si>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</si>
  <si>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</si>
  <si>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</si>
  <si>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</si>
  <si>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</si>
  <si>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</si>
  <si>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</si>
  <si>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</si>
  <si>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</si>
  <si>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</si>
  <si>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</si>
  <si>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</si>
  <si>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</si>
  <si>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</si>
  <si>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</si>
  <si>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</si>
  <si>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</si>
  <si>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</si>
  <si>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</si>
  <si>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</si>
  <si>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</si>
  <si>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</si>
  <si>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</si>
  <si>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</si>
  <si>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</si>
  <si>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</si>
  <si>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</si>
  <si>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</si>
  <si>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</si>
  <si>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</si>
  <si>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</si>
  <si>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</si>
  <si>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</si>
  <si>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</si>
  <si>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</si>
  <si>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</si>
  <si>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</si>
  <si>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</si>
  <si>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</si>
  <si>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</si>
  <si>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</si>
  <si>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</si>
  <si>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</si>
  <si>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</si>
  <si>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</si>
  <si>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</si>
  <si>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</si>
  <si>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</si>
  <si>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</si>
  <si>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</si>
  <si>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</si>
  <si>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</si>
  <si>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</si>
  <si>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</si>
  <si>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</si>
  <si>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</si>
  <si>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</si>
  <si>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</si>
  <si>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</si>
  <si>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</si>
  <si>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</si>
  <si>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</si>
  <si>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</si>
  <si>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</si>
  <si>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</si>
  <si>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</si>
  <si>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</si>
  <si>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</si>
  <si>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</si>
  <si>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</si>
  <si>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</si>
  <si>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</si>
  <si>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</si>
  <si>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</si>
  <si>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</si>
  <si>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</si>
  <si>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</si>
  <si>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</si>
  <si>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</si>
  <si>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</si>
  <si>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</si>
  <si>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</si>
  <si>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</si>
  <si>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</si>
  <si>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</si>
  <si>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</si>
  <si>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</si>
  <si>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</si>
  <si>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</si>
  <si>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</si>
  <si>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</si>
  <si>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</si>
  <si>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</si>
  <si>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</si>
  <si>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</si>
  <si>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</si>
  <si>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</si>
  <si>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</si>
  <si>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</si>
  <si>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</si>
  <si>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</si>
  <si>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</si>
  <si>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</si>
  <si>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</si>
  <si>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</si>
  <si>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</si>
  <si>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</si>
  <si>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</si>
  <si>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</si>
  <si>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</si>
  <si>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</si>
  <si>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</si>
  <si>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</si>
  <si>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</si>
  <si>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</si>
  <si>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</si>
  <si>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</si>
  <si>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</si>
  <si>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</si>
  <si>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</si>
  <si>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</si>
  <si>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</si>
  <si>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</si>
  <si>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</si>
  <si>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</si>
  <si>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</si>
  <si>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</si>
  <si>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</si>
  <si>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</si>
  <si>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</si>
  <si>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</si>
  <si>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</si>
  <si>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</si>
  <si>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</si>
  <si>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</si>
  <si>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</si>
  <si>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</si>
  <si>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</si>
  <si>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</si>
  <si>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</si>
  <si>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</si>
  <si>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</si>
  <si>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</si>
  <si>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</si>
  <si>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</si>
  <si>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</si>
  <si>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</si>
  <si>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</si>
  <si>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</si>
  <si>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</si>
  <si>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</si>
  <si>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</si>
  <si>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</si>
  <si>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</si>
  <si>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</si>
  <si>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</si>
  <si>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</si>
  <si>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</si>
  <si>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</si>
  <si>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</si>
  <si>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</si>
  <si>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</si>
  <si>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</si>
  <si>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</si>
  <si>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</si>
  <si>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</si>
  <si>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</si>
  <si>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</si>
  <si>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</si>
  <si>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</si>
  <si>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</si>
  <si>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</si>
  <si>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</si>
  <si>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</si>
  <si>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</si>
  <si>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</si>
  <si>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</si>
  <si>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</si>
  <si>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</si>
  <si>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</si>
  <si>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</si>
  <si>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</si>
  <si>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</si>
  <si>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</si>
  <si>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</si>
  <si>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</si>
  <si>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</si>
  <si>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</si>
  <si>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</si>
  <si>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</si>
  <si>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</si>
  <si>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</si>
  <si>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</si>
  <si>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</si>
  <si>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</si>
  <si>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</si>
  <si>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</si>
  <si>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</si>
  <si>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</si>
  <si>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</si>
  <si>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</si>
  <si>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</si>
  <si>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</si>
  <si>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</si>
  <si>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</si>
  <si>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</si>
  <si>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</si>
  <si>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</si>
  <si>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</si>
  <si>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</si>
  <si>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</si>
  <si>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</si>
  <si>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</si>
  <si>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</si>
  <si>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</si>
  <si>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</si>
  <si>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</si>
  <si>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</si>
  <si>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</si>
  <si>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</si>
  <si>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</si>
  <si>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</si>
  <si>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</si>
  <si>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</si>
  <si>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</si>
  <si>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</si>
  <si>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</si>
  <si>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</si>
  <si>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</si>
  <si>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</si>
  <si>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</si>
  <si>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</si>
  <si>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</si>
  <si>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</si>
  <si>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</si>
  <si>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</si>
  <si>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</si>
  <si>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</si>
  <si>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</si>
  <si>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</si>
  <si>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</si>
  <si>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</si>
  <si>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</si>
  <si>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</si>
  <si>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</si>
  <si>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</si>
  <si>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</si>
  <si>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</si>
  <si>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</si>
  <si>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</si>
  <si>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</si>
  <si>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</si>
  <si>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</si>
  <si>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</si>
  <si>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</si>
  <si>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</si>
  <si>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</si>
  <si>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</si>
  <si>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</si>
  <si>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</si>
  <si>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</si>
  <si>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</si>
  <si>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</si>
  <si>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</si>
  <si>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</si>
  <si>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</si>
  <si>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</si>
  <si>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</si>
  <si>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</si>
  <si>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</si>
  <si>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</si>
  <si>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</si>
  <si>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</si>
  <si>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</si>
  <si>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</si>
  <si>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</si>
  <si>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</si>
  <si>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</si>
  <si>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</si>
  <si>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</si>
  <si>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</si>
  <si>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</si>
  <si>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</si>
  <si>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</si>
  <si>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</si>
  <si>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</si>
  <si>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</si>
  <si>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</si>
  <si>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</si>
  <si>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</si>
  <si>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</si>
  <si>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</si>
  <si>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</si>
  <si>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</si>
  <si>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</si>
  <si>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</si>
  <si>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</si>
  <si>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</si>
  <si>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</si>
  <si>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</si>
  <si>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</si>
  <si>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</si>
  <si>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</si>
  <si>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</si>
  <si>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</si>
  <si>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</si>
  <si>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</si>
  <si>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</si>
  <si>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</si>
  <si>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</si>
  <si>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</si>
  <si>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</si>
  <si>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</si>
  <si>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</si>
  <si>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</si>
  <si>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</si>
  <si>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</si>
  <si>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</si>
  <si>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</si>
  <si>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</si>
  <si>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</si>
  <si>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</si>
  <si>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</si>
  <si>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</si>
  <si>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</si>
  <si>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</si>
  <si>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</si>
  <si>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</si>
  <si>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</si>
  <si>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</si>
  <si>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</si>
  <si>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</si>
  <si>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</si>
  <si>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</si>
  <si>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</si>
  <si>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</si>
  <si>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</si>
  <si>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</si>
  <si>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</si>
  <si>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</si>
  <si>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</si>
  <si>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</si>
  <si>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</si>
  <si>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</si>
  <si>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</si>
  <si>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</si>
  <si>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</si>
  <si>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</si>
  <si>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</si>
  <si>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</si>
  <si>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</si>
  <si>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</si>
  <si>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</si>
  <si>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</si>
  <si>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</si>
  <si>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</si>
  <si>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</si>
  <si>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</si>
  <si>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</si>
  <si>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</si>
  <si>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</si>
  <si>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</si>
  <si>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</si>
  <si>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</si>
  <si>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</si>
  <si>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</si>
  <si>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</si>
  <si>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</si>
  <si>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</si>
  <si>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</si>
  <si>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</si>
  <si>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</si>
  <si>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</si>
  <si>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</si>
  <si>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</si>
  <si>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</si>
  <si>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</si>
  <si>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</si>
  <si>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</si>
  <si>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</si>
  <si>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</si>
  <si>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</si>
  <si>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</si>
  <si>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</si>
  <si>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</si>
  <si>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</si>
  <si>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</si>
  <si>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</si>
  <si>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</si>
  <si>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</si>
  <si>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</si>
  <si>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</si>
  <si>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</si>
  <si>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</si>
  <si>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</si>
  <si>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</si>
  <si>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</si>
  <si>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</si>
  <si>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</si>
  <si>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</si>
  <si>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</si>
  <si>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</si>
  <si>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</si>
  <si>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</si>
  <si>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</si>
  <si>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</si>
  <si>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</si>
  <si>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</si>
  <si>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</si>
  <si>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</si>
  <si>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</si>
  <si>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</si>
  <si>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</si>
  <si>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</si>
  <si>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</si>
  <si>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</si>
  <si>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</si>
  <si>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</si>
  <si>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</si>
  <si>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</si>
  <si>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</si>
  <si>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</si>
  <si>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</si>
  <si>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</si>
  <si>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</si>
  <si>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</si>
  <si>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</si>
  <si>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</si>
  <si>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</si>
  <si>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</si>
  <si>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</si>
  <si>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</si>
  <si>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</si>
  <si>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</si>
  <si>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</si>
  <si>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</si>
  <si>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</si>
  <si>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</si>
  <si>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</si>
  <si>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</si>
  <si>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</si>
  <si>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</si>
  <si>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</si>
  <si>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</si>
  <si>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</si>
  <si>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</si>
  <si>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</si>
  <si>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</si>
  <si>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</si>
  <si>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</si>
  <si>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</si>
  <si>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</si>
  <si>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</si>
  <si>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</si>
  <si>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</si>
  <si>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</si>
  <si>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</si>
  <si>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</si>
  <si>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</si>
  <si>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</si>
  <si>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</si>
  <si>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</si>
  <si>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</si>
  <si>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</si>
  <si>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</si>
  <si>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</si>
  <si>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</si>
  <si>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</si>
  <si>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</si>
  <si>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</si>
  <si>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</si>
  <si>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</si>
  <si>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</si>
  <si>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</si>
  <si>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</si>
  <si>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</si>
  <si>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</si>
  <si>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</si>
  <si>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</si>
  <si>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</si>
  <si>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</si>
  <si>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</si>
  <si>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</si>
  <si>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</si>
  <si>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</si>
  <si>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</si>
  <si>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</si>
  <si>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</si>
  <si>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</si>
  <si>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</si>
  <si>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</si>
  <si>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</si>
  <si>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</si>
  <si>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</si>
  <si>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</si>
  <si>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</si>
  <si>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</si>
  <si>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</si>
  <si>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</si>
  <si>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</si>
  <si>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</si>
  <si>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</si>
  <si>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</si>
  <si>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</si>
  <si>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</si>
  <si>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</si>
  <si>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</si>
  <si>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</si>
  <si>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</si>
  <si>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</si>
  <si>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</si>
  <si>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</si>
  <si>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</si>
  <si>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</si>
  <si>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</si>
  <si>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</si>
  <si>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</si>
  <si>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</si>
  <si>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</si>
  <si>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</si>
  <si>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</si>
  <si>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</si>
  <si>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</si>
  <si>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</si>
  <si>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</si>
  <si>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</si>
  <si>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</si>
  <si>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</si>
  <si>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</si>
  <si>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</si>
  <si>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</si>
  <si>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</si>
  <si>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</si>
  <si>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</si>
  <si>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</si>
  <si>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</si>
  <si>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</si>
  <si>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</si>
  <si>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</si>
  <si>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</si>
  <si>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</si>
  <si>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</si>
  <si>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</si>
  <si>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</si>
  <si>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</si>
  <si>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</si>
  <si>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</si>
  <si>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</si>
  <si>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</si>
  <si>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</si>
  <si>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</si>
  <si>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</si>
  <si>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</si>
  <si>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</si>
  <si>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</si>
  <si>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</si>
  <si>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</si>
  <si>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</si>
  <si>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</si>
  <si>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</si>
  <si>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</si>
  <si>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</si>
  <si>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</si>
  <si>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</si>
  <si>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</si>
  <si>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</si>
  <si>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</si>
  <si>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</si>
  <si>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</si>
  <si>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</si>
  <si>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</si>
  <si>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</si>
  <si>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</si>
  <si>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</si>
  <si>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</si>
  <si>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</si>
  <si>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</si>
  <si>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</si>
  <si>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</si>
  <si>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</si>
  <si>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</si>
  <si>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</si>
  <si>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</si>
  <si>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</si>
  <si>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</si>
  <si>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</si>
  <si>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</si>
  <si>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</si>
  <si>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</si>
  <si>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</si>
  <si>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</si>
  <si>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</si>
  <si>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</si>
  <si>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</si>
  <si>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</si>
  <si>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</si>
  <si>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</si>
  <si>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</si>
  <si>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</si>
  <si>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</si>
  <si>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</si>
  <si>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</si>
  <si>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</si>
  <si>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</si>
  <si>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</si>
  <si>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</si>
  <si>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</si>
  <si>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</si>
  <si>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</si>
  <si>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</si>
  <si>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</si>
  <si>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</si>
  <si>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</si>
  <si>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</si>
  <si>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</si>
  <si>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</si>
  <si>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</si>
  <si>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</si>
  <si>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</si>
  <si>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</si>
  <si>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</si>
  <si>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</si>
  <si>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</si>
  <si>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</si>
  <si>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</si>
  <si>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</si>
  <si>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</si>
  <si>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</si>
  <si>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</si>
  <si>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</si>
  <si>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</si>
  <si>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</si>
  <si>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</si>
  <si>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</si>
  <si>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</si>
  <si>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</si>
  <si>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</si>
  <si>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</si>
  <si>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</si>
  <si>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</si>
  <si>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</si>
  <si>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</si>
  <si>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</si>
  <si>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</si>
  <si>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</si>
  <si>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</si>
  <si>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</si>
  <si>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</si>
  <si>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</si>
  <si>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</si>
  <si>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</si>
  <si>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</si>
  <si>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</si>
  <si>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</si>
  <si>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</si>
  <si>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</si>
  <si>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</si>
  <si>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</si>
  <si>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</si>
  <si>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</si>
  <si>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</si>
  <si>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</si>
  <si>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</si>
  <si>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</si>
  <si>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</si>
  <si>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</si>
  <si>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</si>
  <si>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</si>
  <si>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</si>
  <si>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</si>
  <si>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</si>
  <si>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</si>
  <si>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</si>
  <si>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</si>
  <si>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</si>
  <si>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</si>
  <si>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</si>
  <si>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</si>
  <si>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</si>
  <si>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</si>
  <si>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</si>
  <si>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</si>
  <si>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</si>
  <si>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</si>
  <si>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</si>
  <si>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</si>
  <si>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</si>
  <si>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</si>
  <si>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</si>
  <si>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</si>
  <si>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</si>
  <si>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</si>
  <si>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</si>
  <si>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</si>
  <si>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</si>
  <si>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</si>
  <si>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</si>
  <si>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</si>
  <si>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</si>
  <si>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</si>
  <si>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</si>
  <si>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</si>
  <si>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</si>
  <si>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</si>
  <si>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</si>
  <si>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</si>
  <si>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</si>
  <si>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</si>
  <si>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</si>
  <si>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</si>
  <si>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</si>
  <si>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</si>
  <si>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</si>
  <si>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</si>
  <si>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</si>
  <si>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</si>
  <si>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</si>
  <si>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</si>
  <si>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</si>
  <si>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</si>
  <si>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</si>
  <si>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</si>
  <si>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</si>
  <si>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</si>
  <si>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</si>
  <si>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</si>
  <si>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</si>
  <si>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</si>
  <si>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</si>
  <si>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</si>
  <si>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</si>
  <si>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</si>
  <si>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</si>
  <si>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</si>
  <si>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</si>
  <si>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</si>
  <si>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</si>
  <si>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</si>
  <si>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</si>
  <si>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</si>
  <si>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</si>
  <si>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</si>
  <si>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</si>
  <si>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</si>
  <si>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</si>
  <si>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</si>
  <si>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</si>
  <si>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</si>
  <si>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</si>
  <si>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</si>
  <si>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</si>
  <si>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</si>
  <si>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</si>
  <si>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</si>
  <si>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</si>
  <si>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</si>
  <si>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</si>
  <si>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</si>
  <si>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</si>
  <si>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</si>
  <si>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</si>
  <si>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</si>
  <si>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</si>
  <si>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</si>
  <si>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</si>
  <si>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</si>
  <si>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</si>
  <si>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</si>
  <si>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</si>
  <si>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</si>
  <si>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</si>
  <si>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</si>
  <si>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</si>
  <si>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</si>
  <si>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</si>
  <si>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</si>
  <si>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</si>
  <si>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</si>
  <si>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</si>
  <si>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</si>
  <si>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</si>
  <si>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</si>
  <si>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</si>
  <si>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</si>
  <si>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</si>
  <si>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</si>
  <si>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</si>
  <si>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</si>
  <si>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</si>
  <si>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</si>
  <si>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</si>
  <si>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</si>
  <si>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</si>
  <si>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</si>
  <si>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</si>
  <si>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</si>
  <si>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</si>
  <si>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</si>
  <si>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</si>
  <si>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</si>
  <si>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</si>
  <si>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</si>
  <si>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</si>
  <si>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</si>
  <si>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</si>
  <si>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</si>
  <si>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</si>
  <si>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</si>
  <si>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</si>
  <si>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</si>
  <si>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</si>
  <si>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</si>
  <si>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</si>
  <si>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</si>
  <si>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</si>
  <si>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</si>
  <si>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</si>
  <si>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</si>
  <si>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</si>
  <si>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</si>
  <si>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</si>
  <si>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</si>
  <si>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</si>
  <si>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</si>
  <si>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</si>
  <si>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</si>
  <si>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</si>
  <si>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</si>
  <si>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</si>
  <si>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</si>
  <si>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</si>
  <si>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</si>
  <si>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</si>
  <si>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</si>
  <si>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</si>
  <si>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</si>
  <si>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</si>
  <si>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</si>
  <si>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</si>
  <si>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</si>
  <si>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</si>
  <si>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</si>
  <si>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</si>
  <si>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</si>
  <si>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</si>
  <si>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</si>
  <si>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</si>
  <si>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</si>
  <si>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</si>
  <si>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</si>
  <si>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</si>
  <si>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</si>
  <si>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</si>
  <si>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</si>
  <si>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</si>
  <si>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</si>
  <si>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</si>
  <si>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</si>
  <si>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</si>
  <si>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</si>
  <si>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</si>
  <si>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</si>
  <si>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</si>
  <si>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</si>
  <si>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</si>
  <si>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</si>
  <si>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</si>
  <si>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</si>
  <si>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</si>
  <si>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</si>
  <si>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</si>
  <si>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</si>
  <si>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</si>
  <si>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</si>
  <si>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</si>
  <si>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</si>
  <si>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</si>
  <si>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</si>
  <si>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</si>
  <si>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</si>
  <si>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</si>
  <si>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</si>
  <si>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</si>
  <si>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</si>
  <si>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</si>
  <si>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</si>
  <si>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</si>
  <si>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</si>
  <si>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</si>
  <si>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</si>
  <si>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</si>
  <si>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</si>
  <si>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</si>
  <si>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</si>
  <si>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</si>
  <si>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</si>
  <si>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</si>
  <si>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</si>
  <si>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</si>
  <si>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</si>
  <si>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</si>
  <si>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</si>
  <si>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</si>
  <si>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</si>
  <si>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</si>
  <si>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</si>
  <si>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</si>
  <si>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</si>
  <si>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</si>
  <si>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</si>
  <si>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</si>
  <si>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</si>
  <si>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</si>
  <si>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</si>
  <si>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</si>
  <si>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</si>
  <si>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</si>
  <si>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</si>
  <si>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</si>
  <si>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</si>
  <si>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</si>
  <si>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</si>
  <si>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</si>
  <si>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</si>
  <si>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</si>
  <si>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</si>
  <si>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</si>
  <si>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</si>
  <si>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</si>
  <si>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</si>
  <si>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</si>
  <si>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</si>
  <si>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</si>
  <si>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</si>
  <si>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</si>
  <si>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</si>
  <si>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</si>
  <si>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</si>
  <si>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</si>
  <si>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</si>
  <si>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</si>
  <si>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</si>
  <si>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</si>
  <si>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</si>
  <si>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</si>
  <si>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</si>
  <si>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</si>
  <si>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</si>
  <si>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</si>
  <si>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</si>
  <si>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</si>
  <si>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</si>
  <si>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</si>
  <si>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</si>
  <si>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</si>
  <si>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</si>
  <si>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</si>
  <si>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</si>
  <si>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</si>
  <si>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</si>
  <si>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</si>
  <si>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</si>
  <si>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</si>
  <si>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</si>
  <si>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</si>
  <si>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</si>
  <si>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</si>
  <si>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</si>
  <si>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</si>
  <si>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</si>
  <si>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</si>
  <si>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</si>
  <si>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</si>
  <si>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</si>
  <si>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</si>
  <si>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</si>
  <si>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</si>
  <si>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</si>
  <si>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</si>
  <si>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</si>
  <si>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</si>
  <si>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</si>
  <si>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</si>
  <si>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</si>
  <si>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</si>
  <si>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</si>
  <si>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</si>
  <si>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</si>
  <si>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</si>
  <si>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</si>
  <si>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</si>
  <si>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</si>
  <si>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</si>
  <si>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</si>
  <si>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</si>
  <si>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</si>
  <si>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</si>
  <si>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</si>
  <si>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</si>
  <si>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</si>
  <si>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</si>
  <si>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</si>
  <si>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</si>
  <si>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</si>
  <si>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</si>
  <si>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</si>
  <si>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</si>
  <si>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</si>
  <si>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</si>
  <si>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</si>
  <si>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</si>
  <si>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</si>
  <si>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</si>
  <si>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</si>
  <si>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</si>
  <si>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</si>
  <si>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</si>
  <si>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</si>
  <si>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</si>
  <si>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</si>
  <si>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</si>
  <si>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</si>
  <si>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</si>
  <si>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</si>
  <si>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</si>
  <si>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</si>
  <si>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</si>
  <si>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</si>
  <si>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</si>
  <si>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</si>
  <si>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</si>
  <si>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</si>
  <si>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</si>
  <si>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</si>
  <si>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</si>
  <si>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</si>
  <si>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</si>
  <si>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</si>
  <si>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</si>
  <si>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</si>
  <si>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</si>
  <si>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</si>
  <si>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</si>
  <si>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</si>
  <si>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</si>
  <si>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</si>
  <si>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</si>
  <si>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</si>
  <si>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</si>
  <si>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</si>
  <si>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</si>
  <si>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</si>
  <si>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</si>
  <si>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</si>
  <si>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</si>
  <si>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</si>
  <si>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</si>
  <si>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</si>
  <si>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</si>
  <si>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</si>
  <si>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</si>
  <si>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</si>
  <si>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</si>
  <si>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</si>
  <si>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</si>
  <si>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</si>
  <si>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</si>
  <si>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</si>
  <si>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</si>
  <si>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</si>
  <si>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</si>
  <si>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</si>
  <si>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</si>
  <si>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</si>
  <si>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</si>
  <si>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</si>
  <si>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</si>
  <si>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</si>
  <si>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</si>
  <si>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</si>
  <si>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</si>
  <si>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</si>
  <si>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</si>
  <si>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</si>
  <si>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</si>
  <si>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</si>
  <si>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</si>
  <si>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</si>
  <si>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</si>
  <si>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</si>
  <si>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</si>
  <si>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</si>
  <si>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</si>
  <si>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</si>
  <si>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</si>
  <si>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</si>
  <si>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</si>
  <si>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</si>
  <si>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</si>
  <si>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</si>
  <si>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</si>
  <si>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</si>
  <si>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</si>
  <si>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</si>
  <si>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</si>
  <si>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</si>
  <si>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</si>
  <si>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</si>
  <si>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</si>
  <si>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</si>
  <si>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</si>
  <si>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</si>
  <si>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</si>
  <si>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</si>
  <si>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</si>
  <si>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</si>
  <si>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</si>
  <si>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</si>
  <si>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</si>
  <si>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</si>
  <si>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</si>
  <si>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</si>
  <si>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</si>
  <si>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</si>
  <si>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</si>
  <si>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</si>
  <si>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</si>
  <si>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</si>
  <si>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</si>
  <si>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</si>
  <si>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</si>
  <si>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</si>
  <si>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</si>
  <si>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</si>
  <si>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</si>
  <si>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</si>
  <si>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</si>
  <si>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</si>
  <si>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</si>
  <si>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</si>
  <si>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</si>
  <si>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</si>
  <si>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</si>
  <si>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</si>
  <si>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</si>
  <si>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</si>
  <si>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</si>
  <si>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</si>
  <si>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</si>
  <si>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</si>
  <si>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</si>
  <si>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</si>
  <si>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</si>
  <si>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</si>
  <si>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</si>
  <si>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</si>
  <si>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</si>
  <si>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</si>
  <si>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</si>
  <si>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</si>
  <si>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</si>
  <si>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</si>
  <si>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</si>
  <si>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</si>
  <si>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</si>
  <si>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</si>
  <si>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</si>
  <si>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</si>
  <si>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</si>
  <si>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</si>
  <si>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</si>
  <si>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</si>
  <si>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</si>
  <si>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</si>
  <si>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</si>
  <si>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</si>
  <si>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</si>
  <si>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</si>
  <si>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</si>
  <si>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</si>
  <si>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</si>
  <si>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</si>
  <si>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</si>
  <si>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</si>
  <si>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</si>
  <si>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</si>
  <si>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</si>
  <si>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</si>
  <si>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</si>
  <si>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</si>
  <si>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</si>
  <si>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</si>
  <si>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</si>
  <si>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</si>
  <si>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</si>
  <si>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</si>
  <si>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</si>
  <si>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</si>
  <si>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</si>
  <si>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</si>
  <si>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</si>
  <si>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</si>
  <si>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</si>
  <si>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</si>
  <si>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</si>
  <si>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</si>
  <si>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</si>
  <si>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</si>
  <si>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</si>
  <si>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</si>
  <si>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</si>
  <si>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</si>
  <si>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</si>
  <si>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</si>
  <si>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</si>
  <si>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</si>
  <si>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</si>
  <si>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</si>
  <si>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</si>
  <si>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</si>
  <si>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</si>
  <si>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</si>
  <si>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</si>
  <si>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</si>
  <si>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</si>
  <si>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</si>
  <si>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</si>
  <si>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</si>
  <si>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</si>
  <si>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</si>
  <si>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</si>
  <si>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</si>
  <si>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</si>
  <si>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</si>
  <si>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</si>
  <si>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</si>
  <si>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</si>
  <si>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</si>
  <si>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</si>
  <si>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</si>
  <si>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</si>
  <si>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</si>
  <si>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</si>
  <si>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</si>
  <si>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</si>
  <si>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</si>
  <si>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</si>
  <si>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</si>
  <si>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</si>
  <si>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</si>
  <si>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</si>
  <si>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</si>
  <si>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</si>
  <si>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</si>
  <si>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</si>
  <si>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</si>
  <si>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</si>
  <si>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</si>
  <si>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</si>
  <si>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</si>
  <si>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</si>
  <si>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</si>
  <si>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</si>
  <si>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</si>
  <si>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</si>
  <si>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</si>
  <si>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</si>
  <si>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</si>
  <si>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</si>
  <si>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</si>
  <si>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</si>
  <si>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</si>
  <si>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</si>
  <si>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</si>
  <si>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</si>
  <si>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</si>
  <si>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</si>
  <si>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</si>
  <si>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</si>
  <si>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</si>
  <si>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</si>
  <si>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</si>
  <si>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</si>
  <si>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</si>
  <si>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</si>
  <si>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</si>
  <si>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</si>
  <si>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</si>
  <si>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</si>
  <si>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</si>
  <si>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</si>
  <si>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</si>
  <si>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</si>
  <si>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</si>
  <si>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</si>
  <si>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</si>
  <si>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</si>
  <si>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</si>
  <si>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</si>
  <si>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</si>
  <si>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</si>
  <si>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</si>
  <si>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</si>
  <si>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</si>
  <si>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</si>
  <si>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</si>
  <si>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</si>
  <si>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</si>
  <si>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</si>
  <si>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</si>
  <si>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</si>
  <si>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</si>
  <si>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</si>
  <si>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</si>
  <si>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</si>
  <si>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</si>
  <si>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</si>
  <si>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</si>
  <si>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</si>
  <si>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</si>
  <si>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</si>
  <si>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</si>
  <si>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</si>
  <si>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</si>
  <si>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</si>
  <si>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</si>
  <si>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</si>
  <si>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</si>
  <si>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</si>
  <si>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</si>
  <si>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</si>
  <si>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</si>
  <si>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</si>
  <si>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</si>
  <si>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</si>
  <si>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</si>
  <si>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</si>
  <si>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</si>
  <si>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</si>
  <si>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</si>
  <si>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</si>
  <si>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</si>
  <si>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</si>
  <si>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</si>
  <si>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</si>
  <si>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</si>
  <si>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</si>
  <si>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</si>
  <si>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</si>
  <si>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</si>
  <si>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</si>
  <si>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</si>
  <si>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</si>
  <si>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</si>
  <si>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</si>
  <si>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</si>
  <si>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</si>
  <si>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</si>
  <si>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</si>
  <si>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</si>
  <si>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</si>
  <si>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</si>
  <si>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</si>
  <si>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</si>
  <si>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</si>
  <si>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</si>
  <si>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</si>
  <si>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</si>
  <si>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</si>
  <si>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</si>
  <si>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</si>
  <si>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</si>
  <si>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</si>
  <si>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</si>
  <si>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</si>
  <si>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</si>
  <si>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</si>
  <si>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</si>
  <si>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</si>
  <si>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</si>
  <si>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</si>
  <si>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</si>
  <si>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</si>
  <si>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</si>
  <si>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</si>
  <si>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</si>
  <si>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</si>
  <si>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</si>
  <si>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</si>
  <si>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</si>
  <si>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</si>
  <si>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</si>
  <si>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</si>
  <si>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</si>
  <si>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</si>
  <si>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</si>
  <si>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</si>
  <si>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</si>
  <si>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</si>
  <si>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</si>
  <si>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</si>
  <si>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</si>
  <si>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</si>
  <si>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</si>
  <si>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</si>
  <si>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</si>
  <si>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</si>
  <si>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</si>
  <si>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</si>
  <si>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</si>
  <si>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</si>
  <si>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</si>
  <si>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</si>
  <si>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</si>
  <si>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</si>
  <si>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</si>
  <si>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</si>
  <si>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</si>
  <si>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</si>
  <si>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</si>
  <si>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</si>
  <si>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</si>
  <si>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</si>
  <si>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</si>
  <si>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</si>
  <si>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</si>
  <si>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</si>
  <si>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</si>
  <si>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</si>
  <si>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</si>
  <si>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</si>
  <si>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</si>
  <si>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</si>
  <si>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</si>
  <si>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</si>
  <si>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</si>
  <si>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</si>
  <si>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</si>
  <si>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</si>
  <si>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</si>
  <si>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</si>
  <si>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</si>
  <si>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</si>
  <si>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</si>
  <si>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</si>
  <si>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</si>
  <si>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</si>
  <si>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</si>
  <si>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</si>
  <si>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</si>
  <si>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</si>
  <si>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</si>
  <si>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</si>
  <si>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</si>
  <si>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</si>
  <si>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</si>
  <si>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</si>
  <si>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</si>
  <si>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</si>
  <si>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</si>
  <si>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</si>
  <si>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</si>
  <si>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</si>
  <si>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</si>
  <si>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</si>
  <si>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</si>
  <si>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</si>
  <si>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</si>
  <si>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</si>
  <si>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</si>
  <si>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</si>
  <si>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</si>
  <si>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</si>
  <si>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</si>
  <si>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</si>
  <si>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</si>
  <si>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</si>
  <si>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</si>
  <si>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</si>
  <si>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</si>
  <si>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</si>
  <si>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</si>
  <si>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</si>
  <si>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</si>
  <si>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</si>
  <si>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</si>
  <si>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</si>
  <si>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</si>
  <si>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</si>
  <si>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</si>
  <si>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</si>
  <si>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</si>
  <si>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</si>
  <si>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</si>
  <si>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</si>
  <si>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</si>
  <si>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</si>
  <si>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</si>
  <si>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</si>
  <si>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</si>
  <si>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</si>
  <si>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</si>
  <si>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</si>
  <si>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</si>
  <si>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</si>
  <si>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</si>
  <si>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</si>
  <si>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</si>
  <si>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</si>
  <si>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</si>
  <si>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</si>
  <si>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</si>
  <si>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</si>
  <si>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</si>
  <si>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</si>
  <si>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</si>
  <si>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</si>
  <si>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</si>
  <si>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</si>
  <si>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</si>
  <si>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</si>
  <si>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</si>
  <si>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</si>
  <si>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</si>
  <si>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</si>
  <si>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</si>
  <si>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</si>
  <si>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</si>
  <si>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</si>
  <si>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</si>
  <si>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</si>
  <si>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</si>
  <si>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</si>
  <si>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</si>
  <si>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</si>
  <si>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</si>
  <si>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</si>
  <si>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</si>
  <si>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</si>
  <si>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</si>
  <si>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</si>
  <si>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</si>
  <si>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</si>
  <si>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</si>
  <si>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</si>
  <si>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</si>
  <si>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</si>
  <si>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</si>
  <si>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</si>
  <si>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</si>
  <si>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</si>
  <si>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</si>
  <si>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</si>
  <si>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</si>
  <si>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</si>
  <si>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</si>
  <si>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</si>
  <si>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</si>
  <si>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</si>
  <si>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</si>
  <si>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</si>
  <si>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</si>
  <si>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</si>
  <si>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</si>
  <si>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</si>
  <si>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</si>
  <si>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</si>
  <si>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</si>
  <si>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</si>
  <si>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</si>
  <si>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</si>
  <si>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</si>
  <si>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</si>
  <si>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</si>
  <si>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</si>
  <si>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</si>
  <si>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</si>
  <si>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</si>
  <si>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</si>
  <si>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</si>
  <si>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</si>
  <si>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</si>
  <si>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</si>
  <si>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</si>
  <si>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</si>
  <si>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</si>
  <si>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</si>
  <si>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</si>
  <si>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</si>
  <si>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</si>
  <si>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</si>
  <si>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</si>
  <si>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</si>
  <si>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</si>
  <si>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</si>
  <si>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</si>
  <si>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</si>
  <si>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</si>
  <si>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</si>
  <si>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</si>
  <si>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</si>
  <si>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</si>
  <si>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</si>
  <si>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</si>
  <si>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</si>
  <si>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</si>
  <si>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</si>
  <si>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</si>
  <si>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</si>
  <si>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</si>
  <si>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</si>
  <si>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</si>
  <si>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</si>
  <si>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</si>
  <si>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</si>
  <si>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</si>
  <si>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</si>
  <si>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</si>
  <si>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</si>
  <si>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</si>
  <si>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</si>
  <si>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</si>
  <si>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</si>
  <si>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</si>
  <si>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</si>
  <si>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</si>
  <si>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</si>
  <si>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</si>
  <si>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</si>
  <si>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</si>
  <si>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</si>
  <si>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</si>
  <si>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</si>
  <si>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</si>
  <si>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</si>
  <si>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</si>
  <si>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</si>
  <si>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</si>
  <si>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</si>
  <si>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</si>
  <si>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</si>
  <si>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</si>
  <si>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</si>
  <si>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</si>
  <si>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</si>
  <si>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</si>
  <si>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</si>
  <si>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</si>
  <si>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</si>
  <si>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</si>
  <si>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</si>
  <si>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</si>
  <si>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</si>
  <si>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</si>
  <si>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</si>
  <si>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</si>
  <si>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</si>
  <si>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</si>
  <si>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</si>
  <si>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</si>
  <si>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</si>
  <si>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</si>
  <si>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</si>
  <si>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</si>
  <si>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</si>
  <si>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</si>
  <si>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</si>
  <si>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</si>
  <si>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</si>
  <si>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</si>
  <si>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</si>
  <si>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</si>
  <si>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</si>
  <si>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</si>
  <si>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</si>
  <si>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</si>
  <si>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</si>
  <si>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</si>
  <si>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</si>
  <si>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</si>
  <si>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</si>
  <si>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</si>
  <si>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</si>
  <si>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</si>
  <si>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</si>
  <si>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</si>
  <si>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</si>
  <si>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</si>
  <si>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</si>
  <si>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</si>
  <si>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</si>
  <si>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</si>
  <si>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</si>
  <si>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</si>
  <si>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</si>
  <si>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</si>
  <si>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</si>
  <si>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</si>
  <si>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</si>
  <si>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</si>
  <si>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</si>
  <si>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</si>
  <si>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</si>
  <si>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</si>
  <si>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</si>
  <si>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</si>
  <si>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</si>
  <si>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</si>
  <si>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</si>
  <si>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</si>
  <si>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</si>
  <si>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</si>
  <si>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</si>
  <si>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</si>
  <si>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</si>
  <si>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</si>
  <si>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</si>
  <si>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</si>
  <si>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</si>
  <si>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</si>
  <si>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</si>
  <si>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</si>
  <si>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</si>
  <si>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</si>
  <si>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</si>
  <si>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</si>
  <si>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</si>
  <si>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</si>
  <si>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</si>
  <si>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</si>
  <si>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</si>
  <si>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</si>
  <si>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</si>
  <si>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</si>
  <si>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</si>
  <si>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</si>
  <si>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</si>
  <si>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</si>
  <si>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</si>
  <si>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</si>
  <si>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</si>
  <si>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</si>
  <si>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</si>
  <si>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</si>
  <si>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</si>
  <si>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</si>
  <si>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</si>
  <si>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</si>
  <si>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</si>
  <si>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</si>
  <si>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</si>
  <si>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</si>
  <si>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</si>
  <si>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</si>
  <si>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</si>
  <si>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</si>
  <si>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</si>
  <si>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</si>
  <si>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</si>
  <si>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</si>
  <si>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</si>
  <si>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</si>
  <si>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</si>
  <si>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</si>
  <si>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</si>
  <si>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</si>
  <si>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</si>
  <si>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</si>
  <si>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</si>
  <si>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</si>
  <si>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</si>
  <si>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</si>
  <si>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</si>
  <si>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</si>
  <si>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</si>
  <si>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</si>
  <si>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</si>
  <si>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</si>
  <si>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</si>
  <si>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</si>
  <si>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</si>
  <si>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</si>
  <si>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</si>
  <si>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</si>
  <si>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</si>
  <si>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</si>
  <si>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</si>
  <si>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</si>
  <si>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</si>
  <si>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</si>
  <si>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</si>
  <si>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</si>
  <si>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</si>
  <si>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</si>
  <si>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</si>
  <si>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</si>
  <si>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</si>
  <si>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</si>
  <si>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</si>
  <si>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</si>
  <si>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</si>
  <si>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</si>
  <si>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</si>
  <si>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</si>
  <si>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</si>
  <si>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</si>
  <si>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</si>
  <si>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</si>
  <si>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</si>
  <si>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</si>
  <si>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</si>
  <si>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</si>
  <si>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</si>
  <si>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</si>
  <si>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</si>
  <si>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</si>
  <si>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</si>
  <si>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</si>
  <si>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</si>
  <si>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</si>
  <si>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</si>
  <si>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</si>
  <si>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</si>
  <si>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</si>
  <si>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</si>
  <si>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</si>
  <si>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</si>
  <si>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</si>
  <si>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</si>
  <si>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</si>
  <si>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</si>
  <si>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</si>
  <si>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</si>
  <si>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</si>
  <si>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</si>
  <si>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</si>
  <si>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</si>
  <si>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</si>
  <si>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</si>
  <si>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</si>
  <si>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</si>
  <si>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</si>
  <si>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</si>
  <si>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</si>
  <si>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</si>
  <si>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</si>
  <si>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</si>
  <si>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</si>
  <si>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</si>
  <si>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</si>
  <si>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</si>
  <si>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</si>
  <si>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</si>
  <si>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</si>
  <si>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</si>
  <si>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</si>
  <si>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</si>
  <si>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</si>
  <si>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</si>
  <si>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</si>
  <si>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</si>
  <si>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</si>
  <si>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</si>
  <si>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</si>
  <si>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</si>
  <si>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</si>
  <si>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</si>
  <si>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</si>
  <si>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</si>
  <si>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</si>
  <si>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</si>
  <si>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</si>
  <si>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</si>
  <si>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</si>
  <si>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</si>
  <si>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</si>
  <si>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</si>
  <si>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</si>
  <si>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</si>
  <si>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</si>
  <si>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</si>
  <si>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</si>
  <si>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</si>
  <si>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</si>
  <si>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</si>
  <si>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</si>
  <si>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</si>
  <si>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</si>
  <si>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</si>
  <si>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</si>
  <si>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</si>
  <si>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</si>
  <si>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</si>
  <si>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</si>
  <si>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</si>
  <si>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</si>
  <si>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</si>
  <si>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</si>
  <si>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</si>
  <si>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</si>
  <si>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</si>
  <si>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</si>
  <si>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</si>
  <si>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</si>
  <si>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</si>
  <si>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</si>
  <si>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</si>
  <si>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</si>
  <si>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</si>
  <si>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</si>
  <si>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</si>
  <si>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</si>
  <si>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</si>
  <si>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</si>
  <si>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</si>
  <si>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</si>
  <si>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</si>
  <si>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</si>
  <si>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</si>
  <si>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</si>
  <si>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</si>
  <si>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</si>
  <si>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</si>
  <si>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</si>
  <si>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</si>
  <si>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</si>
  <si>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</si>
  <si>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</si>
  <si>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</si>
  <si>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</si>
  <si>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</si>
  <si>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</si>
  <si>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</si>
  <si>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</si>
  <si>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</si>
  <si>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</si>
  <si>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</si>
  <si>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</si>
  <si>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</si>
  <si>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</si>
  <si>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</si>
  <si>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</si>
  <si>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</si>
  <si>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</si>
  <si>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</si>
  <si>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</si>
  <si>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</si>
  <si>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</si>
  <si>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</si>
  <si>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</si>
  <si>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</si>
  <si>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</si>
  <si>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</si>
  <si>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</si>
  <si>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</si>
  <si>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</si>
  <si>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</si>
  <si>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</si>
  <si>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</si>
  <si>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</si>
  <si>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</si>
  <si>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</si>
  <si>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</si>
  <si>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</si>
  <si>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</si>
  <si>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</si>
  <si>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</si>
  <si>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</si>
  <si>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</si>
  <si>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</si>
  <si>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</si>
  <si>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</si>
  <si>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</si>
  <si>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</si>
  <si>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</si>
  <si>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</si>
  <si>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</si>
  <si>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</si>
  <si>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</si>
  <si>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</si>
  <si>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</si>
  <si>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</si>
  <si>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</si>
  <si>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</si>
  <si>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</si>
  <si>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</si>
  <si>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</si>
  <si>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</si>
  <si>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</si>
  <si>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</si>
  <si>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</si>
  <si>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</si>
  <si>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</si>
  <si>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</si>
  <si>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</si>
  <si>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</si>
  <si>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</si>
  <si>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</si>
  <si>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</si>
  <si>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</si>
  <si>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</si>
  <si>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</si>
  <si>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</si>
  <si>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</si>
  <si>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</si>
  <si>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</si>
  <si>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</si>
  <si>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</si>
  <si>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</si>
  <si>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</si>
  <si>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</si>
  <si>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</si>
  <si>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</si>
  <si>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</si>
  <si>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</si>
  <si>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</si>
  <si>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</si>
  <si>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</si>
  <si>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</si>
  <si>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</si>
  <si>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</si>
  <si>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</si>
  <si>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</si>
  <si>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</si>
  <si>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</si>
  <si>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</si>
  <si>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</si>
  <si>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</si>
  <si>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</si>
  <si>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</si>
  <si>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</si>
  <si>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</si>
  <si>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</si>
  <si>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</si>
  <si>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</si>
  <si>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</si>
  <si>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</si>
  <si>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</si>
  <si>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</si>
  <si>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</si>
  <si>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</si>
  <si>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</si>
  <si>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</si>
  <si>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</si>
  <si>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</si>
  <si>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</si>
  <si>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</si>
  <si>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</si>
  <si>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</si>
  <si>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</si>
  <si>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</si>
  <si>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</si>
  <si>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</si>
  <si>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</si>
  <si>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</si>
  <si>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</si>
  <si>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</si>
  <si>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</si>
  <si>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</si>
  <si>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</si>
  <si>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</si>
  <si>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</si>
  <si>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</si>
  <si>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</si>
  <si>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</si>
  <si>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</si>
  <si>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</si>
  <si>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</si>
  <si>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</si>
  <si>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</si>
  <si>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</si>
  <si>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</si>
  <si>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</si>
  <si>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</si>
  <si>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</si>
  <si>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</si>
  <si>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</si>
  <si>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</si>
  <si>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</si>
  <si>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</si>
  <si>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</si>
  <si>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</si>
  <si>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</si>
  <si>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</si>
  <si>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</si>
  <si>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</si>
  <si>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</si>
  <si>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</si>
  <si>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</si>
  <si>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</si>
  <si>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</si>
  <si>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</si>
  <si>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</si>
  <si>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</si>
  <si>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</si>
  <si>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</si>
  <si>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</si>
  <si>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</si>
  <si>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</si>
  <si>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</si>
  <si>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</si>
  <si>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</si>
  <si>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</si>
  <si>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</si>
  <si>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</si>
  <si>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</si>
  <si>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</si>
  <si>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</si>
  <si>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</si>
  <si>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</si>
  <si>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</si>
  <si>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</si>
  <si>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</si>
  <si>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</si>
  <si>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</si>
  <si>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</si>
  <si>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</si>
  <si>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</si>
  <si>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</si>
  <si>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</si>
  <si>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</si>
  <si>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</si>
  <si>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</si>
  <si>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</si>
  <si>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</si>
  <si>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</si>
  <si>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</si>
  <si>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</si>
  <si>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</si>
  <si>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</si>
  <si>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</si>
  <si>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</si>
  <si>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</si>
  <si>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</si>
  <si>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</si>
  <si>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</si>
  <si>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</si>
  <si>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</si>
  <si>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</si>
  <si>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</si>
  <si>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</si>
  <si>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</si>
  <si>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</si>
  <si>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</si>
  <si>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</si>
  <si>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</si>
  <si>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</si>
  <si>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</si>
  <si>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</si>
  <si>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</si>
  <si>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</si>
  <si>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</si>
  <si>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</si>
  <si>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</si>
  <si>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</si>
  <si>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</si>
  <si>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</si>
  <si>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</si>
  <si>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</si>
  <si>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</si>
  <si>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</si>
  <si>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</si>
  <si>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</si>
  <si>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</si>
  <si>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</si>
  <si>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</si>
  <si>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</si>
  <si>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</si>
  <si>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</si>
  <si>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</si>
  <si>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</si>
  <si>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</si>
  <si>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</si>
  <si>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</si>
  <si>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</si>
  <si>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</si>
  <si>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</si>
  <si>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</si>
  <si>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</si>
  <si>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</si>
  <si>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</si>
  <si>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</si>
  <si>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</si>
  <si>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</si>
  <si>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</si>
  <si>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</si>
  <si>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</si>
  <si>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</si>
  <si>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</si>
  <si>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</si>
  <si>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</si>
  <si>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</si>
  <si>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</si>
  <si>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</si>
  <si>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</si>
  <si>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</si>
  <si>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</si>
  <si>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</si>
  <si>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</si>
  <si>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</si>
  <si>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</si>
  <si>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</si>
  <si>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</si>
  <si>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</si>
  <si>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</si>
  <si>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</si>
  <si>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</si>
  <si>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</si>
  <si>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</si>
  <si>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</si>
  <si>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</si>
  <si>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</si>
  <si>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</si>
  <si>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</si>
  <si>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</si>
  <si>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</si>
  <si>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</si>
  <si>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</si>
  <si>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</si>
  <si>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</si>
  <si>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</si>
  <si>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</si>
  <si>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</si>
  <si>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</si>
  <si>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</si>
  <si>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</si>
  <si>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</si>
  <si>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</si>
  <si>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</si>
  <si>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</si>
  <si>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</si>
  <si>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</si>
  <si>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</si>
  <si>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</si>
  <si>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</si>
  <si>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</si>
  <si>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</si>
  <si>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</si>
  <si>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</si>
  <si>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</si>
  <si>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</si>
  <si>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</si>
  <si>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</si>
  <si>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</si>
  <si>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</si>
  <si>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</si>
  <si>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</si>
  <si>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</si>
  <si>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</si>
  <si>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</si>
  <si>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</si>
  <si>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</si>
  <si>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</si>
  <si>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</si>
  <si>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</si>
  <si>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</si>
  <si>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</si>
  <si>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</si>
  <si>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</si>
  <si>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</si>
  <si>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</si>
  <si>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</si>
  <si>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</si>
  <si>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</si>
  <si>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</si>
  <si>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</si>
  <si>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</si>
  <si>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</si>
  <si>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</si>
  <si>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</si>
  <si>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</si>
  <si>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</si>
  <si>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</si>
  <si>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</si>
  <si>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</si>
  <si>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</si>
  <si>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</si>
  <si>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</si>
  <si>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</si>
  <si>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</si>
  <si>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</si>
  <si>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</si>
  <si>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</si>
  <si>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</si>
  <si>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</si>
  <si>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</si>
  <si>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</si>
  <si>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</si>
  <si>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</si>
  <si>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</si>
  <si>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</si>
  <si>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</si>
  <si>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</si>
  <si>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</si>
  <si>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</si>
  <si>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</si>
  <si>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</si>
  <si>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</si>
  <si>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</si>
  <si>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</si>
  <si>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</si>
  <si>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</si>
  <si>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</si>
  <si>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</si>
  <si>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</si>
  <si>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</si>
  <si>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</si>
  <si>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</si>
  <si>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</si>
  <si>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</si>
  <si>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</si>
  <si>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</si>
  <si>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</si>
  <si>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</si>
  <si>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</si>
  <si>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</si>
  <si>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</si>
  <si>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</si>
  <si>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</si>
  <si>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</si>
  <si>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</si>
  <si>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</si>
  <si>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</si>
  <si>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</si>
  <si>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</si>
  <si>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</si>
  <si>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</si>
  <si>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</si>
  <si>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</si>
  <si>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</si>
  <si>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</si>
  <si>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</si>
  <si>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</si>
  <si>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</si>
  <si>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</si>
  <si>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</si>
  <si>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</si>
  <si>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</si>
  <si>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</si>
  <si>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</si>
  <si>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</si>
  <si>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</si>
  <si>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</si>
  <si>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</si>
  <si>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</si>
  <si>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</si>
  <si>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</si>
  <si>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</si>
  <si>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</si>
  <si>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</si>
  <si>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</si>
  <si>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</si>
  <si>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</si>
  <si>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</si>
  <si>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</si>
  <si>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</si>
  <si>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</si>
  <si>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</si>
  <si>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</si>
  <si>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</si>
  <si>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</si>
  <si>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</si>
  <si>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</si>
  <si>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</si>
  <si>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</si>
  <si>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</si>
  <si>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</si>
  <si>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</si>
  <si>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</si>
  <si>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</si>
  <si>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</si>
  <si>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</si>
  <si>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</si>
  <si>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</si>
  <si>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</si>
  <si>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</si>
  <si>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</si>
  <si>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</si>
  <si>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</si>
  <si>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</si>
  <si>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</si>
  <si>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</si>
  <si>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</si>
  <si>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</si>
  <si>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</si>
  <si>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</si>
  <si>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</si>
  <si>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</si>
  <si>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</si>
  <si>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</si>
  <si>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</si>
  <si>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</si>
  <si>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</si>
  <si>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</si>
  <si>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</si>
  <si>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</si>
  <si>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</si>
  <si>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</si>
  <si>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</si>
  <si>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</si>
  <si>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</si>
  <si>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</si>
  <si>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</si>
  <si>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</si>
  <si>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</si>
  <si>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</si>
  <si>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</si>
  <si>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</si>
  <si>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</si>
  <si>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</si>
  <si>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</si>
  <si>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</si>
  <si>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</si>
  <si>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</si>
  <si>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</si>
  <si>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</si>
  <si>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</si>
  <si>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</si>
  <si>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</si>
  <si>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</si>
  <si>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</si>
  <si>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</si>
  <si>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</si>
  <si>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</si>
  <si>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</si>
  <si>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</si>
  <si>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</si>
  <si>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</si>
  <si>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</si>
  <si>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</si>
  <si>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</si>
  <si>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</si>
  <si>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</si>
  <si>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</si>
  <si>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</si>
  <si>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</si>
  <si>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</si>
  <si>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</si>
  <si>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</si>
  <si>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</si>
  <si>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</si>
  <si>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</si>
  <si>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</si>
  <si>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</si>
  <si>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</si>
  <si>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</si>
  <si>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</si>
  <si>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</si>
  <si>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</si>
  <si>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</si>
  <si>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</si>
  <si>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</si>
  <si>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</si>
  <si>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</si>
  <si>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</si>
  <si>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</si>
  <si>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</si>
  <si>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</si>
  <si>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</si>
  <si>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</si>
  <si>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</si>
  <si>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</si>
  <si>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</si>
  <si>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</si>
  <si>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</si>
  <si>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</si>
  <si>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</si>
  <si>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</si>
  <si>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</si>
  <si>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</si>
  <si>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</si>
  <si>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</si>
  <si>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</si>
  <si>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</si>
  <si>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</si>
  <si>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</si>
  <si>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</si>
  <si>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</si>
  <si>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</si>
  <si>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</si>
  <si>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</si>
  <si>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</si>
  <si>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</si>
  <si>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</si>
  <si>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</si>
  <si>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</si>
  <si>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</si>
  <si>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</si>
  <si>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</si>
  <si>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</si>
  <si>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</si>
  <si>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</si>
  <si>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</si>
  <si>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</si>
  <si>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</si>
  <si>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</si>
  <si>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</si>
  <si>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</si>
  <si>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</si>
  <si>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</si>
  <si>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</si>
  <si>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</si>
  <si>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</si>
  <si>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</si>
  <si>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</si>
  <si>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</si>
  <si>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</si>
  <si>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</si>
  <si>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</si>
  <si>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</si>
  <si>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</si>
  <si>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</si>
  <si>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</si>
  <si>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</si>
  <si>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</si>
  <si>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</si>
  <si>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</si>
  <si>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</si>
  <si>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</si>
  <si>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</si>
  <si>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</si>
  <si>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</si>
  <si>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</si>
  <si>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</si>
  <si>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</si>
  <si>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</si>
  <si>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</si>
  <si>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</si>
  <si>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</si>
  <si>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</si>
  <si>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</si>
  <si>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</si>
  <si>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</si>
  <si>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</si>
  <si>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</si>
  <si>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</si>
  <si>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</si>
  <si>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</si>
  <si>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</si>
  <si>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</si>
  <si>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</si>
  <si>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</si>
  <si>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</si>
  <si>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</si>
  <si>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</si>
  <si>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</si>
  <si>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</si>
  <si>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</si>
  <si>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</si>
  <si>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</si>
  <si>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</si>
  <si>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</si>
  <si>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</si>
  <si>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</si>
  <si>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</si>
  <si>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</si>
  <si>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</si>
  <si>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</si>
  <si>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</si>
  <si>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</si>
  <si>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</si>
  <si>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</si>
  <si>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</si>
  <si>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</si>
  <si>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</si>
  <si>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</si>
  <si>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</si>
  <si>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</si>
  <si>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</si>
  <si>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</si>
  <si>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</si>
  <si>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</si>
  <si>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</si>
  <si>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</si>
  <si>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</si>
  <si>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</si>
  <si>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</si>
  <si>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</si>
  <si>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</si>
  <si>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</si>
  <si>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</si>
  <si>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</si>
  <si>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</si>
  <si>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</si>
  <si>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</si>
  <si>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</si>
  <si>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</si>
  <si>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</si>
  <si>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</si>
  <si>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</si>
  <si>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</si>
  <si>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</si>
  <si>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</si>
  <si>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</si>
  <si>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</si>
  <si>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</si>
  <si>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</si>
  <si>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</si>
  <si>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</si>
  <si>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</si>
  <si>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</si>
  <si>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</si>
  <si>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</si>
  <si>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</si>
  <si>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</si>
  <si>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</si>
  <si>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</si>
  <si>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</si>
  <si>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</si>
  <si>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</si>
  <si>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</si>
  <si>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</si>
  <si>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</si>
  <si>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</si>
  <si>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</si>
  <si>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</si>
  <si>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</si>
  <si>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</si>
  <si>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</si>
  <si>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</si>
  <si>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</si>
  <si>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</si>
  <si>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</si>
  <si>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</si>
  <si>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</si>
  <si>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</si>
  <si>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</si>
  <si>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</si>
  <si>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</si>
  <si>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</si>
  <si>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</si>
  <si>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</si>
  <si>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</si>
  <si>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</si>
  <si>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</si>
  <si>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</si>
  <si>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</si>
  <si>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</si>
  <si>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</si>
  <si>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</si>
  <si>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</si>
  <si>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</si>
  <si>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</si>
  <si>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</si>
  <si>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</si>
  <si>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</si>
  <si>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</si>
  <si>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</si>
  <si>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</si>
  <si>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</si>
  <si>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</si>
  <si>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</si>
  <si>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</si>
  <si>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</si>
  <si>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</si>
  <si>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</si>
  <si>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</si>
  <si>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</si>
  <si>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</si>
  <si>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</si>
  <si>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</si>
  <si>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</si>
  <si>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</si>
  <si>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</si>
  <si>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</si>
  <si>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</si>
  <si>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</si>
  <si>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</si>
  <si>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</si>
  <si>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</si>
  <si>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</si>
  <si>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</si>
  <si>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</si>
  <si>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</si>
  <si>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</si>
  <si>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</si>
  <si>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</si>
  <si>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</si>
  <si>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</si>
  <si>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</si>
  <si>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</si>
  <si>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</si>
  <si>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</si>
  <si>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</si>
  <si>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</si>
  <si>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</si>
  <si>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</si>
  <si>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</si>
  <si>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</si>
  <si>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</si>
  <si>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</si>
  <si>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</si>
  <si>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</si>
  <si>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</si>
  <si>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</si>
  <si>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</si>
  <si>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</si>
  <si>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</si>
  <si>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</si>
  <si>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</si>
  <si>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</si>
  <si>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</si>
  <si>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</si>
  <si>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</si>
  <si>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</si>
  <si>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</si>
  <si>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</si>
  <si>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</si>
  <si>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</si>
  <si>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</si>
  <si>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</si>
  <si>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</si>
  <si>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</si>
  <si>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</si>
  <si>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</si>
  <si>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</si>
  <si>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</si>
  <si>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</si>
  <si>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</si>
  <si>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</si>
  <si>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</si>
  <si>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</si>
  <si>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</si>
  <si>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</si>
  <si>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</si>
  <si>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</si>
  <si>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</si>
  <si>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</si>
  <si>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</si>
  <si>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</si>
  <si>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</si>
  <si>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</si>
  <si>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</si>
  <si>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</si>
  <si>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</si>
  <si>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</si>
  <si>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</si>
  <si>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</si>
  <si>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</si>
  <si>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</si>
  <si>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</si>
  <si>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</si>
  <si>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</si>
  <si>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</si>
  <si>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</si>
  <si>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</si>
  <si>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</si>
  <si>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</si>
  <si>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</si>
  <si>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</si>
  <si>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</si>
  <si>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</si>
  <si>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</si>
  <si>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</si>
  <si>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</si>
  <si>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</si>
  <si>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</si>
  <si>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</si>
  <si>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</si>
  <si>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</si>
  <si>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</si>
  <si>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</si>
  <si>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</si>
  <si>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</si>
  <si>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</si>
  <si>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</si>
  <si>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</si>
  <si>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</si>
  <si>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</si>
  <si>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</si>
  <si>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</si>
  <si>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</si>
  <si>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</si>
  <si>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</si>
  <si>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</si>
  <si>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</si>
  <si>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</si>
  <si>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</si>
  <si>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</si>
  <si>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</si>
  <si>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</si>
  <si>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</si>
  <si>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</si>
  <si>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</si>
  <si>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</si>
  <si>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</si>
  <si>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</si>
  <si>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</si>
  <si>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</si>
  <si>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</si>
  <si>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</si>
  <si>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</si>
  <si>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</si>
  <si>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</si>
  <si>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</si>
  <si>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</si>
  <si>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</si>
  <si>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</si>
  <si>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</si>
  <si>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</si>
  <si>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</si>
  <si>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</si>
  <si>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</si>
  <si>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</si>
  <si>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</si>
  <si>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</si>
  <si>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</si>
  <si>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</si>
  <si>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</si>
  <si>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</si>
  <si>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</si>
  <si>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</si>
  <si>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</si>
  <si>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</si>
  <si>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</si>
  <si>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</si>
  <si>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</si>
  <si>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</si>
  <si>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</si>
  <si>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</si>
  <si>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</si>
  <si>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</si>
  <si>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</si>
  <si>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</si>
  <si>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</si>
  <si>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</si>
  <si>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</si>
  <si>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</si>
  <si>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</si>
  <si>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</si>
  <si>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</si>
  <si>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</si>
  <si>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</si>
  <si>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</si>
  <si>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</si>
  <si>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</si>
  <si>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</si>
  <si>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</si>
  <si>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</si>
  <si>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</si>
  <si>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</si>
  <si>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</si>
  <si>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</si>
  <si>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</si>
  <si>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</si>
  <si>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</si>
  <si>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</si>
  <si>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</si>
  <si>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</si>
  <si>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</si>
  <si>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</si>
  <si>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</si>
  <si>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</si>
  <si>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</si>
  <si>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</si>
  <si>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</si>
  <si>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</si>
  <si>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</si>
  <si>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</si>
  <si>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</si>
  <si>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</si>
  <si>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</si>
  <si>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</si>
  <si>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</si>
  <si>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</si>
  <si>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</si>
  <si>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</si>
  <si>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</si>
  <si>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</si>
  <si>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</si>
  <si>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</si>
  <si>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</si>
  <si>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</si>
  <si>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</si>
  <si>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</si>
  <si>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</si>
  <si>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</si>
  <si>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</si>
  <si>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</si>
  <si>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</si>
  <si>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</si>
  <si>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</si>
  <si>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</si>
  <si>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</si>
  <si>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</si>
  <si>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</si>
  <si>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</si>
  <si>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</si>
  <si>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</si>
  <si>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</si>
  <si>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</si>
  <si>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</si>
  <si>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</si>
  <si>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</si>
  <si>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</si>
  <si>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</si>
  <si>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</si>
  <si>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</si>
  <si>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</si>
  <si>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</si>
  <si>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</si>
  <si>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</si>
  <si>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</si>
  <si>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</si>
  <si>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</si>
  <si>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</si>
  <si>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</si>
  <si>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</si>
  <si>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</si>
  <si>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</si>
  <si>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</si>
  <si>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</si>
  <si>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</si>
  <si>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</si>
  <si>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</si>
  <si>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</si>
  <si>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</si>
  <si>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</si>
  <si>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</si>
  <si>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</si>
  <si>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</si>
  <si>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</si>
  <si>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</si>
  <si>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</si>
  <si>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</si>
  <si>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</si>
  <si>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</si>
  <si>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</si>
  <si>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</si>
  <si>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</si>
  <si>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</si>
  <si>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</si>
  <si>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</si>
  <si>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</si>
  <si>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</si>
  <si>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</si>
  <si>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</si>
  <si>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</si>
  <si>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</si>
  <si>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</si>
  <si>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</si>
  <si>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</si>
  <si>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</si>
  <si>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</si>
  <si>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</si>
  <si>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</si>
  <si>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</si>
  <si>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</si>
  <si>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</si>
  <si>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</si>
  <si>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</si>
  <si>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</si>
  <si>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</si>
  <si>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</si>
  <si>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</si>
  <si>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</si>
  <si>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</si>
  <si>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</si>
  <si>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</si>
  <si>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</si>
  <si>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</si>
  <si>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</si>
  <si>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</si>
  <si>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</si>
  <si>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</si>
  <si>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</si>
  <si>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</si>
  <si>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</si>
  <si>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</si>
  <si>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</si>
  <si>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</si>
  <si>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</si>
  <si>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</si>
  <si>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</si>
  <si>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</si>
  <si>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</si>
  <si>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</si>
  <si>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</si>
  <si>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</si>
  <si>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</si>
  <si>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</si>
  <si>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</si>
  <si>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</si>
  <si>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</si>
  <si>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</si>
  <si>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</si>
  <si>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</si>
  <si>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</si>
  <si>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</si>
  <si>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</si>
  <si>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</si>
  <si>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</si>
  <si>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</si>
  <si>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</si>
  <si>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</si>
  <si>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</si>
  <si>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</si>
  <si>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</si>
  <si>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</si>
  <si>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</si>
  <si>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</si>
  <si>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</si>
  <si>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</si>
  <si>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</si>
  <si>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</si>
  <si>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</si>
  <si>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</si>
  <si>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</si>
  <si>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</si>
  <si>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</si>
  <si>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</si>
  <si>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</si>
  <si>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</si>
  <si>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</si>
  <si>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</si>
  <si>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</si>
  <si>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</si>
  <si>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</si>
  <si>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</si>
  <si>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</si>
  <si>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</si>
  <si>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</si>
  <si>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</si>
  <si>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</si>
  <si>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</si>
  <si>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</si>
  <si>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</si>
  <si>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</si>
  <si>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</si>
  <si>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</si>
  <si>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</si>
  <si>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</si>
  <si>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</si>
  <si>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</si>
  <si>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</si>
  <si>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</si>
  <si>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</si>
  <si>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</si>
  <si>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</si>
  <si>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</si>
  <si>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</si>
  <si>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</si>
  <si>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</si>
  <si>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</si>
  <si>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</si>
  <si>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</si>
  <si>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</si>
  <si>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</si>
  <si>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</si>
  <si>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</si>
  <si>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</si>
  <si>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</si>
  <si>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</si>
  <si>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</si>
  <si>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</si>
  <si>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</si>
  <si>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</si>
  <si>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</si>
  <si>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</si>
  <si>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</si>
  <si>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</si>
  <si>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</si>
  <si>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</si>
  <si>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</si>
  <si>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</si>
  <si>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</si>
  <si>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</si>
  <si>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</si>
  <si>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</si>
  <si>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</si>
  <si>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</si>
  <si>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</si>
  <si>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</si>
  <si>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</si>
  <si>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</si>
  <si>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</si>
  <si>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</si>
  <si>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</si>
  <si>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</si>
  <si>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</si>
  <si>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</si>
  <si>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</si>
  <si>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</si>
  <si>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</si>
  <si>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</si>
  <si>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</si>
  <si>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</si>
  <si>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</si>
  <si>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</si>
  <si>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</si>
  <si>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</si>
  <si>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</si>
  <si>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</si>
  <si>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</si>
  <si>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</si>
  <si>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</si>
  <si>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</si>
  <si>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</si>
  <si>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</si>
  <si>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</si>
  <si>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</si>
  <si>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</si>
  <si>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</si>
  <si>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</si>
  <si>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</si>
  <si>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</si>
  <si>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</si>
  <si>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</si>
  <si>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</si>
  <si>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</si>
  <si>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</si>
  <si>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</si>
  <si>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</si>
  <si>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</si>
  <si>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</si>
  <si>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</si>
  <si>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</si>
  <si>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</si>
  <si>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</si>
  <si>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</si>
  <si>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</si>
  <si>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</si>
  <si>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</si>
  <si>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</si>
  <si>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</si>
  <si>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</si>
  <si>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</si>
  <si>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</si>
  <si>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</si>
  <si>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</si>
  <si>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</si>
  <si>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</si>
  <si>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</si>
  <si>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</si>
  <si>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</si>
  <si>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</si>
  <si>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</si>
  <si>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</si>
  <si>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</si>
  <si>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</si>
  <si>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</si>
  <si>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</si>
  <si>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</si>
  <si>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</si>
  <si>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</si>
  <si>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</si>
  <si>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</si>
  <si>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</si>
  <si>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</si>
  <si>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</si>
  <si>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</si>
  <si>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</si>
  <si>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</si>
  <si>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</si>
  <si>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</si>
  <si>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</si>
  <si>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</si>
  <si>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</si>
  <si>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</si>
  <si>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</si>
  <si>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</si>
  <si>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</si>
  <si>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</si>
  <si>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</si>
  <si>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</si>
  <si>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</si>
  <si>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</si>
  <si>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</si>
  <si>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</si>
  <si>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</si>
  <si>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</si>
  <si>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</si>
  <si>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</si>
  <si>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</si>
  <si>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</si>
  <si>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</si>
  <si>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</si>
  <si>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</si>
  <si>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</si>
  <si>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</si>
  <si>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</si>
  <si>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</si>
  <si>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</si>
  <si>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</si>
  <si>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</si>
  <si>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</si>
  <si>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</si>
  <si>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</si>
  <si>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</si>
  <si>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</si>
  <si>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</si>
  <si>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</si>
  <si>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</si>
  <si>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</si>
  <si>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</si>
  <si>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</si>
  <si>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</si>
  <si>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</si>
  <si>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</si>
  <si>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</si>
  <si>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</si>
  <si>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</si>
  <si>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</si>
  <si>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</si>
  <si>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</si>
  <si>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</si>
  <si>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</si>
  <si>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</si>
  <si>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</si>
  <si>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</si>
  <si>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</si>
  <si>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</si>
  <si>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</si>
  <si>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</si>
  <si>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</si>
  <si>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</si>
  <si>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</si>
  <si>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</si>
  <si>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</si>
  <si>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</si>
  <si>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</si>
  <si>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</si>
  <si>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</si>
  <si>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</si>
  <si>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</si>
  <si>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</si>
  <si>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</si>
  <si>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</si>
  <si>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</si>
  <si>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</si>
  <si>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</si>
  <si>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</si>
  <si>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</si>
  <si>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</si>
  <si>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</si>
  <si>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</si>
  <si>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</si>
  <si>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</si>
  <si>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</si>
  <si>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</si>
  <si>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</si>
  <si>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</si>
  <si>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</si>
  <si>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</si>
  <si>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</si>
  <si>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</si>
  <si>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</si>
  <si>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</si>
  <si>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</si>
  <si>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</si>
  <si>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</si>
  <si>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</si>
  <si>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</si>
  <si>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</si>
  <si>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</si>
  <si>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</si>
  <si>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</si>
  <si>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</si>
  <si>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</si>
  <si>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</si>
  <si>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</si>
  <si>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</si>
  <si>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</si>
  <si>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</si>
  <si>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</si>
  <si>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</si>
  <si>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</si>
  <si>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</si>
  <si>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</si>
  <si>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</si>
  <si>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</si>
  <si>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</si>
  <si>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</si>
  <si>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</si>
  <si>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</si>
  <si>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</si>
  <si>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</si>
  <si>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</si>
  <si>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</si>
  <si>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</si>
  <si>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</si>
  <si>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</si>
  <si>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</si>
  <si>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</si>
  <si>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</si>
  <si>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</si>
  <si>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</si>
  <si>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</si>
  <si>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</si>
  <si>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</si>
  <si>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</si>
  <si>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</si>
  <si>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</si>
  <si>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</si>
  <si>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</si>
  <si>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</si>
  <si>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</si>
  <si>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</si>
  <si>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</si>
  <si>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</si>
  <si>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</si>
  <si>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</si>
  <si>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</si>
  <si>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</si>
  <si>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</si>
  <si>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</si>
  <si>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</si>
  <si>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</si>
  <si>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</si>
  <si>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</si>
  <si>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</si>
  <si>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</si>
  <si>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</si>
  <si>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</si>
  <si>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</si>
  <si>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</si>
  <si>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</si>
  <si>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</si>
  <si>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</si>
  <si>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</si>
  <si>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</si>
  <si>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</si>
  <si>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</si>
  <si>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</si>
  <si>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</si>
  <si>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</si>
  <si>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</si>
  <si>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</si>
  <si>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</si>
  <si>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</si>
  <si>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</si>
  <si>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</si>
  <si>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</si>
  <si>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</si>
  <si>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</si>
  <si>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</si>
  <si>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</si>
  <si>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</si>
  <si>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</si>
  <si>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</si>
  <si>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</si>
  <si>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</si>
  <si>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</si>
  <si>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</si>
  <si>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</si>
  <si>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</si>
  <si>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</si>
  <si>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</si>
  <si>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</si>
  <si>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</si>
  <si>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</si>
  <si>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</si>
  <si>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</si>
  <si>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</si>
  <si>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</si>
  <si>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</si>
  <si>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</si>
  <si>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</si>
  <si>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</si>
  <si>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</si>
  <si>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</si>
  <si>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</si>
  <si>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</si>
  <si>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</si>
  <si>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</si>
  <si>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</si>
  <si>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</si>
  <si>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</si>
  <si>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</si>
  <si>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</si>
  <si>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</si>
  <si>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</si>
  <si>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</si>
  <si>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</si>
  <si>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</si>
  <si>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</si>
  <si>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</si>
  <si>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</si>
  <si>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</si>
  <si>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</si>
  <si>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</si>
  <si>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</si>
  <si>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</si>
  <si>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</si>
  <si>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</si>
  <si>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</si>
  <si>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</si>
  <si>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</si>
  <si>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</si>
  <si>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</si>
  <si>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</si>
  <si>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</si>
  <si>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</si>
  <si>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</si>
  <si>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</si>
  <si>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</si>
  <si>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</si>
  <si>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</si>
  <si>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</si>
  <si>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</si>
  <si>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</si>
  <si>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</si>
  <si>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</si>
  <si>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</si>
  <si>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</si>
  <si>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</si>
  <si>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</si>
  <si>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</si>
  <si>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</si>
  <si>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</si>
  <si>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</si>
  <si>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</si>
  <si>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</si>
  <si>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</si>
  <si>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</si>
  <si>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</si>
  <si>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</si>
  <si>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</si>
  <si>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</si>
  <si>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</si>
  <si>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</si>
  <si>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</si>
  <si>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</si>
  <si>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</si>
  <si>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</si>
  <si>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</si>
  <si>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</si>
  <si>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</si>
  <si>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</si>
  <si>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</si>
  <si>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</si>
  <si>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</si>
  <si>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</si>
  <si>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</si>
  <si>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</si>
  <si>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</si>
  <si>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</si>
  <si>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</si>
  <si>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</si>
  <si>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</si>
  <si>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</si>
  <si>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</si>
  <si>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</si>
  <si>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</si>
  <si>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</si>
  <si>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</si>
  <si>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</si>
  <si>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</si>
  <si>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</si>
  <si>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</si>
  <si>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</si>
  <si>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</si>
  <si>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</si>
  <si>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</si>
  <si>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</si>
  <si>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</si>
  <si>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</si>
  <si>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</si>
  <si>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</si>
  <si>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</si>
  <si>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</si>
  <si>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</si>
  <si>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</si>
  <si>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</si>
  <si>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</si>
  <si>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</si>
  <si>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</si>
  <si>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</si>
  <si>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</si>
  <si>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</si>
  <si>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</si>
  <si>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</si>
  <si>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</si>
  <si>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</si>
  <si>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</si>
  <si>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</si>
  <si>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</si>
  <si>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</si>
  <si>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</si>
  <si>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</si>
  <si>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</si>
  <si>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</si>
  <si>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</si>
  <si>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</si>
  <si>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</si>
  <si>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</si>
  <si>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</si>
  <si>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</si>
  <si>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</si>
  <si>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</si>
  <si>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</si>
  <si>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</si>
  <si>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</si>
  <si>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</si>
  <si>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</si>
  <si>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</si>
  <si>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</si>
  <si>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</si>
  <si>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</si>
  <si>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</si>
  <si>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</si>
  <si>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</si>
  <si>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</si>
  <si>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</si>
  <si>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</si>
  <si>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</si>
  <si>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</si>
  <si>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</si>
  <si>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</si>
  <si>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</si>
  <si>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</si>
  <si>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</si>
  <si>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</si>
  <si>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</si>
  <si>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</si>
  <si>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</si>
  <si>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</si>
  <si>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</si>
  <si>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</si>
  <si>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</si>
  <si>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</si>
  <si>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</si>
  <si>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</si>
  <si>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</si>
  <si>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</si>
  <si>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</si>
  <si>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</si>
  <si>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</si>
  <si>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</si>
  <si>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</si>
  <si>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</si>
  <si>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</si>
  <si>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</si>
  <si>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</si>
  <si>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</si>
  <si>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</si>
  <si>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</si>
  <si>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</si>
  <si>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</si>
  <si>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</si>
  <si>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</si>
  <si>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</si>
  <si>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</si>
  <si>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</si>
  <si>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</si>
  <si>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</si>
  <si>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</si>
  <si>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</si>
  <si>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</si>
  <si>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</si>
  <si>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</si>
  <si>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</si>
  <si>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</si>
  <si>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</si>
  <si>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</si>
  <si>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</si>
  <si>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</si>
  <si>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</si>
  <si>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</si>
  <si>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</si>
  <si>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</si>
  <si>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</si>
  <si>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</si>
  <si>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</si>
  <si>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</si>
  <si>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</si>
  <si>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</si>
  <si>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</si>
  <si>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</si>
  <si>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</si>
  <si>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</si>
  <si>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</si>
  <si>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</si>
  <si>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</si>
  <si>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</si>
  <si>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</si>
  <si>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</si>
  <si>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</si>
  <si>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</si>
  <si>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</si>
  <si>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</si>
  <si>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</si>
  <si>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</si>
  <si>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</si>
  <si>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</si>
  <si>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</si>
  <si>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</si>
  <si>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</si>
  <si>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</si>
  <si>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</si>
  <si>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</si>
  <si>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</si>
  <si>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</si>
  <si>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</si>
  <si>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</si>
  <si>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</si>
  <si>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</si>
  <si>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</si>
  <si>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</si>
  <si>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</si>
  <si>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</si>
  <si>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</si>
  <si>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</si>
  <si>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</si>
  <si>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</si>
  <si>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</si>
  <si>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</si>
  <si>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</si>
  <si>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</si>
  <si>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</si>
  <si>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</si>
  <si>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</si>
  <si>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</si>
  <si>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</si>
  <si>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</si>
  <si>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</si>
  <si>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</si>
  <si>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</si>
  <si>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</si>
  <si>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</si>
  <si>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</si>
  <si>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</si>
  <si>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</si>
  <si>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</si>
  <si>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</si>
  <si>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</si>
  <si>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</si>
  <si>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</si>
  <si>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</si>
  <si>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</si>
  <si>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</si>
  <si>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</si>
  <si>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</si>
  <si>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</si>
  <si>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</si>
  <si>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</si>
  <si>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</si>
  <si>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</si>
  <si>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</si>
  <si>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</si>
  <si>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</si>
  <si>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</si>
  <si>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</si>
  <si>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</si>
  <si>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</si>
  <si>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</si>
  <si>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</si>
  <si>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</si>
  <si>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</si>
  <si>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</si>
  <si>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</si>
  <si>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</si>
  <si>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</si>
  <si>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</si>
  <si>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</si>
  <si>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</si>
  <si>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</si>
  <si>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</si>
  <si>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</si>
  <si>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</si>
  <si>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</si>
  <si>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</si>
  <si>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</si>
  <si>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</si>
  <si>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</si>
  <si>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</si>
  <si>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</si>
  <si>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</si>
  <si>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</si>
  <si>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</si>
  <si>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</si>
  <si>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</si>
  <si>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</si>
  <si>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</si>
  <si>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</si>
  <si>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</si>
  <si>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</si>
  <si>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</si>
  <si>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</si>
  <si>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</si>
  <si>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</si>
  <si>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</si>
  <si>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</si>
  <si>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</si>
  <si>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</si>
  <si>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</si>
  <si>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</si>
  <si>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</si>
  <si>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</si>
  <si>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</si>
  <si>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</si>
  <si>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</si>
  <si>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</si>
  <si>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</si>
  <si>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</si>
  <si>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</si>
  <si>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</si>
  <si>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</si>
  <si>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</si>
  <si>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</si>
  <si>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</si>
  <si>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</si>
  <si>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</si>
  <si>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</si>
  <si>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</si>
  <si>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</si>
  <si>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</si>
  <si>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</si>
  <si>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</si>
  <si>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</si>
  <si>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</si>
  <si>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</si>
  <si>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</si>
  <si>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</si>
  <si>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</si>
  <si>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</si>
  <si>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</si>
  <si>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</si>
  <si>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</si>
  <si>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</si>
  <si>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</si>
  <si>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</si>
  <si>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</si>
  <si>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</si>
  <si>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</si>
  <si>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</si>
  <si>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</si>
  <si>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</si>
  <si>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</si>
  <si>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</si>
  <si>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</si>
  <si>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</si>
  <si>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</si>
  <si>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</si>
  <si>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</si>
  <si>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</si>
  <si>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</si>
  <si>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</si>
  <si>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</si>
  <si>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</si>
  <si>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</si>
  <si>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</si>
  <si>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</si>
  <si>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</si>
  <si>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</si>
  <si>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</si>
  <si>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</si>
  <si>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</si>
  <si>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</si>
  <si>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</si>
  <si>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</si>
  <si>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</si>
  <si>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</si>
  <si>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</si>
  <si>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</si>
  <si>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</si>
  <si>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</si>
  <si>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</si>
  <si>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</si>
  <si>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</si>
  <si>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</si>
  <si>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</si>
  <si>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</si>
  <si>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</si>
  <si>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</si>
  <si>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</si>
  <si>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</si>
  <si>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</si>
  <si>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</si>
  <si>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</si>
  <si>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</si>
  <si>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</si>
  <si>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</si>
  <si>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</si>
  <si>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</si>
  <si>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</si>
  <si>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</si>
  <si>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</si>
  <si>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</si>
  <si>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</si>
  <si>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</si>
  <si>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</si>
  <si>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</si>
  <si>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</si>
  <si>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</si>
  <si>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</si>
  <si>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</si>
  <si>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</si>
  <si>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</si>
  <si>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</si>
  <si>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</si>
  <si>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</si>
  <si>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</si>
  <si>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</si>
  <si>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</si>
  <si>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</si>
  <si>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</si>
  <si>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</si>
  <si>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</si>
  <si>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</si>
  <si>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</si>
  <si>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</si>
  <si>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</si>
  <si>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</si>
  <si>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</si>
  <si>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</si>
  <si>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</si>
  <si>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</si>
  <si>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</si>
  <si>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</si>
  <si>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</si>
  <si>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</si>
  <si>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</si>
  <si>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</si>
  <si>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</si>
  <si>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</si>
  <si>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</si>
  <si>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</si>
  <si>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</si>
  <si>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</si>
  <si>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</si>
  <si>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</si>
  <si>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</si>
  <si>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</si>
  <si>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</si>
  <si>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</si>
  <si>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</si>
  <si>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</si>
  <si>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</si>
  <si>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</si>
  <si>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</si>
  <si>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</si>
  <si>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</si>
  <si>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</si>
  <si>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</si>
  <si>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</si>
  <si>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</si>
  <si>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</si>
  <si>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</si>
  <si>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</si>
  <si>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</si>
  <si>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</si>
  <si>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</si>
  <si>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</si>
  <si>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</si>
  <si>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</si>
  <si>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</si>
  <si>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</si>
  <si>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</si>
  <si>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</si>
  <si>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</si>
  <si>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</si>
  <si>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</si>
  <si>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</si>
  <si>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</si>
  <si>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</si>
  <si>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</si>
  <si>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</si>
  <si>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</si>
  <si>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</si>
  <si>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</si>
  <si>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</si>
  <si>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</si>
  <si>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</si>
  <si>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</si>
  <si>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</si>
  <si>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</si>
  <si>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</si>
  <si>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</si>
  <si>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</si>
  <si>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</si>
  <si>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</si>
  <si>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</si>
  <si>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</si>
  <si>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</si>
  <si>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</si>
  <si>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</si>
  <si>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</si>
  <si>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</si>
  <si>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</si>
  <si>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</si>
  <si>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</si>
  <si>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</si>
  <si>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</si>
  <si>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</si>
  <si>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</si>
  <si>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</si>
  <si>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</si>
  <si>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</si>
  <si>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</si>
  <si>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</si>
  <si>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</si>
  <si>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</si>
  <si>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</si>
  <si>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</si>
  <si>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</si>
  <si>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</si>
  <si>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</si>
  <si>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</si>
  <si>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</si>
  <si>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</si>
  <si>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</si>
  <si>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</si>
  <si>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</si>
  <si>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</si>
  <si>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</si>
  <si>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</si>
  <si>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</si>
  <si>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</si>
  <si>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</si>
  <si>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</si>
  <si>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</si>
  <si>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</si>
  <si>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</si>
  <si>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</si>
  <si>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</si>
  <si>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</si>
  <si>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</si>
  <si>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</si>
  <si>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</si>
  <si>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</si>
  <si>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</si>
  <si>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</si>
  <si>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</si>
  <si>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</si>
  <si>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</si>
  <si>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</si>
  <si>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</si>
  <si>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</si>
  <si>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</si>
  <si>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</si>
  <si>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</si>
  <si>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</si>
  <si>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</si>
  <si>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</si>
  <si>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</si>
  <si>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</si>
  <si>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</si>
  <si>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</si>
  <si>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</si>
  <si>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</si>
  <si>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</si>
  <si>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</si>
  <si>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</si>
  <si>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</si>
  <si>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</si>
  <si>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</si>
  <si>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</si>
  <si>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</si>
  <si>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</si>
  <si>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</si>
  <si>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</si>
  <si>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</si>
  <si>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</si>
  <si>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</si>
  <si>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</si>
  <si>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</si>
  <si>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</si>
  <si>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</si>
  <si>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</si>
  <si>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</si>
  <si>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</si>
  <si>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</si>
  <si>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</si>
  <si>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</si>
  <si>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</si>
  <si>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</si>
  <si>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</si>
  <si>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</si>
  <si>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</si>
  <si>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</si>
  <si>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</si>
  <si>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</si>
  <si>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</si>
  <si>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</si>
  <si>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</si>
  <si>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</si>
  <si>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</si>
  <si>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</si>
  <si>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</si>
  <si>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</si>
  <si>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</si>
  <si>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</si>
  <si>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</si>
  <si>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</si>
  <si>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</si>
  <si>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</si>
  <si>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</si>
  <si>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</si>
  <si>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</si>
  <si>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</si>
  <si>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</si>
  <si>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</si>
  <si>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</si>
  <si>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</si>
  <si>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</si>
  <si>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</si>
  <si>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</si>
  <si>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</si>
  <si>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</si>
  <si>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</si>
  <si>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</si>
  <si>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</si>
  <si>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</si>
  <si>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</si>
  <si>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</si>
  <si>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</si>
  <si>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</si>
  <si>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</si>
  <si>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</si>
  <si>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</si>
  <si>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</si>
  <si>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</si>
  <si>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</si>
  <si>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</si>
  <si>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</si>
  <si>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</si>
  <si>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</si>
  <si>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</si>
  <si>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</si>
  <si>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</si>
  <si>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</si>
  <si>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</si>
  <si>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</si>
  <si>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</si>
  <si>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</si>
  <si>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</si>
  <si>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</si>
  <si>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</si>
  <si>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</si>
  <si>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</si>
  <si>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</si>
  <si>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</si>
  <si>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</si>
  <si>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</si>
  <si>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</si>
  <si>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</si>
  <si>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</si>
  <si>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</si>
  <si>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</si>
  <si>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</si>
  <si>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</si>
  <si>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</si>
  <si>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</si>
  <si>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</si>
  <si>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</si>
  <si>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</si>
  <si>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</si>
  <si>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</si>
  <si>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</si>
  <si>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</si>
  <si>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</si>
  <si>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</si>
  <si>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</si>
  <si>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</si>
  <si>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</si>
  <si>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</si>
  <si>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</si>
  <si>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</si>
  <si>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</si>
  <si>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</si>
  <si>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</si>
  <si>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</si>
  <si>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</si>
  <si>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</si>
  <si>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</si>
  <si>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</si>
  <si>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</si>
  <si>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</si>
  <si>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</si>
  <si>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</si>
  <si>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</si>
  <si>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</si>
  <si>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</si>
  <si>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</si>
  <si>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</si>
  <si>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</si>
  <si>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</si>
  <si>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</si>
  <si>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</si>
  <si>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</si>
  <si>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</si>
  <si>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</si>
  <si>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</si>
  <si>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</si>
  <si>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</si>
  <si>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</si>
  <si>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</si>
  <si>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</si>
  <si>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</si>
  <si>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</si>
  <si>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</si>
  <si>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</si>
  <si>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</si>
  <si>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</si>
  <si>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</si>
  <si>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</si>
  <si>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</si>
  <si>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</si>
  <si>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</si>
  <si>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</si>
  <si>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</si>
  <si>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</si>
  <si>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</si>
  <si>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</si>
  <si>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</si>
  <si>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</si>
  <si>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</si>
  <si>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</si>
  <si>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</si>
  <si>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</si>
  <si>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</si>
  <si>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</si>
  <si>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</si>
  <si>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</si>
  <si>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</si>
  <si>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</si>
  <si>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</si>
  <si>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</si>
  <si>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</si>
  <si>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</si>
  <si>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</si>
  <si>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</si>
  <si>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</si>
  <si>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</si>
  <si>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</si>
  <si>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</si>
  <si>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</si>
  <si>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</si>
  <si>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</si>
  <si>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</si>
  <si>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</si>
  <si>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</si>
  <si>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</si>
  <si>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</si>
  <si>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</si>
  <si>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</si>
  <si>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</si>
  <si>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</si>
  <si>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</si>
  <si>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</si>
  <si>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</si>
  <si>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</si>
  <si>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</si>
  <si>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</si>
  <si>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</si>
  <si>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</si>
  <si>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</si>
  <si>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</si>
  <si>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</si>
  <si>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</si>
  <si>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</si>
  <si>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</si>
  <si>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</si>
  <si>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</si>
  <si>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</si>
  <si>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</si>
  <si>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</si>
  <si>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</si>
  <si>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</si>
  <si>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</si>
  <si>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</si>
  <si>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</si>
  <si>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</si>
  <si>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</si>
  <si>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</si>
  <si>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</si>
  <si>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</si>
  <si>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</si>
  <si>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</si>
  <si>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</si>
  <si>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</si>
  <si>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</si>
  <si>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</si>
  <si>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</si>
  <si>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</si>
  <si>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</si>
  <si>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</si>
  <si>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</si>
  <si>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</si>
  <si>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</si>
  <si>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</si>
  <si>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</si>
  <si>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</si>
  <si>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</si>
  <si>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</si>
  <si>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</si>
  <si>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</si>
  <si>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</si>
  <si>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</si>
  <si>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</si>
  <si>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</si>
  <si>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</si>
  <si>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</si>
  <si>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</si>
  <si>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</si>
  <si>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</si>
  <si>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</si>
  <si>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</si>
  <si>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</si>
  <si>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</si>
  <si>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</si>
  <si>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</si>
  <si>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</si>
  <si>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</si>
  <si>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</si>
  <si>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</si>
  <si>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</si>
  <si>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</si>
  <si>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</si>
  <si>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</si>
  <si>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</si>
  <si>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</si>
  <si>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</si>
  <si>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</si>
  <si>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</si>
  <si>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</si>
  <si>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</si>
  <si>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</si>
  <si>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</si>
  <si>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</si>
  <si>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</si>
  <si>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</si>
  <si>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</si>
  <si>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</si>
  <si>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</si>
  <si>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</si>
  <si>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</si>
  <si>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</si>
  <si>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</si>
  <si>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</si>
  <si>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</si>
  <si>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</si>
  <si>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</si>
  <si>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</si>
  <si>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</si>
  <si>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</si>
  <si>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</si>
  <si>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</si>
  <si>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</si>
  <si>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</si>
  <si>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</si>
  <si>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</si>
  <si>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</si>
  <si>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</si>
  <si>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</si>
  <si>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</si>
  <si>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</si>
  <si>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</si>
  <si>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</si>
  <si>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</si>
  <si>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</si>
  <si>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</si>
  <si>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</si>
  <si>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</si>
  <si>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</si>
  <si>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</si>
  <si>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</si>
  <si>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</si>
  <si>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</si>
  <si>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</si>
  <si>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</si>
  <si>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</si>
  <si>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</si>
  <si>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</si>
  <si>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</si>
  <si>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</si>
  <si>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</si>
  <si>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</si>
  <si>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</si>
  <si>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</si>
  <si>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</si>
  <si>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</si>
  <si>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</si>
  <si>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</si>
  <si>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</si>
  <si>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</si>
  <si>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</si>
  <si>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</si>
  <si>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</si>
  <si>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</si>
  <si>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</si>
  <si>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</si>
  <si>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</si>
  <si>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</si>
  <si>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</si>
  <si>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</si>
  <si>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</si>
  <si>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</si>
  <si>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</si>
  <si>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</si>
  <si>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</si>
  <si>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</si>
  <si>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</si>
  <si>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</si>
  <si>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</si>
  <si>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</si>
  <si>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</si>
  <si>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</si>
  <si>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</si>
  <si>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</si>
  <si>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</si>
  <si>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</si>
  <si>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</si>
  <si>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</si>
  <si>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</si>
  <si>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</si>
  <si>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</si>
  <si>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</si>
  <si>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</si>
  <si>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</si>
  <si>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</si>
  <si>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</si>
  <si>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</si>
  <si>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</si>
  <si>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</si>
  <si>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</si>
  <si>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</si>
  <si>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</si>
  <si>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</si>
  <si>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</si>
  <si>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</si>
  <si>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</si>
  <si>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</si>
  <si>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</si>
  <si>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</si>
  <si>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</si>
  <si>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</si>
  <si>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</si>
  <si>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</si>
  <si>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</si>
  <si>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</si>
  <si>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</si>
  <si>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</si>
  <si>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</si>
  <si>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</si>
  <si>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</si>
  <si>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</si>
  <si>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</si>
  <si>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</si>
  <si>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</si>
  <si>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</si>
  <si>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</si>
  <si>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</si>
  <si>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</si>
  <si>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</si>
  <si>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</si>
  <si>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</si>
  <si>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</si>
  <si>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</si>
  <si>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</si>
  <si>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</si>
  <si>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</si>
  <si>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</si>
  <si>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</si>
  <si>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</si>
  <si>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</si>
  <si>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</si>
  <si>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</si>
  <si>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</si>
  <si>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</si>
  <si>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</si>
  <si>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</si>
  <si>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</si>
  <si>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</si>
  <si>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</si>
  <si>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</si>
  <si>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</si>
  <si>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</si>
  <si>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</si>
  <si>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</si>
  <si>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</si>
  <si>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</si>
  <si>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</si>
  <si>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</si>
  <si>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</si>
  <si>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</si>
  <si>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</si>
  <si>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</si>
  <si>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</si>
  <si>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</si>
  <si>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</si>
  <si>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</si>
  <si>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</si>
  <si>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</si>
  <si>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</si>
  <si>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</si>
  <si>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</si>
  <si>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</si>
  <si>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</si>
  <si>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</si>
  <si>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</si>
  <si>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</si>
  <si>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</si>
  <si>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</si>
  <si>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</si>
  <si>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</si>
  <si>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</si>
  <si>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</si>
  <si>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</si>
  <si>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</si>
  <si>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</si>
  <si>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</si>
  <si>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</si>
  <si>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</si>
  <si>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</si>
  <si>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</si>
  <si>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</si>
  <si>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</si>
  <si>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</si>
  <si>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</si>
  <si>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</si>
  <si>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</si>
  <si>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</si>
  <si>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</si>
  <si>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</si>
  <si>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</si>
  <si>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</si>
  <si>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</si>
  <si>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</si>
  <si>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</si>
  <si>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</si>
  <si>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</si>
  <si>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</si>
  <si>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</si>
  <si>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</si>
  <si>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</si>
  <si>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</si>
  <si>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</si>
  <si>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</si>
  <si>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</si>
  <si>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</si>
  <si>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</si>
  <si>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</si>
  <si>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</si>
  <si>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</si>
  <si>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</si>
  <si>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</si>
  <si>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</si>
  <si>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</si>
  <si>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</si>
  <si>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</si>
  <si>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</si>
  <si>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</si>
  <si>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</si>
  <si>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</si>
  <si>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</si>
  <si>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</si>
  <si>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</si>
  <si>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</si>
  <si>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</si>
  <si>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</si>
  <si>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</si>
  <si>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</si>
  <si>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</si>
  <si>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</si>
  <si>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</si>
  <si>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</si>
  <si>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</si>
  <si>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</si>
  <si>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</si>
  <si>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</si>
  <si>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</si>
  <si>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</si>
  <si>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</si>
  <si>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</si>
  <si>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</si>
  <si>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</si>
  <si>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</si>
  <si>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</si>
  <si>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</si>
  <si>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</si>
  <si>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</si>
  <si>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</si>
  <si>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</si>
  <si>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</si>
  <si>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</si>
  <si>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</si>
  <si>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</si>
  <si>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</si>
  <si>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</si>
  <si>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</si>
  <si>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</si>
  <si>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</si>
  <si>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</si>
  <si>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</si>
  <si>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</si>
  <si>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</si>
  <si>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</si>
  <si>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</si>
  <si>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</si>
  <si>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</si>
  <si>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</si>
  <si>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</si>
  <si>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</si>
  <si>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</si>
  <si>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</si>
  <si>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</si>
  <si>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</si>
  <si>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</si>
  <si>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</si>
  <si>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</si>
  <si>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</si>
  <si>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</si>
  <si>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</si>
  <si>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</si>
  <si>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</si>
  <si>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</si>
  <si>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</si>
  <si>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</si>
  <si>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</si>
  <si>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</si>
  <si>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</si>
  <si>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</si>
  <si>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</si>
  <si>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</si>
  <si>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</si>
  <si>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</si>
  <si>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</si>
  <si>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</si>
  <si>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</si>
  <si>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</si>
  <si>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</si>
  <si>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</si>
  <si>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</si>
  <si>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</si>
  <si>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</si>
  <si>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</si>
  <si>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</si>
  <si>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</si>
  <si>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</si>
  <si>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</si>
  <si>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</si>
  <si>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</si>
  <si>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</si>
  <si>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</si>
  <si>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</si>
  <si>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</si>
  <si>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</si>
  <si>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</si>
  <si>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</si>
  <si>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</si>
  <si>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</si>
  <si>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</si>
  <si>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</si>
  <si>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</si>
  <si>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</si>
  <si>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</si>
  <si>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</si>
  <si>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</si>
  <si>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</si>
  <si>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</si>
  <si>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</si>
  <si>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</si>
  <si>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</si>
  <si>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</si>
  <si>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</si>
  <si>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</si>
  <si>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</si>
  <si>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</si>
  <si>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</si>
  <si>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</si>
  <si>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</si>
  <si>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</si>
  <si>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</si>
  <si>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</si>
  <si>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</si>
  <si>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</si>
  <si>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</si>
  <si>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</si>
  <si>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</si>
  <si>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</si>
  <si>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</si>
  <si>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</si>
  <si>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</si>
  <si>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</si>
  <si>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</si>
  <si>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</si>
  <si>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</si>
  <si>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</si>
  <si>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</si>
  <si>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</si>
  <si>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</si>
  <si>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</si>
  <si>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</si>
  <si>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</si>
  <si>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</si>
  <si>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</si>
  <si>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</si>
  <si>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</si>
  <si>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</si>
  <si>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</si>
  <si>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</si>
  <si>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</si>
  <si>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</si>
  <si>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</si>
  <si>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</si>
  <si>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</si>
  <si>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</si>
  <si>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</si>
  <si>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</si>
  <si>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</si>
  <si>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</si>
  <si>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</si>
  <si>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</si>
  <si>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</si>
  <si>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</si>
  <si>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</si>
  <si>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</si>
  <si>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</si>
  <si>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</si>
  <si>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</si>
  <si>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</si>
  <si>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</si>
  <si>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</si>
  <si>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</si>
  <si>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</si>
  <si>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</si>
  <si>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</si>
  <si>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</si>
  <si>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</si>
  <si>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</si>
  <si>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</si>
  <si>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</si>
  <si>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</si>
  <si>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</si>
  <si>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</si>
  <si>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</si>
  <si>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</si>
  <si>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</si>
  <si>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</si>
  <si>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</si>
  <si>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</si>
  <si>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</si>
  <si>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</si>
  <si>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</si>
  <si>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</si>
  <si>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</si>
  <si>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</si>
  <si>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</si>
  <si>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</si>
  <si>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</si>
  <si>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</si>
  <si>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</si>
  <si>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</si>
  <si>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</si>
  <si>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</si>
  <si>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</si>
  <si>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</si>
  <si>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</si>
  <si>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</si>
  <si>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</si>
  <si>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</si>
  <si>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</si>
  <si>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</si>
  <si>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</si>
  <si>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</si>
  <si>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</si>
  <si>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</si>
  <si>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</si>
  <si>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</si>
  <si>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</si>
  <si>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</si>
  <si>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</si>
  <si>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</si>
  <si>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</si>
  <si>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</si>
  <si>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</si>
  <si>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</si>
  <si>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</si>
  <si>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</si>
  <si>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</si>
  <si>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</si>
  <si>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</si>
  <si>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</si>
  <si>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</si>
  <si>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</si>
  <si>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</si>
  <si>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</si>
  <si>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</si>
  <si>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</si>
  <si>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</si>
  <si>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</si>
  <si>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</si>
  <si>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</si>
  <si>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</si>
  <si>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</si>
  <si>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</si>
  <si>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</si>
  <si>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</si>
  <si>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</si>
  <si>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</si>
  <si>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</si>
  <si>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</si>
  <si>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</si>
  <si>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</si>
  <si>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</si>
  <si>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</si>
  <si>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</si>
  <si>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</si>
  <si>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</si>
  <si>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</si>
  <si>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</si>
  <si>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</si>
  <si>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</si>
  <si>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</si>
  <si>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</si>
  <si>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</si>
  <si>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</si>
  <si>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</si>
  <si>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</si>
  <si>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</si>
  <si>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</si>
  <si>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</si>
  <si>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</si>
  <si>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</si>
  <si>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</si>
  <si>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</si>
  <si>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</si>
  <si>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</si>
  <si>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</si>
  <si>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</si>
  <si>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</si>
  <si>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</si>
  <si>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</si>
  <si>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</si>
  <si>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</si>
  <si>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</si>
  <si>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</si>
  <si>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</si>
  <si>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</si>
  <si>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</si>
  <si>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</si>
  <si>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</si>
  <si>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</si>
  <si>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</si>
  <si>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</si>
  <si>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</si>
  <si>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</si>
  <si>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</si>
  <si>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</si>
  <si>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</si>
  <si>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</si>
  <si>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</si>
  <si>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</si>
  <si>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</si>
  <si>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</si>
  <si>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</si>
  <si>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</si>
  <si>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</si>
  <si>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</si>
  <si>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</si>
  <si>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</si>
  <si>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</si>
  <si>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</si>
  <si>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</si>
  <si>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</si>
  <si>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</si>
  <si>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</si>
  <si>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</si>
  <si>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</si>
  <si>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</si>
  <si>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</si>
  <si>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</si>
  <si>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</si>
  <si>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</si>
  <si>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</si>
  <si>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</si>
  <si>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</si>
  <si>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</si>
  <si>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</si>
  <si>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</si>
  <si>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</si>
  <si>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</si>
  <si>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</si>
  <si>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</si>
  <si>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</si>
  <si>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</si>
  <si>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</si>
  <si>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</si>
  <si>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</si>
  <si>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</si>
  <si>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</si>
  <si>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</si>
  <si>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</si>
  <si>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</si>
  <si>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</si>
  <si>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</si>
  <si>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</si>
  <si>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</si>
  <si>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</si>
  <si>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</si>
  <si>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</si>
  <si>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</si>
  <si>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</si>
  <si>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</si>
  <si>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</si>
  <si>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</si>
  <si>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</si>
  <si>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</si>
  <si>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</si>
  <si>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</si>
  <si>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</si>
  <si>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</si>
  <si>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</si>
  <si>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</si>
  <si>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</si>
  <si>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</si>
  <si>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</si>
  <si>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</si>
  <si>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</si>
  <si>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</si>
  <si>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</si>
  <si>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</si>
  <si>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</si>
  <si>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</si>
  <si>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</si>
  <si>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</si>
  <si>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</si>
  <si>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</si>
  <si>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</si>
  <si>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</si>
  <si>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</si>
  <si>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</si>
  <si>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</si>
  <si>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</si>
  <si>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</si>
  <si>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</si>
  <si>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</si>
  <si>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</si>
  <si>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</si>
  <si>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</si>
  <si>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</si>
  <si>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</si>
  <si>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</si>
  <si>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</si>
  <si>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</si>
  <si>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</si>
  <si>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</si>
  <si>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</si>
  <si>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</si>
  <si>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</si>
  <si>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</si>
  <si>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</si>
  <si>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</si>
  <si>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</si>
  <si>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</si>
  <si>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</si>
  <si>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</si>
  <si>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</si>
  <si>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</si>
  <si>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</si>
  <si>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</si>
  <si>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</si>
  <si>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</si>
  <si>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</si>
  <si>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</si>
  <si>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</si>
  <si>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</si>
  <si>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</si>
  <si>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</si>
  <si>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</si>
  <si>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</si>
  <si>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</si>
  <si>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</si>
  <si>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</si>
  <si>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</si>
  <si>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</si>
  <si>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</si>
  <si>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</si>
  <si>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</si>
  <si>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</si>
  <si>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</si>
  <si>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</si>
  <si>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</si>
  <si>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</si>
  <si>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</si>
  <si>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</si>
  <si>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</si>
  <si>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</si>
  <si>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</si>
  <si>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</si>
  <si>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</si>
  <si>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</si>
  <si>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</si>
  <si>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</si>
  <si>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</si>
  <si>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</si>
  <si>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</si>
  <si>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</si>
  <si>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</si>
  <si>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</si>
  <si>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</si>
  <si>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</si>
  <si>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</si>
  <si>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</si>
  <si>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</si>
  <si>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</si>
  <si>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</si>
  <si>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</si>
  <si>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</si>
  <si>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</si>
  <si>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</si>
  <si>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</si>
  <si>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</si>
  <si>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</si>
  <si>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</si>
  <si>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</si>
  <si>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</si>
  <si>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</si>
  <si>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</si>
  <si>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</si>
  <si>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</si>
  <si>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</si>
  <si>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</si>
  <si>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</si>
  <si>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</si>
  <si>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</si>
  <si>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</si>
  <si>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</si>
  <si>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</si>
  <si>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</si>
  <si>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</si>
  <si>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</si>
  <si>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</si>
  <si>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</si>
  <si>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</si>
  <si>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</si>
  <si>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</si>
  <si>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</si>
  <si>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</si>
  <si>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</si>
  <si>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</si>
  <si>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</si>
  <si>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</si>
  <si>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</si>
  <si>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</si>
  <si>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</si>
  <si>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</si>
  <si>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</si>
  <si>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</si>
  <si>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</si>
  <si>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</si>
  <si>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</si>
  <si>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</si>
  <si>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</si>
  <si>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</si>
  <si>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</si>
  <si>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</si>
  <si>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</si>
  <si>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</si>
  <si>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</si>
  <si>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</si>
  <si>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</si>
  <si>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</si>
  <si>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</si>
  <si>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</si>
  <si>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</si>
  <si>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</si>
  <si>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</si>
  <si>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</si>
  <si>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</si>
  <si>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</si>
  <si>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</si>
  <si>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</si>
  <si>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</si>
  <si>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</si>
  <si>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</si>
  <si>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</si>
  <si>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</si>
  <si>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</si>
  <si>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</si>
  <si>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</si>
  <si>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</si>
  <si>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</si>
  <si>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</si>
  <si>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</si>
  <si>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</si>
  <si>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</si>
  <si>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</si>
  <si>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</si>
  <si>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</si>
  <si>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</si>
  <si>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</si>
  <si>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</si>
  <si>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</si>
  <si>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</si>
  <si>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</si>
  <si>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</si>
  <si>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</si>
  <si>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</si>
  <si>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</si>
  <si>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</si>
  <si>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</si>
  <si>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</si>
  <si>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</si>
  <si>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</si>
  <si>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</si>
  <si>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</si>
  <si>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</si>
  <si>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</si>
  <si>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</si>
  <si>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</si>
  <si>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</si>
  <si>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</si>
  <si>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</si>
  <si>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</si>
  <si>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</si>
  <si>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</si>
  <si>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</si>
  <si>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</si>
  <si>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</si>
  <si>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</si>
  <si>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</si>
  <si>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</si>
  <si>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</si>
  <si>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</si>
  <si>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</si>
  <si>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</si>
  <si>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</si>
  <si>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</si>
  <si>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</si>
  <si>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</si>
  <si>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</si>
  <si>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</si>
  <si>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</si>
  <si>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</si>
  <si>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</si>
  <si>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</si>
  <si>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</si>
  <si>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</si>
  <si>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</si>
  <si>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</si>
  <si>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</si>
  <si>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</si>
  <si>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</si>
  <si>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</si>
  <si>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</si>
  <si>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</si>
  <si>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</si>
  <si>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</si>
  <si>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</si>
  <si>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</si>
  <si>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</si>
  <si>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</si>
  <si>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</si>
  <si>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</si>
  <si>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</si>
  <si>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</si>
  <si>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</si>
  <si>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</si>
  <si>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</si>
  <si>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</si>
  <si>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</si>
  <si>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</si>
  <si>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</si>
  <si>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</si>
  <si>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</si>
  <si>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</si>
  <si>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</si>
  <si>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</si>
  <si>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</si>
  <si>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</si>
  <si>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</si>
  <si>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</si>
  <si>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</si>
  <si>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</si>
  <si>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</si>
  <si>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</si>
  <si>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</si>
  <si>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</si>
  <si>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</si>
  <si>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</si>
  <si>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</si>
  <si>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</si>
  <si>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</si>
  <si>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</si>
  <si>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</si>
  <si>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</si>
  <si>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</si>
  <si>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</si>
  <si>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</si>
  <si>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</si>
  <si>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</si>
  <si>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</si>
  <si>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</si>
  <si>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</si>
  <si>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</si>
  <si>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</si>
  <si>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</si>
  <si>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</si>
  <si>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</si>
  <si>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</si>
  <si>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</si>
  <si>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</si>
  <si>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</si>
  <si>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</si>
  <si>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</si>
  <si>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</si>
  <si>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</si>
  <si>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</si>
  <si>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</si>
  <si>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</si>
  <si>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</si>
  <si>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</si>
  <si>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</si>
  <si>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</si>
  <si>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</si>
  <si>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</si>
  <si>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</si>
  <si>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</si>
  <si>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</si>
  <si>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</si>
  <si>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</si>
  <si>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</si>
  <si>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</si>
  <si>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</si>
  <si>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</si>
  <si>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</si>
  <si>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</si>
  <si>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</si>
  <si>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</si>
  <si>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</si>
  <si>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</si>
  <si>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</si>
  <si>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</si>
  <si>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</si>
  <si>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</si>
  <si>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</si>
  <si>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</si>
  <si>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</si>
  <si>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</si>
  <si>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</si>
  <si>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</si>
  <si>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</si>
  <si>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</si>
  <si>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</si>
  <si>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</si>
  <si>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</si>
  <si>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</si>
  <si>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</si>
  <si>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</si>
  <si>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</si>
  <si>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</si>
  <si>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</si>
  <si>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</si>
  <si>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</si>
  <si>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</si>
  <si>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</si>
  <si>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</si>
  <si>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</si>
  <si>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</si>
  <si>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</si>
  <si>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</si>
  <si>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</si>
  <si>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</si>
  <si>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</si>
  <si>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</si>
  <si>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</si>
  <si>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</si>
  <si>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</si>
  <si>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</si>
  <si>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</si>
  <si>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</si>
  <si>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</si>
  <si>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</si>
  <si>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</si>
  <si>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</si>
  <si>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</si>
  <si>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</si>
  <si>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</si>
  <si>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</si>
  <si>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</si>
  <si>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</si>
  <si>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</si>
  <si>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</si>
  <si>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</si>
  <si>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</si>
  <si>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</si>
  <si>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</si>
  <si>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</si>
  <si>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</si>
  <si>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</si>
  <si>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</si>
  <si>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</si>
  <si>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</si>
  <si>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</si>
  <si>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</si>
  <si>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</si>
  <si>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</si>
  <si>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</si>
  <si>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</si>
  <si>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</si>
  <si>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</si>
  <si>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</si>
  <si>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</si>
  <si>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</si>
  <si>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</si>
  <si>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</si>
  <si>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</si>
  <si>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</si>
  <si>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</si>
  <si>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</si>
  <si>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</si>
  <si>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</si>
  <si>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</si>
  <si>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</si>
  <si>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</si>
  <si>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</si>
  <si>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</si>
  <si>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</si>
  <si>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</si>
  <si>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</si>
  <si>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</si>
  <si>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</si>
  <si>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</si>
  <si>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</si>
  <si>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</si>
  <si>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</si>
  <si>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</si>
  <si>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</si>
  <si>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</si>
  <si>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</si>
  <si>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</si>
  <si>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</si>
  <si>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</si>
  <si>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</si>
  <si>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</si>
  <si>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</si>
  <si>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</si>
  <si>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</si>
  <si>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</si>
  <si>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</si>
  <si>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</si>
  <si>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</si>
  <si>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</si>
  <si>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</si>
  <si>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</si>
  <si>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</si>
  <si>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</si>
  <si>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</si>
  <si>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</si>
  <si>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</si>
  <si>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</si>
  <si>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</si>
  <si>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</si>
  <si>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</si>
  <si>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</si>
  <si>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</si>
  <si>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</si>
  <si>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</si>
  <si>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</si>
  <si>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</si>
  <si>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</si>
  <si>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</si>
  <si>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</si>
  <si>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</si>
  <si>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</si>
  <si>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</si>
  <si>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</si>
  <si>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</si>
  <si>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</si>
  <si>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</si>
  <si>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</si>
  <si>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</si>
  <si>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</si>
  <si>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</si>
  <si>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</si>
  <si>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</si>
  <si>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</si>
  <si>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</si>
  <si>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</si>
  <si>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</si>
  <si>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</si>
  <si>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</si>
  <si>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</si>
  <si>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</si>
  <si>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</si>
  <si>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</si>
  <si>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</si>
  <si>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</si>
  <si>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</si>
  <si>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</si>
  <si>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</si>
  <si>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</si>
  <si>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</si>
  <si>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</si>
  <si>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</si>
  <si>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</si>
  <si>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</si>
  <si>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</si>
  <si>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</si>
  <si>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</si>
  <si>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</si>
  <si>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</si>
  <si>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</si>
  <si>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</si>
  <si>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</si>
  <si>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</si>
  <si>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</si>
  <si>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</si>
  <si>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</si>
  <si>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</si>
  <si>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</si>
  <si>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</si>
  <si>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</si>
  <si>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</si>
  <si>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</si>
  <si>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</si>
  <si>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</si>
  <si>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</si>
  <si>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</si>
  <si>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</si>
  <si>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</si>
  <si>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</si>
  <si>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</si>
  <si>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</si>
  <si>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</si>
  <si>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</si>
  <si>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</si>
  <si>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</si>
  <si>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</si>
  <si>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</si>
  <si>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</si>
  <si>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</si>
  <si>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</si>
  <si>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</si>
  <si>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</si>
  <si>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</si>
  <si>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</si>
  <si>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</si>
  <si>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</si>
  <si>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</si>
  <si>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</si>
  <si>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</si>
  <si>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</si>
  <si>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</si>
  <si>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</si>
  <si>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</si>
  <si>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</si>
  <si>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</si>
  <si>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</si>
  <si>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</si>
  <si>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</si>
  <si>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</si>
  <si>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</si>
  <si>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</si>
  <si>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</si>
  <si>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</si>
  <si>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</si>
  <si>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</si>
  <si>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</si>
  <si>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</si>
  <si>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</si>
  <si>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</si>
  <si>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</si>
  <si>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</si>
  <si>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</si>
  <si>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</si>
  <si>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</si>
  <si>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</si>
  <si>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</si>
  <si>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</si>
  <si>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</si>
  <si>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</si>
  <si>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</si>
  <si>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</si>
  <si>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</si>
  <si>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</si>
  <si>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</si>
  <si>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</si>
  <si>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</si>
  <si>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</si>
  <si>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</si>
  <si>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</si>
  <si>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</si>
  <si>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</si>
  <si>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</si>
  <si>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</si>
  <si>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</si>
  <si>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</si>
  <si>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</si>
  <si>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</si>
  <si>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</si>
  <si>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</si>
  <si>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</si>
  <si>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</si>
  <si>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</si>
  <si>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</si>
  <si>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</si>
  <si>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</si>
  <si>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</si>
  <si>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</si>
  <si>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</si>
  <si>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</si>
  <si>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</si>
  <si>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</si>
  <si>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</si>
  <si>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</si>
  <si>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</si>
  <si>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</si>
  <si>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</si>
  <si>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</si>
  <si>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</si>
  <si>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</si>
  <si>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</si>
  <si>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</si>
  <si>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</si>
  <si>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</si>
  <si>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</si>
  <si>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</si>
  <si>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</si>
  <si>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</si>
  <si>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</si>
  <si>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</si>
  <si>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</si>
  <si>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</si>
  <si>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</si>
  <si>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</si>
  <si>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</si>
  <si>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</si>
  <si>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</si>
  <si>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</si>
  <si>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</si>
  <si>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</si>
  <si>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</si>
  <si>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</si>
  <si>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</si>
  <si>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</si>
  <si>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</si>
  <si>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</si>
  <si>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</si>
  <si>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</si>
  <si>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</si>
  <si>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</si>
  <si>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</si>
  <si>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</si>
  <si>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</si>
  <si>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</si>
  <si>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</si>
  <si>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</si>
  <si>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</si>
  <si>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</si>
  <si>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</si>
  <si>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</si>
  <si>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</si>
  <si>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</si>
  <si>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</si>
  <si>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</si>
  <si>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</si>
  <si>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</si>
  <si>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</si>
  <si>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</si>
  <si>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</si>
  <si>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</si>
  <si>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</si>
  <si>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</si>
  <si>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</si>
  <si>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</si>
  <si>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</si>
  <si>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</si>
  <si>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</si>
  <si>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</si>
  <si>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</si>
  <si>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</si>
  <si>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</si>
  <si>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</si>
  <si>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</si>
  <si>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</si>
  <si>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</si>
  <si>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</si>
  <si>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</si>
  <si>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</si>
  <si>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</si>
  <si>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</si>
  <si>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</si>
  <si>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</si>
  <si>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</si>
  <si>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</si>
  <si>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</si>
  <si>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</si>
  <si>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</si>
  <si>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</si>
  <si>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</si>
  <si>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</si>
  <si>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</si>
  <si>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</si>
  <si>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</si>
  <si>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</si>
  <si>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</si>
  <si>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</si>
  <si>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</si>
  <si>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</si>
  <si>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</si>
  <si>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</si>
  <si>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</si>
  <si>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</si>
  <si>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</si>
  <si>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</si>
  <si>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</si>
  <si>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</si>
  <si>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</si>
  <si>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</si>
  <si>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</si>
  <si>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</si>
  <si>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</si>
  <si>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</si>
  <si>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</si>
  <si>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</si>
  <si>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</si>
  <si>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</si>
  <si>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</si>
  <si>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</si>
  <si>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</si>
  <si>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</si>
  <si>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</si>
  <si>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</si>
  <si>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</si>
  <si>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</si>
  <si>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</si>
  <si>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</si>
  <si>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</si>
  <si>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</si>
  <si>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</si>
  <si>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</si>
  <si>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</si>
  <si>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</si>
  <si>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</si>
  <si>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</si>
  <si>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</si>
  <si>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</si>
  <si>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</si>
  <si>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</si>
  <si>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</si>
  <si>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</si>
  <si>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</si>
  <si>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</si>
  <si>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</si>
  <si>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</si>
  <si>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</si>
  <si>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</si>
  <si>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</si>
  <si>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</si>
  <si>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</si>
  <si>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</si>
  <si>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</si>
  <si>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</si>
  <si>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</si>
  <si>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</si>
  <si>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</si>
  <si>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</si>
  <si>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</si>
  <si>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</si>
  <si>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</si>
  <si>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</si>
  <si>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</si>
  <si>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</si>
  <si>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</si>
  <si>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</si>
  <si>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</si>
  <si>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</si>
  <si>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</si>
  <si>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</si>
  <si>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</si>
  <si>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</si>
  <si>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</si>
  <si>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</si>
  <si>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</si>
  <si>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</si>
  <si>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</si>
  <si>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</si>
  <si>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</si>
  <si>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</si>
  <si>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</si>
  <si>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</si>
  <si>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</si>
  <si>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</si>
  <si>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</si>
  <si>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</si>
  <si>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</si>
  <si>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</si>
  <si>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</si>
  <si>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</si>
  <si>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</si>
  <si>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</si>
  <si>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</si>
  <si>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</si>
  <si>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</si>
  <si>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</si>
  <si>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</si>
  <si>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</si>
  <si>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</si>
  <si>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</si>
  <si>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</si>
  <si>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</si>
  <si>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</si>
  <si>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</si>
  <si>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</si>
  <si>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</si>
  <si>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</si>
  <si>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</si>
  <si>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</si>
  <si>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</si>
  <si>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</si>
  <si>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</si>
  <si>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</si>
  <si>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</si>
  <si>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</si>
  <si>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</si>
  <si>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</si>
  <si>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</si>
  <si>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</si>
  <si>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</si>
  <si>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</si>
  <si>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</si>
  <si>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</si>
  <si>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</si>
  <si>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</si>
  <si>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</si>
  <si>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</si>
  <si>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</si>
  <si>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</si>
  <si>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</si>
  <si>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</si>
  <si>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</si>
  <si>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</si>
  <si>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</si>
  <si>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</si>
  <si>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</si>
  <si>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</si>
  <si>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</si>
  <si>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</si>
  <si>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</si>
  <si>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</si>
  <si>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</si>
  <si>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</si>
  <si>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</si>
  <si>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</si>
  <si>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</si>
  <si>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</si>
  <si>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</si>
  <si>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</si>
  <si>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</si>
  <si>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</si>
  <si>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</si>
  <si>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</si>
  <si>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</si>
  <si>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</si>
  <si>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</si>
  <si>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</si>
  <si>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</si>
  <si>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</si>
  <si>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</si>
  <si>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</si>
  <si>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</si>
  <si>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</si>
  <si>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</si>
  <si>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</si>
  <si>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</si>
  <si>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</si>
  <si>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</si>
  <si>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</si>
  <si>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</si>
  <si>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</si>
  <si>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</si>
  <si>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</si>
  <si>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</si>
  <si>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</si>
  <si>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</si>
  <si>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</si>
  <si>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</si>
  <si>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</si>
  <si>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</si>
  <si>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</si>
  <si>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</si>
  <si>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</si>
  <si>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</si>
  <si>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</si>
  <si>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</si>
  <si>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</si>
  <si>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</si>
  <si>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</si>
  <si>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</si>
  <si>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</si>
  <si>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</si>
  <si>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</si>
  <si>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</si>
  <si>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</si>
  <si>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</si>
  <si>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</si>
  <si>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</si>
  <si>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</si>
  <si>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</si>
  <si>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</si>
  <si>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</si>
  <si>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</si>
  <si>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</si>
  <si>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</si>
  <si>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</si>
  <si>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</si>
  <si>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</si>
  <si>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</si>
  <si>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</si>
  <si>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</si>
  <si>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</si>
  <si>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</si>
  <si>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</si>
  <si>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</si>
  <si>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</si>
  <si>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</si>
  <si>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</si>
  <si>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</si>
  <si>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</si>
  <si>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</si>
  <si>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</si>
  <si>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</si>
  <si>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</si>
  <si>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</si>
  <si>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</si>
  <si>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</si>
  <si>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</si>
  <si>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</si>
  <si>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</si>
  <si>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</si>
  <si>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</si>
  <si>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</si>
  <si>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</si>
  <si>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</si>
  <si>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</si>
  <si>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</si>
  <si>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</si>
  <si>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</si>
  <si>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</si>
  <si>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</si>
  <si>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</si>
  <si>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</si>
  <si>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</si>
  <si>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</si>
  <si>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</si>
  <si>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</si>
  <si>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</si>
  <si>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</si>
  <si>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</si>
  <si>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</si>
  <si>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</si>
  <si>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</si>
  <si>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</si>
  <si>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</si>
  <si>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</si>
  <si>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</si>
  <si>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</si>
  <si>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</si>
  <si>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</si>
  <si>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</si>
  <si>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</si>
  <si>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</si>
  <si>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</si>
  <si>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</si>
  <si>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</si>
  <si>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</si>
  <si>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</si>
  <si>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</si>
  <si>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</si>
  <si>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</si>
  <si>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</si>
  <si>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</si>
  <si>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</si>
  <si>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</si>
  <si>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</si>
  <si>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</si>
  <si>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</si>
  <si>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</si>
  <si>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</si>
  <si>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</si>
  <si>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</si>
  <si>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</si>
  <si>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</si>
  <si>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</si>
  <si>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</si>
  <si>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</si>
  <si>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</si>
  <si>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</si>
  <si>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</si>
  <si>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</si>
  <si>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</si>
  <si>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</si>
  <si>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</si>
  <si>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</si>
  <si>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</si>
  <si>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</si>
  <si>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</si>
  <si>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</si>
  <si>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</si>
  <si>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</si>
  <si>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</si>
  <si>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</si>
  <si>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</si>
  <si>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</si>
  <si>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</si>
  <si>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</si>
  <si>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</si>
  <si>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</si>
  <si>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</si>
  <si>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</si>
  <si>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</si>
  <si>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</si>
  <si>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</si>
  <si>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</si>
  <si>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</si>
  <si>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</si>
  <si>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</si>
  <si>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</si>
  <si>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</si>
  <si>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</si>
  <si>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</si>
  <si>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</si>
  <si>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</si>
  <si>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</si>
  <si>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</si>
  <si>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</si>
  <si>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</si>
  <si>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</si>
  <si>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</si>
  <si>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</si>
  <si>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</si>
  <si>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</si>
  <si>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</si>
  <si>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</si>
  <si>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</si>
  <si>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</si>
  <si>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</si>
  <si>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</si>
  <si>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</si>
  <si>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</si>
  <si>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</si>
  <si>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</si>
  <si>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</si>
  <si>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</si>
  <si>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</si>
  <si>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</si>
  <si>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</si>
  <si>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</si>
  <si>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</si>
  <si>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</si>
  <si>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</si>
  <si>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</si>
  <si>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</si>
  <si>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</si>
  <si>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</si>
  <si>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</si>
  <si>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</si>
  <si>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</si>
  <si>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</si>
  <si>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</si>
  <si>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</si>
  <si>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</si>
  <si>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</si>
  <si>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</si>
  <si>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</si>
  <si>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</si>
  <si>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</si>
  <si>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</si>
  <si>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</si>
  <si>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</si>
  <si>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</si>
  <si>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</si>
  <si>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</si>
  <si>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</si>
  <si>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</si>
  <si>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</si>
  <si>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</si>
  <si>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</si>
  <si>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</si>
  <si>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</si>
  <si>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</si>
  <si>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</si>
  <si>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</si>
  <si>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</si>
  <si>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</si>
  <si>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</si>
  <si>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</si>
  <si>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</si>
  <si>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</si>
  <si>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</si>
  <si>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</si>
  <si>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</si>
  <si>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</si>
  <si>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</si>
  <si>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</si>
  <si>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</si>
  <si>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</si>
  <si>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</si>
  <si>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</si>
  <si>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</si>
  <si>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</si>
  <si>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</si>
  <si>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</si>
  <si>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</si>
  <si>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</si>
  <si>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</si>
  <si>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</si>
  <si>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</si>
  <si>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</si>
  <si>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</si>
  <si>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</si>
  <si>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</si>
  <si>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</si>
  <si>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</si>
  <si>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</si>
  <si>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</si>
  <si>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</si>
  <si>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</si>
  <si>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</si>
  <si>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</si>
  <si>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</si>
  <si>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</si>
  <si>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</si>
  <si>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</si>
  <si>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</si>
  <si>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</si>
  <si>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</si>
  <si>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</si>
  <si>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</si>
  <si>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</si>
  <si>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</si>
  <si>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</si>
  <si>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</si>
  <si>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</si>
  <si>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</si>
  <si>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</si>
  <si>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</si>
  <si>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</si>
  <si>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</si>
  <si>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</si>
  <si>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</si>
  <si>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</si>
  <si>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</si>
  <si>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</si>
  <si>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</si>
  <si>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</si>
  <si>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</si>
  <si>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</si>
  <si>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</si>
  <si>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</si>
  <si>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</si>
  <si>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</si>
  <si>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</si>
  <si>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</si>
  <si>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</si>
  <si>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</si>
  <si>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</si>
  <si>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</si>
  <si>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</si>
  <si>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</si>
  <si>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</si>
  <si>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</si>
  <si>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</si>
  <si>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</si>
  <si>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</si>
  <si>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</si>
  <si>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</si>
  <si>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</si>
  <si>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</si>
  <si>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</si>
  <si>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</si>
  <si>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</si>
  <si>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</si>
  <si>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</si>
  <si>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</si>
  <si>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</si>
  <si>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</si>
  <si>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</si>
  <si>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</si>
  <si>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</si>
  <si>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</si>
  <si>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</si>
  <si>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</si>
  <si>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</si>
  <si>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</si>
  <si>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</si>
  <si>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</si>
  <si>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</si>
  <si>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</si>
  <si>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</si>
  <si>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</si>
  <si>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</si>
  <si>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</si>
  <si>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</si>
  <si>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</si>
  <si>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</si>
  <si>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</si>
  <si>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</si>
  <si>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</si>
  <si>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</si>
  <si>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</si>
  <si>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</si>
  <si>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</si>
  <si>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</si>
  <si>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</si>
  <si>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</si>
  <si>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</si>
  <si>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</si>
  <si>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</si>
  <si>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</si>
  <si>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</si>
  <si>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</si>
  <si>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</si>
  <si>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</si>
  <si>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</si>
  <si>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</si>
  <si>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</si>
  <si>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</si>
  <si>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</si>
  <si>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</si>
  <si>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</si>
  <si>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</si>
  <si>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</si>
  <si>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</si>
  <si>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</si>
  <si>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</si>
  <si>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</si>
  <si>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</si>
  <si>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</si>
  <si>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</si>
  <si>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</si>
  <si>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</si>
  <si>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</si>
  <si>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</si>
  <si>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</si>
  <si>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</si>
  <si>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</si>
  <si>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</si>
  <si>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</si>
  <si>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</si>
  <si>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</si>
  <si>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</si>
  <si>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</si>
  <si>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</si>
  <si>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</si>
  <si>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</si>
  <si>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</si>
  <si>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</si>
  <si>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</si>
  <si>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</si>
  <si>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</si>
  <si>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</si>
  <si>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</si>
  <si>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</si>
  <si>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</si>
  <si>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</si>
  <si>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</si>
  <si>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</si>
  <si>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</si>
  <si>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</si>
  <si>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</si>
  <si>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</si>
  <si>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</si>
  <si>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</si>
  <si>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</si>
  <si>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</si>
  <si>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</si>
  <si>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</si>
  <si>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</si>
  <si>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</si>
  <si>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</si>
  <si>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</si>
  <si>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</si>
  <si>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</si>
  <si>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</si>
  <si>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</si>
  <si>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</si>
  <si>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</si>
  <si>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</si>
  <si>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</si>
  <si>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</si>
  <si>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</si>
  <si>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</si>
  <si>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</si>
  <si>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</si>
  <si>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</si>
  <si>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</si>
  <si>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</si>
  <si>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</si>
  <si>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</si>
  <si>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</si>
  <si>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</si>
  <si>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</si>
  <si>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</si>
  <si>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</si>
  <si>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</si>
  <si>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</si>
  <si>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</si>
  <si>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</si>
  <si>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</si>
  <si>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</si>
  <si>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</si>
  <si>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</si>
  <si>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</si>
  <si>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</si>
  <si>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</si>
  <si>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</si>
  <si>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</si>
  <si>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</si>
  <si>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</si>
  <si>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</si>
  <si>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</si>
  <si>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</si>
  <si>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</si>
  <si>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</si>
  <si>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</si>
  <si>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</si>
  <si>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</si>
  <si>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</si>
  <si>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</si>
  <si>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</si>
  <si>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</si>
  <si>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</si>
  <si>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</si>
  <si>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</si>
  <si>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</si>
  <si>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</si>
  <si>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</si>
  <si>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</si>
  <si>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</si>
  <si>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</si>
  <si>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</si>
  <si>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</si>
  <si>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</si>
  <si>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</si>
  <si>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</si>
  <si>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</si>
  <si>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</si>
  <si>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</si>
  <si>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</si>
  <si>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</si>
  <si>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</si>
  <si>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</si>
  <si>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</si>
  <si>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</si>
  <si>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</si>
  <si>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</si>
  <si>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</si>
  <si>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</si>
  <si>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</si>
  <si>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</si>
  <si>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</si>
  <si>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</si>
  <si>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</si>
  <si>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</si>
  <si>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</si>
  <si>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</si>
  <si>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</si>
  <si>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</si>
  <si>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</si>
  <si>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</si>
  <si>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</si>
  <si>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</si>
  <si>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</si>
  <si>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</si>
  <si>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</si>
  <si>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</si>
  <si>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</si>
  <si>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</si>
  <si>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</si>
  <si>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</si>
  <si>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</si>
  <si>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</si>
  <si>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</si>
  <si>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</si>
  <si>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</si>
  <si>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</si>
  <si>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</si>
  <si>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</si>
  <si>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</si>
  <si>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</si>
  <si>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</si>
  <si>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</si>
  <si>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</si>
  <si>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</si>
  <si>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</si>
  <si>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</si>
  <si>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</si>
  <si>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</si>
  <si>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</si>
  <si>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</si>
  <si>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</si>
  <si>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</si>
  <si>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</si>
  <si>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</si>
  <si>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</si>
  <si>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</si>
  <si>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</si>
  <si>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</si>
  <si>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</si>
  <si>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</si>
  <si>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</si>
  <si>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</si>
  <si>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</si>
  <si>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</si>
  <si>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</si>
  <si>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</si>
  <si>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</si>
  <si>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</si>
  <si>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</si>
  <si>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</si>
  <si>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</si>
  <si>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</si>
  <si>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</si>
  <si>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</si>
  <si>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</si>
  <si>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</si>
  <si>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</si>
  <si>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</si>
  <si>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</si>
  <si>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</si>
  <si>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</si>
  <si>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</si>
  <si>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</si>
  <si>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</si>
  <si>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</si>
  <si>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</si>
  <si>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</si>
  <si>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</si>
  <si>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</si>
  <si>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</si>
  <si>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</si>
  <si>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</si>
  <si>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</si>
  <si>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</si>
  <si>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</si>
  <si>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</si>
  <si>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</si>
  <si>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</si>
  <si>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</si>
  <si>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</si>
  <si>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</si>
  <si>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</si>
  <si>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</si>
  <si>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</si>
  <si>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</si>
  <si>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</si>
  <si>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</si>
  <si>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</si>
  <si>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</si>
  <si>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</si>
  <si>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</si>
  <si>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</si>
  <si>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</si>
  <si>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</si>
  <si>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</si>
  <si>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</si>
  <si>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</si>
  <si>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</si>
  <si>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</si>
  <si>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</si>
  <si>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</si>
  <si>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</si>
  <si>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</si>
  <si>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</si>
  <si>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</si>
  <si>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</si>
  <si>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</si>
  <si>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</si>
  <si>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</si>
  <si>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</si>
  <si>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</si>
  <si>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</si>
  <si>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</si>
  <si>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</si>
  <si>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</si>
  <si>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</si>
  <si>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</si>
  <si>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</si>
  <si>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</si>
  <si>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</si>
  <si>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</si>
  <si>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</si>
  <si>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</si>
  <si>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</si>
  <si>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</si>
  <si>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</si>
  <si>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</si>
  <si>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</si>
  <si>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</si>
  <si>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</si>
  <si>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</si>
  <si>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</si>
  <si>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</si>
  <si>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</si>
  <si>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</si>
  <si>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</si>
  <si>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</si>
  <si>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</si>
  <si>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</si>
  <si>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</si>
  <si>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</si>
  <si>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</si>
  <si>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</si>
  <si>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</si>
  <si>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</si>
  <si>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</si>
  <si>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</si>
  <si>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</si>
  <si>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</si>
  <si>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</si>
  <si>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</si>
  <si>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</si>
  <si>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</si>
  <si>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</si>
  <si>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</si>
  <si>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</si>
  <si>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</si>
  <si>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</si>
  <si>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</si>
  <si>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</si>
  <si>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</si>
  <si>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</si>
  <si>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</si>
  <si>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</si>
  <si>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</si>
  <si>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</si>
  <si>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</si>
  <si>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</si>
  <si>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</si>
  <si>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</si>
  <si>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</si>
  <si>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</si>
  <si>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</si>
  <si>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</si>
  <si>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</si>
  <si>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</si>
  <si>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</si>
  <si>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</si>
  <si>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</si>
  <si>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</si>
  <si>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</si>
  <si>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</si>
  <si>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</si>
  <si>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</si>
  <si>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</si>
  <si>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</si>
  <si>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</si>
  <si>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</si>
  <si>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</si>
  <si>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</si>
  <si>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</si>
  <si>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</si>
  <si>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</si>
  <si>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</si>
  <si>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</si>
  <si>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</si>
  <si>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</si>
  <si>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</si>
  <si>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</si>
  <si>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</si>
  <si>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</si>
  <si>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</si>
  <si>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</si>
  <si>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</si>
  <si>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</si>
  <si>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</si>
  <si>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</si>
  <si>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</si>
  <si>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</si>
  <si>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</si>
  <si>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</si>
  <si>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</si>
  <si>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</si>
  <si>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</si>
  <si>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</si>
  <si>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</si>
  <si>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</si>
  <si>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</si>
  <si>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</si>
  <si>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</si>
  <si>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</si>
  <si>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</si>
  <si>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</si>
  <si>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</si>
  <si>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</si>
  <si>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</si>
  <si>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</si>
  <si>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</si>
  <si>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</si>
  <si>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</si>
  <si>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</si>
  <si>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</si>
  <si>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</si>
  <si>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</si>
  <si>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</si>
  <si>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</si>
  <si>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</si>
  <si>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</si>
  <si>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</si>
  <si>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</si>
  <si>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</si>
  <si>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</si>
  <si>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</si>
  <si>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</si>
  <si>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</si>
  <si>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</si>
  <si>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</si>
  <si>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</si>
  <si>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</si>
  <si>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</si>
  <si>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</si>
  <si>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</si>
  <si>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</si>
  <si>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</si>
  <si>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</si>
  <si>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</si>
  <si>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</si>
  <si>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</si>
  <si>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</si>
  <si>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</si>
  <si>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</si>
  <si>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</si>
  <si>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</si>
  <si>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</si>
  <si>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</si>
  <si>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</si>
  <si>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</si>
  <si>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</si>
  <si>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</si>
  <si>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</si>
  <si>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</si>
  <si>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</si>
  <si>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</si>
  <si>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</si>
  <si>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</si>
  <si>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</si>
  <si>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</si>
  <si>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</si>
  <si>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</si>
  <si>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</si>
  <si>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</si>
  <si>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</si>
  <si>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</si>
  <si>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</si>
  <si>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</si>
  <si>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</si>
  <si>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</si>
  <si>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</si>
  <si>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</si>
  <si>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</si>
  <si>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</si>
  <si>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</si>
  <si>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</si>
  <si>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</si>
  <si>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</si>
  <si>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</si>
  <si>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</si>
  <si>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</si>
  <si>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</si>
  <si>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</si>
  <si>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</si>
  <si>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</si>
  <si>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</si>
  <si>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</si>
  <si>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</si>
  <si>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</si>
  <si>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</si>
  <si>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</si>
  <si>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</si>
  <si>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</si>
  <si>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</si>
  <si>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</si>
  <si>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</si>
  <si>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</si>
  <si>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</si>
  <si>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</si>
  <si>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</si>
  <si>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</si>
  <si>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</si>
  <si>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</si>
  <si>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</si>
  <si>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</si>
  <si>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</si>
  <si>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</si>
  <si>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</si>
  <si>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</si>
  <si>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</si>
  <si>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</si>
  <si>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</si>
  <si>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</si>
  <si>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</si>
  <si>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</si>
  <si>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</si>
  <si>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</si>
  <si>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</si>
  <si>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</si>
  <si>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</si>
  <si>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</si>
  <si>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</si>
  <si>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</si>
  <si>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</si>
  <si>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</si>
  <si>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</si>
  <si>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</si>
  <si>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</si>
  <si>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</si>
  <si>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</si>
  <si>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</si>
  <si>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</si>
  <si>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</si>
  <si>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</si>
  <si>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</si>
  <si>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</si>
  <si>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</si>
  <si>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</si>
  <si>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</si>
  <si>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</si>
  <si>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</si>
  <si>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</si>
  <si>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</si>
  <si>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</si>
  <si>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</si>
  <si>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</si>
  <si>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</si>
  <si>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</si>
  <si>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</si>
  <si>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</si>
  <si>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</si>
  <si>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</si>
  <si>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</si>
  <si>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</si>
  <si>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</si>
  <si>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</si>
  <si>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</si>
  <si>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</si>
  <si>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</si>
  <si>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</si>
  <si>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</si>
  <si>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</si>
  <si>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</si>
  <si>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</si>
  <si>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</si>
  <si>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</si>
  <si>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</si>
  <si>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</si>
  <si>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</si>
  <si>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</si>
  <si>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</si>
  <si>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</si>
  <si>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</si>
  <si>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</si>
  <si>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</si>
  <si>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</si>
  <si>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</si>
  <si>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</si>
  <si>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</si>
  <si>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</si>
  <si>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</si>
  <si>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</si>
  <si>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</si>
  <si>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</si>
  <si>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</si>
  <si>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</si>
  <si>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</si>
  <si>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</si>
  <si>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</si>
  <si>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</si>
  <si>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</si>
  <si>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</si>
  <si>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</si>
  <si>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</si>
  <si>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</si>
  <si>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</si>
  <si>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</si>
  <si>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</si>
  <si>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</si>
  <si>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</si>
  <si>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</si>
  <si>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</si>
  <si>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</si>
  <si>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</si>
  <si>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</si>
  <si>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</si>
  <si>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</si>
  <si>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</si>
  <si>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</si>
  <si>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</si>
  <si>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</si>
  <si>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</si>
  <si>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</si>
  <si>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</si>
  <si>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</si>
  <si>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</si>
  <si>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</si>
  <si>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</si>
  <si>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</si>
  <si>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</si>
  <si>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</si>
  <si>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</si>
  <si>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</si>
  <si>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</si>
  <si>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</si>
  <si>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</si>
  <si>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</si>
  <si>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</si>
  <si>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</si>
  <si>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</si>
  <si>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</si>
  <si>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</si>
  <si>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</si>
  <si>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</si>
  <si>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</si>
  <si>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</si>
  <si>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</si>
  <si>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</si>
  <si>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</si>
  <si>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</si>
  <si>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</si>
  <si>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</si>
  <si>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</si>
  <si>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</si>
  <si>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</si>
  <si>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</si>
  <si>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</si>
  <si>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</si>
  <si>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</si>
  <si>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</si>
  <si>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</si>
  <si>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</si>
  <si>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</si>
  <si>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</si>
  <si>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</si>
  <si>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</si>
  <si>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</si>
  <si>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</si>
  <si>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</si>
  <si>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</si>
  <si>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</si>
  <si>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</si>
  <si>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</si>
  <si>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</si>
  <si>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</si>
  <si>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</si>
  <si>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</si>
  <si>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</si>
  <si>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</si>
  <si>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</si>
  <si>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</si>
  <si>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</si>
  <si>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</si>
  <si>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</si>
  <si>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</si>
  <si>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</si>
  <si>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</si>
  <si>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</si>
  <si>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</si>
  <si>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</si>
  <si>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</si>
  <si>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</si>
  <si>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</si>
  <si>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</si>
  <si>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</si>
  <si>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</si>
  <si>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</si>
  <si>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</si>
  <si>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</si>
  <si>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</si>
  <si>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</si>
  <si>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</si>
  <si>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</si>
  <si>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</si>
  <si>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</si>
  <si>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</si>
  <si>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</si>
  <si>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</si>
  <si>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</si>
  <si>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</si>
  <si>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</si>
  <si>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</si>
  <si>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</si>
  <si>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</si>
  <si>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</si>
  <si>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</si>
  <si>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</si>
  <si>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</si>
  <si>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</si>
  <si>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</si>
  <si>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</si>
  <si>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</si>
  <si>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</si>
  <si>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</si>
  <si>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</si>
  <si>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</si>
  <si>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</si>
  <si>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</si>
  <si>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</si>
  <si>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</si>
  <si>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</si>
  <si>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</si>
  <si>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</si>
  <si>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</si>
  <si>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</si>
  <si>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</si>
  <si>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</si>
  <si>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</si>
  <si>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</si>
  <si>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</si>
  <si>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</si>
  <si>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</si>
  <si>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</si>
  <si>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</si>
  <si>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</si>
  <si>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</si>
  <si>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</si>
  <si>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</si>
  <si>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</si>
  <si>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</si>
  <si>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</si>
  <si>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</si>
  <si>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</si>
  <si>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</si>
  <si>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</si>
  <si>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</si>
  <si>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</si>
  <si>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</si>
  <si>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</si>
  <si>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</si>
  <si>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</si>
  <si>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</si>
  <si>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</si>
  <si>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</si>
  <si>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</si>
  <si>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</si>
  <si>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</si>
  <si>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</si>
  <si>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</si>
  <si>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</si>
  <si>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</si>
  <si>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</si>
  <si>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</si>
  <si>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</si>
  <si>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</si>
  <si>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</si>
  <si>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</si>
  <si>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</si>
  <si>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</si>
  <si>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</si>
  <si>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</si>
  <si>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</si>
  <si>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</si>
  <si>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</si>
  <si>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</si>
  <si>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</si>
  <si>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</si>
  <si>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</si>
  <si>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</si>
  <si>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</si>
  <si>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</si>
  <si>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</si>
  <si>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</si>
  <si>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</si>
  <si>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</si>
  <si>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</si>
  <si>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</si>
  <si>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</si>
  <si>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</si>
  <si>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</si>
  <si>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</si>
  <si>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</si>
  <si>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</si>
  <si>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</si>
  <si>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</si>
  <si>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</si>
  <si>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</si>
  <si>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</si>
  <si>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</si>
  <si>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</si>
  <si>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</si>
  <si>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</si>
  <si>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</si>
  <si>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</si>
  <si>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</si>
  <si>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</si>
  <si>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</si>
  <si>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</si>
  <si>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</si>
  <si>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</si>
  <si>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</si>
  <si>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</si>
  <si>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</si>
  <si>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</si>
  <si>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</si>
  <si>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</si>
  <si>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</si>
  <si>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</si>
  <si>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</si>
  <si>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</si>
  <si>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</si>
  <si>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</si>
  <si>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</si>
  <si>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</si>
  <si>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</si>
  <si>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</si>
  <si>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</si>
  <si>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</si>
  <si>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</si>
  <si>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</si>
  <si>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</si>
  <si>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</si>
  <si>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</si>
  <si>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</si>
  <si>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</si>
  <si>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</si>
  <si>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</si>
  <si>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</si>
  <si>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</si>
  <si>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</si>
  <si>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</si>
  <si>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</si>
  <si>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</si>
  <si>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</si>
  <si>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</si>
  <si>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</si>
  <si>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</si>
  <si>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</si>
  <si>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</si>
  <si>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</si>
  <si>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</si>
  <si>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</si>
  <si>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</si>
  <si>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</si>
  <si>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</si>
  <si>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</si>
  <si>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</si>
  <si>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</si>
  <si>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</si>
  <si>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</si>
  <si>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</si>
  <si>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</si>
  <si>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</si>
  <si>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</si>
  <si>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</si>
  <si>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</si>
  <si>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</si>
  <si>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</si>
  <si>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</si>
  <si>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</si>
  <si>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</si>
  <si>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</si>
  <si>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</si>
  <si>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</si>
  <si>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</si>
  <si>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</si>
  <si>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</si>
  <si>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</si>
  <si>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</si>
  <si>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</si>
  <si>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</si>
  <si>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</si>
  <si>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</si>
  <si>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</si>
  <si>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</si>
  <si>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</si>
  <si>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</si>
  <si>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</si>
  <si>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</si>
  <si>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</si>
  <si>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</si>
  <si>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</si>
  <si>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</si>
  <si>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</si>
  <si>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</si>
  <si>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</si>
  <si>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</si>
  <si>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</si>
  <si>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</si>
  <si>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</si>
  <si>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</si>
  <si>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</si>
  <si>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</si>
  <si>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</si>
  <si>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</si>
  <si>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</si>
  <si>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</si>
  <si>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</si>
  <si>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</si>
  <si>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</si>
  <si>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</si>
  <si>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</si>
  <si>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</si>
  <si>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</si>
  <si>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</si>
  <si>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</si>
  <si>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</si>
  <si>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</si>
  <si>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</si>
  <si>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</si>
  <si>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</si>
  <si>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</si>
  <si>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</si>
  <si>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</si>
  <si>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</si>
  <si>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</si>
  <si>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</si>
  <si>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</si>
  <si>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</si>
  <si>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</si>
  <si>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</si>
  <si>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</si>
  <si>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</si>
  <si>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</si>
  <si>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</si>
  <si>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</si>
  <si>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</si>
  <si>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</si>
  <si>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</si>
  <si>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</si>
  <si>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</si>
  <si>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</si>
  <si>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</si>
  <si>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</si>
  <si>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</si>
  <si>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</si>
  <si>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</si>
  <si>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</si>
  <si>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</si>
  <si>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</si>
  <si>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</si>
  <si>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</si>
  <si>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</si>
  <si>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</si>
  <si>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</si>
  <si>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</si>
  <si>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</si>
  <si>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</si>
  <si>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</si>
  <si>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</si>
  <si>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</si>
  <si>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</si>
  <si>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</si>
  <si>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</si>
  <si>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</si>
  <si>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</si>
  <si>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</si>
  <si>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</si>
  <si>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</si>
  <si>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</si>
  <si>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</si>
  <si>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</si>
  <si>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</si>
  <si>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</si>
  <si>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</si>
  <si>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</si>
  <si>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</si>
  <si>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</si>
  <si>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</si>
  <si>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</si>
  <si>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</si>
  <si>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</si>
  <si>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</si>
  <si>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</si>
  <si>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</si>
  <si>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</si>
  <si>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</si>
  <si>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</si>
  <si>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</si>
  <si>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</si>
  <si>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</si>
  <si>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</si>
  <si>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</si>
  <si>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</si>
  <si>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</si>
  <si>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</si>
  <si>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</si>
  <si>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</si>
  <si>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</si>
  <si>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</si>
  <si>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</si>
  <si>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</si>
  <si>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</si>
  <si>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</si>
  <si>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</si>
  <si>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</si>
  <si>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</si>
  <si>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</si>
  <si>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</si>
  <si>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</si>
  <si>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</si>
  <si>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</si>
  <si>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</si>
  <si>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</si>
  <si>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</si>
  <si>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</si>
  <si>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</si>
  <si>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</si>
  <si>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</si>
  <si>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</si>
  <si>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</si>
  <si>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</si>
  <si>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</si>
  <si>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</si>
  <si>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</si>
  <si>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</si>
  <si>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</si>
  <si>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</si>
  <si>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</si>
  <si>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</si>
  <si>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</si>
  <si>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</si>
  <si>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</si>
  <si>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</si>
  <si>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</si>
  <si>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</si>
  <si>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</si>
  <si>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</si>
  <si>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</si>
  <si>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</si>
  <si>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</si>
  <si>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</si>
  <si>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</si>
  <si>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</si>
  <si>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</si>
  <si>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</si>
  <si>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</si>
  <si>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</si>
  <si>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</si>
  <si>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</si>
  <si>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</si>
  <si>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</si>
  <si>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</si>
  <si>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</si>
  <si>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</si>
  <si>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</si>
  <si>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</si>
  <si>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</si>
  <si>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</si>
  <si>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</si>
  <si>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</si>
  <si>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</si>
  <si>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</si>
  <si>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</si>
  <si>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</si>
  <si>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</si>
  <si>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</si>
  <si>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</si>
  <si>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</si>
  <si>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</si>
  <si>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</si>
  <si>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</si>
  <si>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</si>
  <si>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</si>
  <si>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</si>
  <si>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</si>
  <si>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</si>
  <si>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</si>
  <si>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</si>
  <si>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</si>
  <si>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</si>
  <si>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</si>
  <si>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</si>
  <si>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</si>
  <si>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</si>
  <si>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</si>
  <si>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</si>
  <si>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</si>
  <si>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</si>
  <si>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</si>
  <si>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</si>
  <si>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</si>
  <si>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</si>
  <si>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</si>
  <si>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</si>
  <si>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</si>
  <si>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</si>
  <si>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</si>
  <si>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</si>
  <si>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</si>
  <si>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</si>
  <si>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</si>
  <si>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</si>
  <si>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</si>
  <si>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</si>
  <si>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</si>
  <si>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</si>
  <si>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</si>
  <si>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</si>
  <si>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</si>
  <si>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</si>
  <si>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</si>
  <si>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</si>
  <si>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</si>
  <si>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</si>
  <si>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</si>
  <si>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</si>
  <si>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</si>
  <si>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</si>
  <si>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</si>
  <si>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</si>
  <si>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</si>
  <si>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</si>
  <si>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</si>
  <si>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</si>
  <si>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</si>
  <si>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</si>
  <si>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</si>
  <si>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</si>
  <si>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</si>
  <si>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</si>
  <si>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</si>
  <si>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</si>
  <si>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</si>
  <si>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</si>
  <si>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</si>
  <si>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</si>
  <si>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</si>
  <si>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</si>
  <si>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</si>
  <si>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</si>
  <si>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</si>
  <si>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</si>
  <si>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</si>
  <si>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</si>
  <si>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</si>
  <si>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</si>
  <si>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</si>
  <si>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</si>
  <si>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</si>
  <si>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</si>
  <si>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</si>
  <si>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</si>
  <si>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</si>
  <si>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</si>
  <si>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</si>
  <si>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</si>
  <si>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</si>
  <si>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</si>
  <si>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</si>
  <si>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</si>
  <si>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</si>
  <si>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</si>
  <si>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</si>
  <si>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</si>
  <si>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</si>
  <si>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</si>
  <si>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</si>
  <si>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</si>
  <si>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</si>
  <si>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</si>
  <si>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</si>
  <si>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</si>
  <si>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</si>
  <si>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</si>
  <si>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</si>
  <si>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</si>
  <si>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</si>
  <si>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</si>
  <si>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</si>
  <si>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</si>
  <si>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</si>
  <si>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</si>
  <si>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</si>
  <si>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</si>
  <si>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</si>
  <si>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</si>
  <si>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</si>
  <si>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</si>
  <si>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</si>
  <si>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</si>
  <si>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</si>
  <si>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</si>
  <si>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</si>
  <si>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</si>
  <si>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</si>
  <si>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</si>
  <si>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</si>
  <si>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</si>
  <si>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</si>
  <si>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</si>
  <si>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</si>
  <si>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</si>
  <si>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</si>
  <si>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</si>
  <si>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</si>
  <si>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</si>
  <si>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</si>
  <si>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</si>
  <si>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</si>
  <si>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</si>
  <si>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</si>
  <si>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</si>
  <si>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</si>
  <si>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</si>
  <si>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</si>
  <si>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</si>
  <si>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</si>
  <si>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</si>
  <si>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</si>
  <si>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</si>
  <si>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</si>
  <si>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</si>
  <si>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</si>
  <si>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</si>
  <si>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</si>
  <si>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</si>
  <si>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</si>
  <si>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</si>
  <si>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</si>
  <si>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</si>
  <si>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</si>
  <si>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</si>
  <si>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</si>
  <si>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</si>
  <si>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</si>
  <si>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</si>
  <si>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</si>
  <si>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</si>
  <si>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</si>
  <si>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</si>
  <si>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</si>
  <si>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</si>
  <si>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</si>
  <si>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</si>
  <si>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</si>
  <si>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</si>
  <si>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</si>
  <si>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</si>
  <si>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</si>
  <si>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</si>
  <si>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</si>
  <si>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</si>
  <si>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</si>
  <si>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</si>
  <si>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</si>
  <si>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</si>
  <si>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</si>
  <si>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</si>
  <si>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</si>
  <si>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</si>
  <si>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</si>
  <si>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</si>
  <si>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</si>
  <si>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</si>
  <si>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</si>
  <si>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</si>
  <si>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</si>
  <si>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</si>
  <si>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</si>
  <si>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</si>
  <si>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</si>
  <si>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</si>
  <si>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</si>
  <si>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</si>
  <si>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</si>
  <si>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</si>
  <si>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</si>
  <si>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</si>
  <si>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</si>
  <si>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</si>
  <si>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</si>
  <si>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</si>
  <si>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</si>
  <si>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</si>
  <si>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</si>
  <si>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</si>
  <si>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</si>
  <si>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</si>
  <si>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</si>
  <si>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</si>
  <si>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</si>
  <si>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</si>
  <si>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</si>
  <si>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</si>
  <si>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</si>
  <si>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</si>
  <si>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</si>
  <si>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</si>
  <si>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</si>
  <si>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</si>
  <si>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</si>
  <si>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</si>
  <si>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</si>
  <si>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</si>
  <si>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</si>
  <si>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</si>
  <si>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</si>
  <si>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</si>
  <si>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</si>
  <si>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</si>
  <si>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</si>
  <si>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</si>
  <si>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</si>
  <si>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</si>
  <si>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</si>
  <si>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</si>
  <si>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</si>
  <si>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</si>
  <si>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</si>
  <si>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</si>
  <si>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</si>
  <si>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</si>
  <si>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</si>
  <si>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</si>
  <si>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</si>
  <si>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</si>
  <si>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</si>
  <si>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</si>
  <si>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</si>
  <si>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</si>
  <si>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</si>
  <si>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</si>
  <si>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</si>
  <si>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</si>
  <si>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</si>
  <si>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</si>
  <si>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</si>
  <si>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</si>
  <si>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</si>
  <si>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</si>
  <si>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</si>
  <si>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</si>
  <si>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</si>
  <si>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</si>
  <si>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</si>
  <si>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</si>
  <si>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</si>
  <si>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</si>
  <si>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</si>
  <si>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</si>
  <si>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</si>
  <si>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</si>
  <si>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</si>
  <si>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</si>
  <si>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</si>
  <si>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</si>
  <si>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</si>
  <si>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</si>
  <si>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</si>
  <si>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</si>
  <si>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</si>
  <si>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</si>
  <si>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</si>
  <si>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</si>
  <si>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</si>
  <si>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</si>
  <si>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</si>
  <si>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</si>
  <si>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</si>
  <si>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</si>
  <si>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</si>
  <si>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</si>
  <si>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</si>
  <si>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</si>
  <si>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</si>
  <si>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</si>
  <si>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</si>
  <si>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</si>
  <si>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</si>
  <si>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</si>
  <si>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</si>
  <si>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</si>
  <si>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</si>
  <si>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</si>
  <si>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</si>
  <si>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</si>
  <si>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</si>
  <si>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</si>
  <si>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</si>
  <si>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</si>
  <si>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</si>
  <si>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</si>
  <si>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</si>
  <si>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</si>
  <si>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</si>
  <si>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</si>
  <si>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</si>
  <si>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</si>
  <si>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</si>
  <si>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</si>
  <si>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</si>
  <si>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</si>
  <si>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</si>
  <si>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</si>
  <si>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</si>
  <si>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</si>
  <si>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</si>
  <si>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</si>
  <si>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</si>
  <si>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</si>
  <si>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</si>
  <si>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</si>
  <si>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</si>
  <si>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</si>
  <si>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</si>
  <si>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</si>
  <si>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</si>
  <si>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</si>
  <si>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</si>
  <si>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</si>
  <si>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</si>
  <si>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</si>
  <si>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</si>
  <si>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</si>
  <si>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</si>
  <si>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</si>
  <si>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</si>
  <si>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</si>
  <si>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</si>
  <si>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</si>
  <si>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</si>
  <si>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</si>
  <si>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</si>
  <si>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</si>
  <si>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</si>
  <si>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</si>
  <si>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</si>
  <si>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</si>
  <si>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</si>
  <si>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</si>
  <si>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</si>
  <si>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</si>
  <si>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</si>
  <si>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</si>
  <si>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</si>
  <si>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</si>
  <si>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</si>
  <si>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</si>
  <si>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</si>
  <si>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</si>
  <si>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</si>
  <si>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</si>
  <si>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</si>
  <si>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</si>
  <si>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</si>
  <si>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</si>
  <si>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</si>
  <si>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</si>
  <si>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</si>
  <si>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</si>
  <si>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</si>
  <si>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</si>
  <si>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</si>
  <si>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</si>
  <si>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</si>
  <si>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</si>
  <si>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</si>
  <si>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</si>
  <si>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</si>
  <si>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</si>
  <si>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</si>
  <si>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</si>
  <si>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</si>
  <si>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</si>
  <si>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</si>
  <si>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</si>
  <si>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</si>
  <si>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</si>
  <si>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</si>
  <si>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</si>
  <si>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</si>
  <si>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</si>
  <si>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</si>
  <si>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</si>
  <si>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</si>
  <si>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</si>
  <si>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</si>
  <si>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</si>
  <si>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</si>
  <si>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</si>
  <si>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</si>
  <si>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</si>
  <si>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</si>
  <si>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</si>
  <si>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</si>
  <si>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</si>
  <si>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</si>
  <si>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</si>
  <si>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</si>
  <si>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</si>
  <si>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</si>
  <si>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</si>
  <si>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</si>
  <si>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</si>
  <si>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</si>
  <si>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</si>
  <si>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</si>
  <si>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</si>
  <si>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</si>
  <si>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</si>
  <si>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</si>
  <si>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</si>
  <si>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</si>
  <si>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</si>
  <si>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</si>
  <si>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</si>
  <si>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</si>
  <si>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</si>
  <si>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</si>
  <si>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</si>
  <si>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</si>
  <si>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</si>
  <si>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</si>
  <si>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</si>
  <si>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</si>
  <si>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</si>
  <si>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</si>
  <si>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</si>
  <si>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</si>
  <si>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</si>
  <si>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</si>
  <si>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</si>
  <si>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</si>
  <si>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</si>
  <si>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</si>
  <si>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</si>
  <si>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</si>
  <si>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</si>
  <si>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</si>
  <si>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</si>
  <si>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</si>
  <si>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</si>
  <si>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</si>
  <si>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</si>
  <si>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</si>
  <si>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</si>
  <si>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</si>
  <si>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</si>
  <si>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</si>
  <si>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</si>
  <si>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</si>
  <si>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</si>
  <si>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</si>
  <si>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</si>
  <si>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</si>
  <si>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</si>
  <si>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</si>
  <si>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</si>
  <si>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</si>
  <si>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</si>
  <si>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</si>
  <si>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</si>
  <si>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</si>
  <si>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</si>
  <si>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</si>
  <si>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</si>
  <si>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</si>
  <si>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</si>
  <si>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</si>
  <si>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</si>
  <si>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</si>
  <si>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</si>
  <si>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</si>
  <si>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</si>
  <si>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</si>
  <si>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</si>
  <si>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</si>
  <si>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</si>
  <si>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</si>
  <si>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</si>
  <si>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</si>
  <si>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</si>
  <si>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</si>
  <si>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</si>
  <si>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</si>
  <si>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</si>
  <si>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</si>
  <si>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</si>
  <si>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</si>
  <si>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</si>
  <si>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</si>
  <si>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</si>
  <si>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</si>
  <si>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</si>
  <si>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</si>
  <si>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</si>
  <si>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</si>
  <si>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</si>
  <si>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</si>
  <si>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</si>
  <si>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</si>
  <si>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</si>
  <si>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</si>
  <si>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</si>
  <si>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</si>
  <si>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</si>
  <si>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</si>
  <si>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</si>
  <si>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</si>
  <si>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</si>
  <si>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</si>
  <si>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</si>
  <si>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</si>
  <si>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</si>
  <si>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</si>
  <si>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</si>
  <si>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</si>
  <si>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</si>
  <si>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</si>
  <si>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</si>
  <si>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</si>
  <si>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</si>
  <si>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</si>
  <si>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</si>
  <si>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</si>
  <si>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</si>
  <si>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</si>
  <si>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</si>
  <si>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</si>
  <si>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</si>
  <si>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</si>
  <si>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</si>
  <si>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</si>
  <si>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</si>
  <si>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</si>
  <si>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</si>
  <si>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</si>
  <si>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</si>
  <si>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</si>
  <si>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</si>
  <si>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</si>
  <si>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</si>
  <si>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</si>
  <si>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</si>
  <si>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</si>
  <si>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</si>
  <si>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</si>
  <si>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</si>
  <si>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</si>
  <si>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</si>
  <si>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</si>
  <si>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</si>
  <si>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</si>
  <si>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</si>
  <si>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</si>
  <si>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</si>
  <si>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</si>
  <si>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</si>
  <si>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</si>
  <si>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</si>
  <si>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</si>
  <si>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</si>
  <si>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</si>
  <si>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</si>
  <si>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</si>
  <si>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</si>
  <si>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</si>
  <si>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</si>
  <si>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</si>
  <si>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</si>
  <si>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</si>
  <si>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</si>
  <si>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</si>
  <si>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</si>
  <si>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</si>
  <si>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</si>
  <si>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</si>
  <si>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</si>
  <si>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</si>
  <si>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</si>
  <si>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</si>
  <si>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</si>
  <si>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</si>
  <si>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</si>
  <si>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</si>
  <si>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</si>
  <si>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</si>
  <si>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</si>
  <si>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</si>
  <si>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</si>
  <si>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</si>
  <si>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</si>
  <si>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</si>
  <si>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</si>
  <si>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</si>
  <si>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</si>
  <si>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</si>
  <si>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</si>
  <si>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</si>
  <si>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</si>
  <si>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</si>
  <si>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</si>
  <si>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</si>
  <si>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</si>
  <si>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</si>
  <si>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</si>
  <si>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</si>
  <si>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</si>
  <si>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</si>
  <si>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</si>
  <si>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</si>
  <si>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</si>
  <si>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</si>
  <si>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</si>
  <si>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</si>
  <si>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</si>
  <si>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</si>
  <si>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</si>
  <si>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</si>
  <si>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</si>
  <si>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</si>
  <si>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</si>
  <si>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</si>
  <si>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</si>
  <si>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</si>
  <si>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</si>
  <si>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</si>
  <si>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</si>
  <si>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</si>
  <si>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</si>
  <si>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</si>
  <si>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</si>
  <si>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</si>
  <si>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</si>
  <si>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</si>
  <si>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</si>
  <si>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</si>
  <si>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</si>
  <si>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</si>
  <si>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</si>
  <si>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</si>
  <si>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</si>
  <si>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</si>
  <si>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</si>
  <si>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</si>
  <si>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</si>
  <si>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</si>
  <si>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</si>
  <si>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</si>
  <si>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</si>
  <si>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</si>
  <si>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</si>
  <si>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</si>
  <si>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</si>
  <si>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</si>
  <si>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</si>
  <si>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</si>
  <si>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</si>
  <si>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</si>
  <si>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</si>
  <si>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</si>
  <si>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</si>
  <si>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</si>
  <si>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</si>
  <si>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</si>
  <si>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</si>
  <si>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</si>
  <si>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</si>
  <si>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</si>
  <si>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</si>
  <si>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</si>
  <si>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</si>
  <si>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</si>
  <si>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</si>
  <si>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</si>
  <si>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</si>
  <si>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</si>
  <si>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</si>
  <si>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</si>
  <si>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</si>
  <si>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</si>
  <si>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</si>
  <si>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</si>
  <si>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</si>
  <si>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</si>
  <si>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</si>
  <si>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</si>
  <si>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</si>
  <si>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</si>
  <si>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</si>
  <si>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</si>
  <si>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</si>
  <si>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</si>
  <si>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</si>
  <si>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</si>
  <si>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</si>
  <si>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</si>
  <si>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</si>
  <si>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</si>
  <si>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</si>
  <si>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</si>
  <si>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</si>
  <si>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</si>
  <si>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</si>
  <si>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</si>
  <si>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</si>
  <si>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</si>
  <si>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</si>
  <si>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</si>
  <si>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</si>
  <si>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</si>
  <si>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</si>
  <si>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</si>
  <si>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</si>
  <si>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</si>
  <si>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</si>
  <si>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</si>
  <si>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</si>
  <si>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</si>
  <si>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</si>
  <si>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</si>
  <si>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</si>
  <si>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</si>
  <si>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</si>
  <si>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</si>
  <si>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</si>
  <si>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</si>
  <si>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</si>
  <si>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</si>
  <si>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</si>
  <si>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</si>
  <si>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</si>
  <si>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</si>
  <si>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</si>
  <si>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</si>
  <si>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</si>
  <si>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</si>
  <si>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</si>
  <si>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</si>
  <si>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</si>
  <si>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</si>
  <si>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</si>
  <si>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</si>
  <si>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</si>
  <si>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</si>
  <si>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</si>
  <si>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</si>
  <si>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</si>
  <si>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</si>
  <si>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</si>
  <si>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</si>
  <si>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</si>
  <si>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</si>
  <si>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</si>
  <si>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</si>
  <si>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</si>
  <si>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</si>
  <si>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</si>
  <si>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</si>
  <si>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</si>
  <si>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</si>
  <si>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</si>
  <si>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</si>
  <si>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</si>
  <si>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</si>
  <si>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</si>
  <si>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</si>
  <si>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</si>
  <si>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</si>
  <si>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</si>
  <si>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</si>
  <si>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</si>
  <si>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</si>
  <si>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</si>
  <si>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</si>
  <si>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</si>
  <si>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</si>
  <si>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</si>
  <si>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</si>
  <si>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</si>
  <si>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</si>
  <si>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</si>
  <si>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</si>
  <si>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</si>
  <si>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</si>
  <si>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</si>
  <si>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</si>
  <si>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</si>
  <si>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</si>
  <si>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</si>
  <si>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</si>
  <si>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</si>
  <si>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</si>
  <si>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</si>
  <si>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</si>
  <si>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</si>
  <si>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</si>
  <si>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</si>
  <si>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</si>
  <si>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</si>
  <si>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</si>
  <si>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</si>
  <si>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</si>
  <si>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</si>
  <si>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</si>
  <si>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</si>
  <si>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</si>
  <si>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</si>
  <si>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</si>
  <si>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</si>
  <si>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</si>
  <si>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</si>
  <si>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</si>
  <si>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</si>
  <si>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</si>
  <si>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</si>
  <si>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</si>
  <si>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</si>
  <si>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</si>
  <si>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</si>
  <si>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</si>
  <si>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</si>
  <si>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</si>
  <si>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</si>
  <si>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</si>
  <si>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</si>
  <si>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</si>
  <si>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</si>
  <si>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</si>
  <si>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</si>
  <si>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</si>
  <si>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</si>
  <si>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</si>
  <si>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</si>
  <si>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</si>
  <si>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</si>
  <si>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</si>
  <si>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</si>
  <si>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</si>
  <si>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</si>
  <si>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</si>
  <si>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</si>
  <si>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</si>
  <si>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</si>
  <si>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</si>
  <si>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</si>
  <si>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</si>
  <si>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</si>
  <si>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</si>
  <si>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</si>
  <si>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</si>
  <si>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</si>
  <si>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</si>
  <si>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</si>
  <si>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</si>
  <si>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</si>
  <si>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</si>
  <si>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</si>
  <si>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</si>
  <si>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</si>
  <si>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</si>
  <si>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</si>
  <si>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</si>
  <si>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</si>
  <si>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</si>
  <si>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</si>
  <si>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</si>
  <si>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</si>
  <si>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</si>
  <si>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</si>
  <si>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</si>
  <si>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</si>
  <si>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</si>
  <si>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</si>
  <si>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</si>
  <si>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</si>
  <si>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</si>
  <si>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</si>
  <si>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</si>
  <si>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</si>
  <si>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</si>
  <si>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</si>
  <si>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</si>
  <si>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</si>
  <si>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</si>
  <si>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</si>
  <si>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</si>
  <si>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</si>
  <si>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</si>
  <si>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</si>
  <si>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</si>
  <si>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</si>
  <si>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</si>
  <si>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</si>
  <si>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</si>
  <si>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</si>
  <si>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</si>
  <si>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</si>
  <si>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</si>
  <si>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</si>
  <si>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</si>
  <si>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</si>
  <si>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</si>
  <si>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</si>
  <si>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</si>
  <si>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</si>
  <si>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</si>
  <si>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</si>
  <si>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</si>
  <si>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</si>
  <si>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</si>
  <si>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</si>
  <si>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</si>
  <si>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</si>
  <si>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</si>
  <si>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</si>
  <si>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</si>
  <si>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</si>
  <si>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</si>
  <si>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</si>
  <si>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</si>
  <si>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</si>
  <si>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</si>
  <si>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</si>
  <si>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</si>
  <si>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</si>
  <si>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</si>
  <si>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</si>
  <si>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</si>
  <si>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</si>
  <si>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</si>
  <si>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</si>
  <si>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</si>
  <si>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</si>
  <si>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</si>
  <si>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</si>
  <si>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</si>
  <si>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</si>
  <si>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</si>
  <si>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</si>
  <si>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</si>
  <si>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</si>
  <si>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</si>
  <si>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</si>
  <si>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</si>
  <si>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</si>
  <si>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</si>
  <si>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</si>
  <si>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</si>
  <si>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</si>
  <si>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</si>
  <si>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</si>
  <si>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</si>
  <si>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</si>
  <si>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</si>
  <si>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</si>
  <si>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</si>
  <si>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</si>
  <si>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</si>
  <si>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</si>
  <si>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</si>
  <si>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</si>
  <si>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</si>
  <si>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</si>
  <si>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</si>
  <si>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</si>
  <si>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</si>
  <si>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</si>
  <si>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</si>
  <si>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</si>
  <si>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</si>
  <si>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</si>
  <si>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</si>
  <si>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</si>
  <si>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</si>
  <si>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</si>
  <si>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</si>
  <si>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</si>
  <si>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</si>
  <si>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</si>
  <si>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</si>
  <si>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</si>
  <si>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</si>
  <si>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</si>
  <si>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</si>
  <si>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</si>
  <si>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</si>
  <si>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</si>
  <si>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</si>
  <si>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</si>
  <si>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</si>
  <si>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</si>
  <si>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</si>
  <si>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</si>
  <si>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</si>
  <si>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</si>
  <si>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</si>
  <si>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</si>
  <si>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</si>
  <si>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</si>
  <si>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</si>
  <si>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</si>
  <si>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</si>
  <si>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</si>
  <si>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</si>
  <si>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</si>
  <si>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</si>
  <si>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</si>
  <si>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</si>
  <si>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</si>
  <si>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</si>
  <si>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</si>
  <si>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</si>
  <si>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</si>
  <si>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</si>
  <si>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</si>
  <si>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</si>
  <si>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</si>
  <si>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</si>
  <si>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</si>
  <si>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</si>
  <si>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</si>
  <si>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</si>
  <si>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</si>
  <si>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</si>
  <si>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</si>
  <si>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</si>
  <si>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</si>
  <si>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</si>
  <si>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</si>
  <si>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</si>
  <si>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</si>
  <si>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</si>
  <si>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</si>
  <si>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</si>
  <si>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</si>
  <si>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</si>
  <si>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</si>
  <si>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</si>
  <si>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</si>
  <si>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</si>
  <si>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</si>
  <si>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</si>
  <si>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</si>
  <si>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</si>
  <si>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</si>
  <si>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</si>
  <si>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</si>
  <si>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</si>
  <si>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</si>
  <si>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</si>
  <si>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</si>
  <si>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</si>
  <si>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</si>
  <si>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</si>
  <si>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</si>
  <si>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</si>
  <si>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</si>
  <si>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</si>
  <si>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</si>
  <si>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</si>
  <si>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</si>
  <si>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</si>
  <si>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</si>
  <si>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</si>
  <si>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</si>
  <si>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</si>
  <si>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</si>
  <si>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</si>
  <si>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</si>
  <si>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</si>
  <si>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</si>
  <si>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</si>
  <si>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</si>
  <si>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</si>
  <si>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</si>
  <si>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</si>
  <si>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</si>
  <si>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</si>
  <si>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</si>
  <si>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</si>
  <si>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</si>
  <si>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</si>
  <si>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</si>
  <si>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</si>
  <si>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</si>
  <si>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</si>
  <si>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</si>
  <si>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</si>
  <si>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</si>
  <si>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</si>
  <si>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</si>
  <si>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</si>
  <si>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</si>
  <si>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</si>
  <si>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</si>
  <si>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</si>
  <si>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</si>
  <si>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</si>
  <si>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</si>
  <si>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</si>
  <si>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</si>
  <si>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</si>
  <si>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</si>
  <si>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</si>
  <si>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</si>
  <si>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</si>
  <si>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</si>
  <si>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</si>
  <si>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</si>
  <si>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</si>
  <si>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</si>
  <si>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</si>
  <si>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</si>
  <si>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</si>
  <si>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</si>
  <si>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</si>
  <si>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</si>
  <si>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</si>
  <si>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</si>
  <si>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</si>
  <si>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</si>
  <si>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</si>
  <si>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</si>
  <si>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</si>
  <si>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</si>
  <si>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</si>
  <si>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</si>
  <si>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</si>
  <si>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</si>
  <si>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</si>
  <si>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</si>
  <si>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</si>
  <si>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</si>
  <si>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</si>
  <si>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</si>
  <si>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</si>
  <si>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</si>
  <si>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</si>
  <si>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</si>
  <si>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</si>
  <si>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</si>
  <si>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</si>
  <si>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</si>
  <si>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</si>
  <si>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</si>
  <si>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</si>
  <si>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</si>
  <si>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</si>
  <si>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</si>
  <si>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</si>
  <si>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</si>
  <si>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</si>
  <si>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</si>
  <si>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</si>
  <si>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</si>
  <si>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</si>
  <si>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</si>
  <si>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</si>
  <si>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</si>
  <si>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</si>
  <si>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</si>
  <si>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</si>
  <si>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</si>
  <si>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</si>
  <si>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</si>
  <si>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</si>
  <si>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</si>
  <si>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</si>
  <si>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</si>
  <si>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</si>
  <si>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</si>
  <si>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</si>
  <si>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</si>
  <si>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</si>
  <si>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</si>
  <si>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</si>
  <si>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</si>
  <si>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</si>
  <si>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</si>
  <si>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</si>
  <si>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</si>
  <si>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</si>
  <si>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</si>
  <si>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</si>
  <si>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</si>
  <si>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</si>
  <si>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</si>
  <si>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</si>
  <si>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</si>
  <si>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</si>
  <si>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</si>
  <si>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</si>
  <si>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</si>
  <si>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</si>
  <si>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</si>
  <si>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</si>
  <si>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</si>
  <si>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</si>
  <si>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</si>
  <si>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</si>
  <si>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</si>
  <si>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</si>
  <si>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</si>
  <si>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</si>
  <si>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</si>
  <si>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</si>
  <si>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</si>
  <si>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</si>
  <si>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</si>
  <si>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</si>
  <si>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</si>
  <si>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</si>
  <si>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</si>
  <si>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</si>
  <si>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</si>
  <si>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</si>
  <si>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</si>
  <si>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</si>
  <si>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</si>
  <si>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</si>
  <si>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</si>
  <si>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</si>
  <si>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</si>
  <si>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</si>
  <si>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</si>
  <si>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</si>
  <si>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</si>
  <si>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</si>
  <si>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</si>
  <si>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</si>
  <si>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</si>
  <si>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</si>
  <si>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</si>
  <si>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</si>
  <si>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</si>
  <si>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</si>
  <si>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</si>
  <si>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</si>
  <si>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</si>
  <si>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</si>
  <si>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</si>
  <si>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</si>
  <si>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</si>
  <si>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</si>
  <si>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</si>
  <si>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</si>
  <si>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</si>
  <si>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</si>
  <si>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</si>
  <si>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</si>
  <si>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</si>
  <si>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</si>
  <si>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</si>
  <si>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</si>
  <si>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</si>
  <si>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</si>
  <si>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</si>
  <si>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</si>
  <si>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</si>
  <si>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</si>
  <si>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</si>
  <si>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</si>
  <si>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</si>
  <si>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</si>
  <si>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</si>
  <si>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</si>
  <si>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</si>
  <si>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</si>
  <si>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</si>
  <si>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</si>
  <si>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</si>
  <si>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</si>
  <si>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</si>
  <si>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</si>
  <si>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</si>
  <si>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</si>
  <si>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</si>
  <si>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</si>
  <si>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</si>
  <si>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</si>
  <si>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</si>
  <si>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</si>
  <si>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</si>
  <si>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</si>
  <si>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</si>
  <si>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</si>
  <si>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</si>
  <si>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</si>
  <si>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</si>
  <si>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</si>
  <si>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</si>
  <si>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</si>
  <si>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</si>
  <si>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</si>
  <si>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</si>
  <si>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</si>
  <si>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</si>
  <si>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</si>
  <si>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</si>
  <si>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</si>
  <si>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</si>
  <si>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</si>
  <si>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</si>
  <si>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</si>
  <si>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</si>
  <si>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</si>
  <si>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</si>
  <si>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</si>
  <si>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</si>
  <si>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</si>
  <si>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</si>
  <si>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</si>
  <si>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</si>
  <si>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</si>
  <si>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</si>
  <si>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</si>
  <si>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</si>
  <si>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</si>
  <si>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</si>
  <si>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</si>
  <si>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</si>
  <si>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</si>
  <si>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</si>
  <si>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</si>
  <si>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</si>
  <si>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</si>
  <si>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</si>
  <si>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</si>
  <si>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</si>
  <si>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</si>
  <si>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</si>
  <si>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</si>
  <si>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</si>
  <si>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</si>
  <si>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</si>
  <si>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</si>
  <si>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</si>
  <si>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</si>
  <si>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</si>
  <si>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</si>
  <si>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</si>
  <si>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</si>
  <si>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</si>
  <si>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</si>
  <si>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</si>
  <si>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</si>
  <si>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</si>
  <si>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</si>
  <si>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</si>
  <si>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</si>
  <si>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</si>
  <si>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</si>
  <si>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</si>
  <si>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</si>
  <si>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</si>
  <si>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</si>
  <si>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</si>
  <si>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</si>
  <si>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</si>
  <si>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</si>
  <si>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</si>
  <si>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</si>
  <si>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</si>
  <si>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</si>
  <si>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</si>
  <si>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</si>
  <si>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</si>
  <si>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</si>
  <si>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</si>
  <si>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</si>
  <si>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</si>
  <si>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</si>
  <si>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</si>
  <si>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</si>
  <si>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</si>
  <si>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</si>
  <si>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</si>
  <si>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</si>
  <si>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</si>
  <si>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</si>
  <si>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</si>
  <si>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</si>
  <si>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</si>
  <si>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</si>
  <si>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</si>
  <si>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</si>
  <si>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</si>
  <si>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</si>
  <si>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</si>
  <si>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</si>
  <si>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</si>
  <si>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</si>
  <si>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</si>
  <si>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</si>
  <si>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</si>
  <si>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</si>
  <si>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</si>
  <si>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</si>
  <si>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</si>
  <si>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</si>
  <si>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</si>
  <si>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</si>
  <si>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</si>
  <si>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</si>
  <si>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</si>
  <si>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</si>
  <si>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</si>
  <si>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</si>
  <si>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</si>
  <si>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</si>
  <si>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</si>
  <si>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</si>
  <si>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</si>
  <si>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</si>
  <si>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</si>
  <si>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</si>
  <si>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</si>
  <si>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</si>
  <si>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</si>
  <si>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</si>
  <si>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</si>
  <si>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</si>
  <si>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</si>
  <si>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</si>
  <si>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</si>
  <si>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</si>
  <si>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</si>
  <si>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</si>
  <si>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</si>
  <si>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</si>
  <si>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</si>
  <si>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</si>
  <si>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</si>
  <si>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</si>
  <si>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</si>
  <si>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</si>
  <si>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</si>
  <si>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</si>
  <si>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</si>
  <si>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</si>
  <si>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</si>
  <si>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</si>
  <si>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</si>
  <si>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</si>
  <si>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</si>
  <si>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</si>
  <si>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</si>
  <si>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</si>
  <si>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</si>
  <si>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</si>
  <si>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</si>
  <si>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</si>
  <si>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</si>
  <si>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</si>
  <si>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</si>
  <si>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</si>
  <si>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</si>
  <si>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</si>
  <si>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</si>
  <si>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</si>
  <si>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</si>
  <si>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</si>
  <si>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</si>
  <si>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</si>
  <si>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</si>
  <si>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</si>
  <si>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</si>
  <si>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</si>
  <si>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</si>
  <si>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</si>
  <si>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</si>
  <si>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</si>
  <si>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</si>
  <si>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</si>
  <si>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</si>
  <si>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</si>
  <si>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</si>
  <si>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</si>
  <si>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</si>
  <si>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</si>
  <si>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</si>
  <si>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</si>
  <si>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</si>
  <si>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</si>
  <si>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</si>
  <si>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</si>
  <si>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</si>
  <si>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</si>
  <si>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</si>
  <si>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</si>
  <si>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</si>
  <si>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</si>
  <si>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</si>
  <si>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</si>
  <si>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</si>
  <si>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</si>
  <si>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</si>
  <si>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</si>
  <si>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</si>
  <si>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</si>
  <si>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</si>
  <si>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</si>
  <si>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</si>
  <si>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</si>
  <si>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</si>
  <si>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</si>
  <si>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</si>
  <si>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</si>
  <si>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</si>
  <si>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</si>
  <si>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</si>
  <si>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</si>
  <si>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</si>
  <si>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</si>
  <si>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</si>
  <si>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</si>
  <si>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</si>
  <si>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</si>
  <si>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</si>
  <si>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</si>
  <si>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</si>
  <si>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</si>
  <si>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</si>
  <si>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</si>
  <si>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</si>
  <si>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</si>
  <si>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</si>
  <si>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</si>
  <si>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</si>
  <si>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</si>
  <si>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</si>
  <si>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</si>
  <si>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</si>
  <si>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</si>
  <si>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</si>
  <si>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</si>
  <si>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</si>
  <si>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</si>
  <si>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</si>
  <si>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</si>
  <si>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</si>
  <si>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</si>
  <si>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</si>
  <si>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</si>
  <si>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</si>
  <si>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</si>
  <si>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</si>
  <si>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</si>
  <si>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</si>
  <si>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</si>
  <si>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</si>
  <si>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</si>
  <si>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</si>
  <si>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</si>
  <si>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</si>
  <si>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</si>
  <si>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</si>
  <si>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</si>
  <si>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</si>
  <si>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</si>
  <si>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</si>
  <si>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</si>
  <si>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</si>
  <si>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</si>
  <si>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</si>
  <si>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</si>
  <si>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</si>
  <si>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</si>
  <si>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</si>
  <si>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</si>
  <si>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</si>
  <si>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</si>
  <si>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</si>
  <si>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</si>
  <si>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</si>
  <si>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</si>
  <si>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</si>
  <si>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</si>
  <si>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</si>
  <si>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</si>
  <si>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</si>
  <si>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</si>
  <si>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</si>
  <si>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</si>
  <si>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</si>
  <si>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</si>
  <si>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</si>
  <si>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</si>
  <si>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</si>
  <si>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</si>
  <si>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</si>
  <si>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</si>
  <si>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</si>
  <si>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</si>
  <si>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</si>
  <si>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</si>
  <si>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</si>
  <si>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</si>
  <si>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</si>
  <si>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</si>
  <si>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</si>
  <si>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</si>
  <si>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</si>
  <si>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</si>
  <si>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</si>
  <si>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</si>
  <si>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</si>
  <si>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</si>
  <si>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</si>
  <si>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</si>
  <si>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</si>
  <si>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</si>
  <si>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</si>
  <si>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</si>
  <si>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</si>
  <si>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</si>
  <si>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</si>
  <si>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</si>
  <si>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</si>
  <si>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</si>
  <si>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</si>
  <si>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</si>
  <si>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</si>
  <si>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</si>
  <si>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</si>
  <si>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</si>
  <si>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</si>
  <si>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</si>
  <si>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</si>
  <si>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</si>
  <si>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</si>
  <si>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</si>
  <si>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</si>
  <si>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</si>
  <si>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</si>
  <si>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</si>
  <si>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</si>
  <si>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</si>
  <si>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</si>
  <si>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</si>
  <si>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</si>
  <si>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</si>
  <si>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</si>
  <si>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</si>
  <si>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</si>
  <si>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</si>
  <si>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</si>
  <si>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</si>
  <si>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</si>
  <si>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</si>
  <si>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</si>
  <si>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</si>
  <si>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</si>
  <si>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</si>
  <si>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</si>
  <si>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</si>
  <si>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</si>
  <si>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</si>
  <si>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</si>
  <si>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</si>
  <si>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</si>
  <si>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</si>
  <si>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</si>
  <si>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</si>
  <si>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</si>
  <si>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</si>
  <si>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</si>
  <si>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</si>
  <si>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</si>
  <si>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</si>
  <si>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</si>
  <si>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</si>
  <si>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</si>
  <si>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</si>
  <si>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</si>
  <si>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</si>
  <si>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</si>
  <si>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</si>
  <si>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</si>
  <si>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</si>
  <si>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</si>
  <si>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</si>
  <si>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</si>
  <si>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</si>
  <si>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</si>
  <si>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</si>
  <si>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</si>
  <si>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</si>
  <si>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</si>
  <si>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</si>
  <si>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</si>
  <si>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</si>
  <si>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</si>
  <si>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</si>
  <si>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</si>
  <si>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</si>
  <si>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</si>
  <si>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</si>
  <si>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</si>
  <si>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</si>
  <si>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</si>
  <si>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</si>
  <si>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</si>
  <si>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</si>
  <si>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</si>
  <si>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</si>
  <si>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</si>
  <si>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</si>
  <si>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</si>
  <si>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</si>
  <si>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</si>
  <si>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</si>
  <si>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</si>
  <si>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</si>
  <si>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</si>
  <si>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</si>
  <si>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</si>
  <si>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</si>
  <si>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</si>
  <si>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</si>
  <si>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</si>
  <si>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</si>
  <si>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</si>
  <si>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</si>
  <si>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</si>
  <si>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</si>
  <si>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</si>
  <si>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</si>
  <si>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</si>
  <si>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</si>
  <si>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</si>
  <si>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</si>
  <si>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</si>
  <si>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</si>
  <si>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</si>
  <si>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</si>
  <si>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</si>
  <si>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</si>
  <si>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</si>
  <si>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</si>
  <si>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</si>
  <si>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</si>
  <si>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</si>
  <si>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</si>
  <si>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</si>
  <si>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</si>
  <si>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</si>
  <si>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</si>
  <si>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</si>
  <si>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</si>
  <si>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</si>
  <si>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</si>
  <si>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</si>
  <si>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</si>
  <si>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</si>
  <si>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</si>
  <si>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</si>
  <si>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</si>
  <si>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</si>
  <si>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</si>
  <si>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</si>
  <si>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</si>
  <si>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</si>
  <si>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</si>
  <si>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</si>
  <si>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</si>
  <si>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</si>
  <si>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</si>
  <si>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</si>
  <si>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</si>
  <si>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</si>
  <si>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</si>
  <si>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</si>
  <si>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</si>
  <si>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</si>
  <si>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</si>
  <si>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</si>
  <si>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</si>
  <si>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</si>
  <si>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</si>
  <si>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</si>
  <si>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</si>
  <si>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</si>
  <si>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</si>
  <si>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</si>
  <si>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</si>
  <si>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</si>
  <si>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</si>
  <si>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</si>
  <si>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</si>
  <si>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</si>
  <si>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</si>
  <si>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</si>
  <si>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</si>
  <si>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</si>
  <si>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</si>
  <si>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</si>
  <si>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</si>
  <si>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</si>
  <si>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</si>
  <si>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</si>
  <si>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</si>
  <si>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</si>
  <si>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</si>
  <si>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</si>
  <si>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</si>
  <si>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</si>
  <si>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</si>
  <si>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</si>
  <si>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</si>
  <si>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</si>
  <si>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</si>
  <si>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</si>
  <si>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</si>
  <si>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</si>
  <si>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</si>
  <si>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</si>
  <si>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</si>
  <si>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</si>
  <si>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</si>
  <si>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</si>
  <si>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</si>
  <si>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</si>
  <si>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</si>
  <si>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</si>
  <si>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</si>
  <si>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</si>
  <si>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</si>
  <si>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</si>
  <si>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</si>
  <si>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</si>
  <si>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</si>
  <si>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</si>
  <si>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</si>
  <si>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</si>
  <si>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</si>
  <si>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</si>
  <si>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</si>
  <si>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</si>
  <si>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</si>
  <si>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</si>
  <si>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</si>
  <si>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</si>
  <si>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</si>
  <si>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</si>
  <si>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</si>
  <si>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</si>
  <si>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</si>
  <si>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</si>
  <si>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</si>
  <si>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</si>
  <si>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</si>
  <si>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</si>
  <si>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</si>
  <si>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</si>
  <si>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</si>
  <si>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</si>
  <si>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</si>
  <si>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</si>
  <si>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</si>
  <si>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</si>
  <si>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</si>
  <si>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</si>
  <si>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</si>
  <si>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</si>
  <si>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</si>
  <si>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</si>
  <si>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</si>
  <si>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</si>
  <si>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</si>
  <si>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</si>
  <si>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</si>
  <si>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</si>
  <si>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</si>
  <si>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</si>
  <si>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</si>
  <si>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</si>
  <si>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</si>
  <si>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</si>
  <si>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</si>
  <si>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</si>
  <si>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</si>
  <si>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</si>
  <si>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</si>
  <si>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</si>
  <si>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</si>
  <si>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</si>
  <si>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</si>
  <si>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</si>
  <si>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</si>
  <si>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</si>
  <si>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</si>
  <si>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</si>
  <si>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</si>
  <si>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</si>
  <si>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</si>
  <si>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</si>
  <si>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</si>
  <si>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</si>
  <si>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</si>
  <si>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</si>
  <si>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</si>
  <si>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</si>
  <si>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</si>
  <si>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</si>
  <si>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</si>
  <si>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</si>
  <si>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</si>
  <si>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</si>
  <si>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</si>
  <si>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</si>
  <si>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</si>
  <si>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</si>
  <si>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</si>
  <si>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</si>
  <si>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</si>
  <si>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</si>
  <si>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</si>
  <si>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</si>
  <si>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</si>
  <si>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</si>
  <si>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</si>
  <si>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</si>
  <si>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</si>
  <si>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</si>
  <si>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</si>
  <si>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</si>
  <si>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</si>
  <si>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</si>
  <si>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</si>
  <si>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</si>
  <si>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</si>
  <si>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</si>
  <si>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</si>
  <si>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</si>
  <si>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</si>
  <si>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</si>
  <si>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</si>
  <si>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</si>
  <si>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</si>
  <si>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</si>
  <si>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</si>
  <si>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</si>
  <si>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</si>
  <si>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</si>
  <si>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</si>
  <si>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</si>
  <si>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</si>
  <si>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</si>
  <si>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</si>
  <si>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</si>
  <si>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</si>
  <si>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</si>
  <si>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</si>
  <si>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</si>
  <si>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</si>
  <si>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</si>
  <si>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</si>
  <si>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</si>
  <si>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</si>
  <si>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</si>
  <si>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</si>
  <si>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</si>
  <si>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</si>
  <si>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</si>
  <si>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</si>
  <si>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</si>
  <si>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</si>
  <si>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</si>
  <si>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</si>
  <si>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</si>
  <si>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</si>
  <si>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</si>
  <si>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</si>
  <si>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</si>
  <si>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</si>
  <si>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</si>
  <si>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</si>
  <si>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</si>
  <si>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</si>
  <si>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</si>
  <si>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</si>
  <si>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</si>
  <si>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</si>
  <si>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</si>
  <si>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</si>
  <si>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</si>
  <si>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</si>
  <si>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</si>
  <si>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</si>
  <si>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</si>
  <si>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</si>
  <si>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</si>
  <si>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</si>
  <si>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</si>
  <si>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</si>
  <si>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</si>
  <si>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</si>
  <si>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</si>
  <si>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</si>
  <si>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</si>
  <si>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</si>
  <si>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</si>
  <si>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</si>
  <si>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</si>
  <si>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</si>
  <si>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</si>
  <si>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</si>
  <si>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</si>
  <si>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</si>
  <si>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</si>
  <si>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</si>
  <si>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</si>
  <si>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</si>
  <si>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</si>
  <si>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</si>
  <si>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</si>
  <si>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</si>
  <si>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</si>
  <si>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</si>
  <si>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</si>
  <si>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</si>
  <si>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</si>
  <si>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</si>
  <si>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</si>
  <si>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</si>
  <si>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</si>
  <si>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</si>
  <si>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</si>
  <si>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</si>
  <si>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</si>
  <si>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</si>
  <si>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</si>
  <si>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</si>
  <si>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</si>
  <si>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</si>
  <si>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</si>
  <si>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</si>
  <si>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</si>
  <si>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</si>
  <si>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</si>
  <si>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</si>
  <si>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</si>
  <si>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</si>
  <si>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</si>
  <si>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</si>
  <si>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</si>
  <si>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</si>
  <si>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</si>
  <si>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</si>
  <si>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</si>
  <si>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</si>
  <si>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</si>
  <si>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</si>
  <si>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</si>
  <si>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</si>
  <si>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</si>
  <si>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</si>
  <si>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</si>
  <si>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</si>
  <si>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</si>
  <si>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</si>
  <si>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</si>
  <si>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</si>
  <si>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</si>
  <si>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</si>
  <si>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</si>
  <si>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</si>
  <si>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</si>
  <si>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</si>
  <si>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</si>
  <si>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</si>
  <si>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</si>
  <si>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</si>
  <si>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</si>
  <si>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</si>
  <si>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</si>
  <si>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</si>
  <si>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</si>
  <si>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</si>
  <si>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</si>
  <si>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</si>
  <si>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</si>
  <si>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</si>
  <si>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</si>
  <si>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</si>
  <si>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</si>
  <si>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</si>
  <si>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</si>
  <si>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</si>
  <si>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</si>
  <si>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</si>
  <si>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</si>
  <si>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</si>
  <si>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</si>
  <si>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</si>
  <si>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</si>
  <si>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</si>
  <si>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</si>
  <si>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</si>
  <si>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</si>
  <si>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</si>
  <si>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</si>
  <si>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</si>
  <si>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</si>
  <si>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</si>
  <si>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</si>
  <si>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</si>
  <si>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</si>
  <si>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</si>
  <si>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</si>
  <si>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</si>
  <si>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</si>
  <si>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</si>
  <si>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</si>
  <si>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</si>
  <si>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</si>
  <si>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</si>
  <si>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</si>
  <si>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</si>
  <si>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</si>
  <si>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</si>
  <si>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</si>
  <si>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</si>
  <si>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</si>
  <si>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</si>
  <si>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</si>
  <si>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</si>
  <si>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</si>
  <si>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</si>
  <si>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</si>
  <si>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</si>
  <si>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</si>
  <si>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</si>
  <si>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</si>
  <si>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</si>
  <si>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</si>
  <si>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</si>
  <si>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</si>
  <si>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</si>
  <si>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</si>
  <si>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</si>
  <si>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</si>
  <si>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</si>
  <si>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</si>
  <si>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</si>
  <si>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</si>
  <si>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</si>
  <si>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</si>
  <si>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</si>
  <si>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</si>
  <si>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</si>
  <si>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</si>
  <si>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</si>
  <si>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</si>
  <si>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</si>
  <si>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</si>
  <si>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</si>
  <si>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</si>
  <si>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</si>
  <si>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</si>
  <si>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</si>
  <si>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</si>
  <si>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</si>
  <si>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</si>
  <si>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</si>
  <si>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</si>
  <si>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</si>
  <si>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</si>
  <si>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</si>
  <si>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</si>
  <si>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</si>
  <si>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</si>
  <si>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</si>
  <si>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</si>
  <si>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</si>
  <si>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</si>
  <si>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</si>
  <si>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</si>
  <si>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</si>
  <si>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</si>
  <si>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</si>
  <si>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</si>
  <si>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</si>
  <si>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</si>
  <si>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</si>
  <si>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</si>
  <si>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</si>
  <si>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</si>
  <si>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</si>
  <si>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</si>
  <si>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</si>
  <si>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</si>
  <si>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</si>
  <si>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</si>
  <si>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</si>
  <si>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</si>
  <si>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</si>
  <si>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</si>
  <si>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</si>
  <si>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</si>
  <si>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</si>
  <si>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</si>
  <si>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</si>
  <si>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</si>
  <si>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</si>
  <si>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</si>
  <si>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</si>
  <si>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</si>
  <si>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</si>
  <si>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</si>
  <si>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</si>
  <si>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</si>
  <si>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</si>
  <si>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</si>
  <si>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</si>
  <si>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</si>
  <si>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</si>
  <si>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</si>
  <si>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</si>
  <si>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</si>
  <si>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</si>
  <si>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</si>
  <si>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</si>
  <si>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</si>
  <si>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</si>
  <si>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</si>
  <si>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</si>
  <si>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</si>
  <si>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</si>
  <si>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</si>
  <si>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</si>
  <si>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</si>
  <si>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</si>
  <si>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</si>
  <si>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</si>
  <si>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</si>
  <si>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</si>
  <si>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</si>
  <si>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</si>
  <si>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</si>
  <si>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</si>
  <si>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</si>
  <si>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</si>
  <si>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</si>
  <si>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</si>
  <si>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</si>
  <si>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</si>
  <si>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</si>
  <si>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</si>
  <si>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</si>
  <si>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</si>
  <si>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</si>
  <si>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</si>
  <si>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</si>
  <si>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</si>
  <si>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</si>
  <si>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</si>
  <si>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</si>
  <si>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</si>
  <si>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</si>
  <si>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</si>
  <si>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</si>
  <si>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</si>
  <si>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</si>
  <si>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</si>
  <si>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</si>
  <si>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</si>
  <si>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</si>
  <si>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</si>
  <si>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</si>
  <si>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</si>
  <si>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</si>
  <si>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</si>
  <si>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</si>
  <si>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</si>
  <si>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</si>
  <si>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</si>
  <si>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</si>
  <si>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</si>
  <si>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</si>
  <si>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</si>
  <si>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</si>
  <si>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</si>
  <si>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</si>
  <si>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</si>
  <si>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</si>
  <si>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</si>
  <si>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</si>
  <si>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</si>
  <si>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</si>
  <si>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</si>
  <si>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</si>
  <si>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</si>
  <si>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</si>
  <si>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</si>
  <si>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</si>
  <si>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</si>
  <si>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</si>
  <si>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</si>
  <si>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</si>
  <si>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</si>
  <si>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</si>
  <si>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</si>
  <si>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</si>
  <si>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</si>
  <si>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</si>
  <si>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</si>
  <si>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</si>
  <si>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</si>
  <si>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</si>
  <si>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</si>
  <si>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</si>
  <si>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</si>
  <si>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</si>
  <si>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</si>
  <si>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</si>
  <si>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</si>
  <si>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</si>
  <si>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</si>
  <si>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</si>
  <si>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</si>
  <si>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</si>
  <si>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</si>
  <si>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</si>
  <si>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</si>
  <si>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</si>
  <si>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</si>
  <si>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</si>
  <si>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</si>
  <si>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</si>
  <si>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</si>
  <si>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</si>
  <si>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</si>
  <si>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</si>
  <si>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</si>
  <si>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</si>
  <si>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</si>
  <si>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</si>
  <si>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</si>
  <si>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</si>
  <si>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</si>
  <si>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</si>
  <si>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</si>
  <si>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</si>
  <si>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</si>
  <si>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</si>
  <si>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</si>
  <si>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</si>
  <si>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</si>
  <si>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</si>
  <si>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</si>
  <si>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</si>
  <si>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</si>
  <si>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</si>
  <si>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</si>
  <si>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</si>
  <si>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</si>
  <si>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</si>
  <si>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</si>
  <si>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</si>
  <si>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</si>
  <si>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</si>
  <si>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</si>
  <si>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</si>
  <si>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</si>
  <si>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</si>
  <si>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</si>
  <si>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</si>
  <si>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</si>
  <si>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</si>
  <si>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</si>
  <si>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</si>
  <si>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</si>
  <si>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</si>
  <si>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</si>
  <si>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</si>
  <si>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</si>
  <si>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</si>
  <si>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</si>
  <si>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</si>
  <si>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</si>
  <si>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</si>
  <si>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</si>
  <si>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</si>
  <si>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</si>
  <si>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</si>
  <si>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</si>
  <si>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</si>
  <si>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</si>
  <si>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</si>
  <si>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</si>
  <si>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</si>
  <si>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</si>
  <si>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</si>
  <si>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</si>
  <si>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</si>
  <si>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</si>
  <si>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</si>
  <si>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</si>
  <si>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</si>
  <si>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</si>
  <si>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</si>
  <si>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</si>
  <si>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</si>
  <si>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</si>
  <si>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</si>
  <si>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</si>
  <si>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</si>
  <si>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</si>
  <si>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</si>
  <si>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</si>
  <si>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</si>
  <si>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</si>
  <si>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</si>
  <si>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</si>
  <si>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</si>
  <si>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</si>
  <si>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</si>
  <si>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</si>
  <si>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</si>
  <si>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</si>
  <si>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</si>
  <si>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</si>
  <si>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</si>
  <si>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</si>
  <si>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</si>
  <si>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</si>
  <si>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</si>
  <si>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</si>
  <si>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</si>
  <si>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</si>
  <si>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</si>
  <si>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</si>
  <si>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</si>
  <si>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</si>
  <si>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</si>
  <si>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</si>
  <si>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</si>
  <si>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</si>
  <si>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</si>
  <si>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</si>
  <si>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</si>
  <si>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</si>
  <si>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</si>
  <si>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</si>
  <si>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</si>
  <si>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</si>
  <si>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</si>
  <si>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</si>
  <si>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</si>
  <si>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</si>
  <si>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</si>
  <si>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</si>
  <si>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</si>
  <si>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</si>
  <si>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</si>
  <si>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</si>
  <si>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</si>
  <si>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</si>
  <si>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</si>
  <si>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</si>
  <si>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</si>
  <si>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</si>
  <si>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</si>
  <si>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</si>
  <si>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</si>
  <si>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</si>
  <si>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</si>
  <si>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</si>
  <si>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</si>
  <si>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</si>
  <si>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</si>
  <si>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</si>
  <si>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</si>
  <si>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</si>
  <si>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</si>
  <si>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</si>
  <si>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</si>
  <si>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</si>
  <si>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</si>
  <si>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</si>
  <si>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</si>
  <si>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</si>
  <si>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</si>
  <si>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</si>
  <si>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</si>
  <si>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</si>
  <si>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</si>
  <si>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</si>
  <si>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</si>
  <si>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</si>
  <si>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</si>
  <si>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</si>
  <si>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</si>
  <si>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</si>
  <si>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</si>
  <si>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</si>
  <si>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</si>
  <si>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</si>
  <si>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</si>
  <si>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</si>
  <si>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</si>
  <si>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</si>
  <si>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</si>
  <si>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</si>
  <si>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</si>
  <si>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</si>
  <si>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</si>
  <si>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</si>
  <si>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</si>
  <si>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</si>
  <si>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</si>
  <si>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</si>
  <si>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</si>
  <si>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</si>
  <si>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</si>
  <si>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</si>
  <si>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</si>
  <si>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</si>
  <si>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</si>
  <si>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</si>
  <si>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</si>
  <si>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</si>
  <si>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</si>
  <si>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</si>
  <si>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</si>
  <si>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</si>
  <si>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</si>
  <si>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</si>
  <si>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</si>
  <si>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</si>
  <si>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</si>
  <si>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</si>
  <si>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</si>
  <si>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</si>
  <si>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</si>
  <si>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</si>
  <si>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</si>
  <si>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</si>
  <si>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</si>
  <si>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</si>
  <si>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</si>
  <si>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</si>
  <si>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</si>
  <si>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</si>
  <si>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</si>
  <si>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</si>
  <si>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</si>
  <si>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</si>
  <si>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</si>
  <si>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</si>
  <si>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</si>
  <si>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</si>
  <si>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</si>
  <si>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</si>
  <si>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</si>
  <si>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</si>
  <si>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</si>
  <si>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</si>
  <si>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</si>
  <si>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</si>
  <si>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</si>
  <si>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</si>
  <si>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</si>
  <si>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</si>
  <si>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</si>
  <si>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</si>
  <si>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</si>
  <si>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</si>
  <si>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</si>
  <si>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</si>
  <si>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</si>
  <si>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</si>
  <si>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</si>
  <si>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</si>
  <si>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</si>
  <si>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</si>
  <si>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</si>
  <si>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</si>
  <si>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</si>
  <si>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</si>
  <si>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</si>
  <si>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</si>
  <si>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</si>
  <si>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</si>
  <si>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</si>
  <si>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</si>
  <si>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</si>
  <si>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</si>
  <si>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</si>
  <si>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</si>
  <si>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</si>
  <si>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</si>
  <si>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</si>
  <si>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</si>
  <si>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</si>
  <si>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</si>
  <si>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</si>
  <si>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</si>
  <si>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</si>
  <si>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</si>
  <si>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</si>
  <si>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</si>
  <si>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</si>
  <si>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</si>
  <si>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</si>
  <si>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</si>
  <si>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</si>
  <si>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</si>
  <si>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</si>
  <si>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</si>
  <si>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</si>
  <si>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</si>
  <si>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</si>
  <si>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</si>
  <si>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</si>
  <si>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</si>
  <si>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</si>
  <si>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</si>
  <si>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</si>
  <si>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</si>
  <si>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</si>
  <si>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</si>
  <si>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</si>
  <si>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</si>
  <si>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</si>
  <si>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</si>
  <si>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</si>
  <si>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</si>
  <si>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</si>
  <si>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</si>
  <si>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</si>
  <si>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</si>
  <si>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</si>
  <si>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</si>
  <si>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</si>
  <si>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</si>
  <si>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</si>
  <si>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</si>
  <si>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</si>
  <si>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</si>
  <si>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</si>
  <si>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</si>
  <si>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</si>
  <si>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</si>
  <si>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</si>
  <si>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</si>
  <si>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</si>
  <si>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</si>
  <si>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</si>
  <si>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</si>
  <si>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</si>
  <si>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</si>
  <si>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</si>
  <si>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</si>
  <si>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</si>
  <si>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</si>
  <si>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</si>
  <si>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</si>
  <si>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</si>
  <si>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</si>
  <si>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</si>
  <si>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</si>
  <si>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</si>
  <si>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</si>
  <si>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</si>
  <si>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</si>
  <si>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</si>
  <si>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</si>
  <si>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</si>
  <si>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</si>
  <si>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</si>
  <si>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</si>
  <si>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</si>
  <si>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</si>
  <si>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</si>
  <si>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</si>
  <si>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</si>
  <si>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</si>
  <si>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</si>
  <si>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</si>
  <si>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</si>
  <si>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</si>
  <si>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</si>
  <si>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</si>
  <si>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</si>
  <si>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</si>
  <si>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</si>
  <si>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</si>
  <si>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</si>
  <si>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</si>
  <si>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</si>
  <si>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</si>
  <si>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</si>
  <si>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</si>
  <si>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</si>
  <si>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</si>
  <si>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</si>
  <si>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</si>
  <si>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</si>
  <si>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</si>
  <si>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</si>
  <si>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</si>
  <si>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</si>
  <si>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</si>
  <si>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</si>
  <si>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</si>
  <si>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</si>
  <si>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</si>
  <si>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</si>
  <si>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</si>
  <si>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</si>
  <si>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</si>
  <si>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</si>
  <si>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</si>
  <si>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</si>
  <si>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</si>
  <si>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</si>
  <si>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</si>
  <si>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</si>
  <si>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</si>
  <si>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</si>
  <si>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</si>
  <si>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</si>
  <si>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</si>
  <si>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</si>
  <si>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</si>
  <si>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</si>
  <si>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</si>
  <si>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</si>
  <si>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</si>
  <si>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</si>
  <si>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</si>
  <si>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</si>
  <si>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</si>
  <si>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</si>
  <si>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</si>
  <si>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</si>
  <si>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</si>
  <si>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</si>
  <si>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</si>
  <si>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</si>
  <si>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</si>
  <si>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</si>
  <si>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</si>
  <si>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</si>
  <si>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</si>
  <si>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</si>
  <si>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</si>
  <si>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</si>
  <si>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</si>
  <si>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</si>
  <si>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</si>
  <si>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</si>
  <si>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</si>
  <si>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</si>
  <si>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</si>
  <si>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</si>
  <si>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</si>
  <si>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</si>
  <si>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</si>
  <si>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</si>
  <si>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</si>
  <si>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</si>
  <si>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</si>
  <si>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</si>
  <si>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</si>
  <si>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</si>
  <si>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</si>
  <si>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</si>
  <si>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</si>
  <si>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</si>
  <si>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</si>
  <si>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</si>
  <si>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</si>
  <si>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</si>
  <si>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</si>
  <si>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</si>
  <si>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</si>
  <si>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</si>
  <si>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</si>
  <si>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</si>
  <si>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</si>
  <si>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</si>
  <si>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</si>
  <si>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</si>
  <si>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</si>
  <si>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</si>
  <si>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</si>
  <si>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</si>
  <si>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</si>
  <si>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</si>
  <si>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</si>
  <si>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</si>
  <si>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</si>
  <si>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</si>
  <si>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</si>
  <si>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</si>
  <si>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</si>
  <si>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</si>
  <si>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</si>
  <si>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</si>
  <si>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</si>
  <si>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</si>
  <si>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</si>
  <si>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</si>
  <si>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</si>
  <si>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</si>
  <si>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</si>
  <si>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</si>
  <si>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</si>
  <si>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</si>
  <si>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</si>
  <si>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</si>
  <si>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</si>
  <si>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</si>
  <si>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</si>
  <si>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</si>
  <si>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</si>
  <si>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</si>
  <si>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</si>
  <si>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</si>
  <si>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</si>
  <si>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</si>
  <si>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</si>
  <si>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</si>
  <si>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</si>
  <si>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</si>
  <si>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</si>
  <si>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</si>
  <si>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</si>
  <si>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</si>
  <si>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</si>
  <si>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</si>
  <si>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</si>
  <si>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</si>
  <si>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</si>
  <si>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</si>
  <si>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</si>
  <si>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</si>
  <si>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</si>
  <si>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</si>
  <si>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</si>
  <si>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</si>
  <si>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</si>
  <si>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</si>
  <si>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</si>
  <si>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</si>
  <si>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</si>
  <si>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</si>
  <si>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</si>
  <si>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</si>
  <si>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</si>
  <si>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</si>
  <si>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</si>
  <si>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</si>
  <si>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</si>
  <si>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</si>
  <si>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</si>
  <si>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</si>
  <si>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</si>
  <si>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</si>
  <si>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</si>
  <si>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</si>
  <si>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</si>
  <si>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</si>
  <si>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</si>
  <si>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</si>
  <si>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</si>
  <si>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</si>
  <si>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</si>
  <si>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</si>
  <si>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</si>
  <si>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</si>
  <si>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</si>
  <si>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</si>
  <si>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</si>
  <si>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</si>
  <si>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</si>
  <si>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</si>
  <si>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</si>
  <si>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</si>
  <si>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</si>
  <si>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</si>
  <si>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</si>
  <si>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</si>
  <si>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</si>
  <si>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</si>
  <si>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</si>
  <si>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</si>
  <si>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</si>
  <si>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</si>
  <si>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</si>
  <si>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</si>
  <si>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</si>
  <si>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</si>
  <si>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</si>
  <si>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</si>
  <si>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</si>
  <si>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</si>
  <si>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</si>
  <si>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</si>
  <si>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</si>
  <si>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</si>
  <si>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</si>
  <si>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</si>
  <si>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</si>
  <si>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</si>
  <si>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</si>
  <si>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</si>
  <si>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</si>
  <si>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</si>
  <si>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</si>
  <si>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</si>
  <si>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</si>
  <si>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</si>
  <si>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</si>
  <si>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</si>
  <si>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</si>
  <si>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</si>
  <si>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</si>
  <si>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</si>
  <si>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</si>
  <si>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</si>
  <si>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</si>
  <si>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</si>
  <si>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</si>
  <si>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</si>
  <si>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</si>
  <si>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</si>
  <si>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</si>
  <si>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</si>
  <si>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</si>
  <si>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</si>
  <si>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</si>
  <si>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</si>
  <si>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</si>
  <si>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</si>
  <si>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</si>
  <si>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</si>
  <si>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</si>
  <si>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</si>
  <si>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</si>
  <si>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</si>
  <si>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</si>
  <si>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</si>
  <si>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</si>
  <si>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</si>
  <si>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</si>
  <si>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</si>
  <si>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</si>
  <si>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</si>
  <si>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</si>
  <si>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</si>
  <si>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</si>
  <si>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</si>
  <si>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</si>
  <si>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</si>
  <si>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</si>
  <si>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</si>
  <si>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</si>
  <si>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</si>
  <si>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</si>
  <si>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</si>
  <si>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</si>
  <si>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</si>
  <si>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</si>
  <si>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</si>
  <si>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</si>
  <si>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</si>
  <si>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</si>
  <si>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</si>
  <si>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</si>
  <si>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</si>
  <si>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</si>
  <si>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</si>
  <si>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</si>
  <si>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</si>
  <si>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</si>
  <si>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</si>
  <si>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</si>
  <si>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</si>
  <si>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</si>
  <si>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</si>
  <si>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</si>
  <si>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</si>
  <si>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</si>
  <si>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</si>
  <si>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</si>
  <si>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</si>
  <si>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</si>
  <si>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</si>
  <si>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</si>
  <si>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</si>
  <si>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</si>
  <si>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</si>
  <si>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</si>
  <si>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</si>
  <si>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</si>
  <si>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</si>
  <si>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</si>
  <si>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</si>
  <si>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</si>
  <si>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</si>
  <si>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</si>
  <si>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</si>
  <si>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</si>
  <si>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</si>
  <si>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</si>
  <si>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</si>
  <si>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</si>
  <si>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</si>
  <si>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</si>
  <si>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</si>
  <si>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</si>
  <si>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</si>
  <si>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</si>
  <si>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</si>
  <si>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</si>
  <si>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</si>
  <si>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</si>
  <si>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</si>
  <si>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</si>
  <si>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</si>
  <si>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</si>
  <si>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</si>
  <si>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</si>
  <si>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</si>
  <si>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</si>
  <si>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</si>
  <si>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</si>
  <si>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</si>
  <si>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</si>
  <si>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</si>
  <si>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</si>
  <si>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</si>
  <si>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</si>
  <si>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</si>
  <si>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</si>
  <si>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</si>
  <si>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</si>
  <si>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</si>
  <si>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</si>
  <si>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</si>
  <si>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</si>
  <si>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</si>
  <si>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</si>
  <si>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</si>
  <si>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</si>
  <si>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</si>
  <si>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</si>
  <si>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</si>
  <si>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</si>
  <si>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</si>
  <si>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</si>
  <si>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</si>
  <si>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</si>
  <si>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</si>
  <si>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</si>
  <si>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</si>
  <si>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</si>
  <si>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</si>
  <si>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</si>
  <si>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</si>
  <si>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</si>
  <si>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</si>
  <si>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</si>
  <si>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</si>
  <si>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</si>
  <si>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</si>
  <si>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</si>
  <si>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</si>
  <si>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</si>
  <si>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</si>
  <si>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</si>
  <si>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</si>
  <si>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</si>
  <si>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</si>
  <si>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</si>
  <si>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</si>
  <si>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</si>
  <si>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</si>
  <si>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</si>
  <si>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</si>
  <si>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</si>
  <si>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</si>
  <si>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</si>
  <si>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</si>
  <si>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</si>
  <si>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</si>
  <si>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</si>
  <si>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</si>
  <si>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</si>
  <si>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</si>
  <si>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</si>
  <si>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</si>
  <si>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</si>
  <si>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</si>
  <si>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</si>
  <si>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</si>
  <si>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</si>
  <si>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</si>
  <si>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</si>
  <si>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</si>
  <si>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</si>
  <si>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</si>
  <si>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</si>
  <si>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</si>
  <si>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</si>
  <si>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</si>
  <si>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</si>
  <si>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</si>
  <si>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</si>
  <si>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</si>
  <si>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</si>
  <si>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</si>
  <si>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</si>
  <si>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</si>
  <si>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</si>
  <si>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</si>
  <si>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</si>
  <si>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</si>
  <si>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</si>
  <si>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</si>
  <si>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</si>
  <si>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</si>
  <si>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</si>
  <si>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</si>
  <si>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</si>
  <si>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</si>
  <si>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</si>
  <si>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</si>
  <si>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</si>
  <si>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</si>
  <si>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</si>
  <si>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</si>
  <si>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</si>
  <si>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</si>
  <si>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</si>
  <si>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</si>
  <si>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</si>
  <si>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</si>
  <si>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</si>
  <si>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</si>
  <si>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</si>
  <si>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</si>
  <si>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</si>
  <si>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</si>
  <si>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</si>
  <si>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</si>
  <si>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</si>
  <si>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</si>
  <si>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</si>
  <si>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</si>
  <si>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</si>
  <si>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</si>
  <si>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</si>
  <si>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</si>
  <si>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</si>
  <si>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</si>
  <si>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</si>
  <si>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</si>
  <si>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</si>
  <si>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</si>
  <si>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</si>
  <si>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</si>
  <si>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</si>
  <si>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</si>
  <si>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</si>
  <si>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</si>
  <si>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</si>
  <si>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</si>
  <si>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</si>
  <si>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</si>
  <si>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</si>
  <si>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</si>
  <si>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</si>
  <si>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</si>
  <si>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</si>
  <si>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</si>
  <si>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</si>
  <si>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</si>
  <si>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</si>
  <si>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</si>
  <si>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</si>
  <si>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</si>
  <si>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</si>
  <si>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</si>
  <si>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</si>
  <si>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</si>
  <si>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</si>
  <si>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</si>
  <si>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</si>
  <si>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</si>
  <si>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</si>
  <si>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</si>
  <si>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</si>
  <si>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</si>
  <si>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</si>
  <si>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</si>
  <si>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</si>
  <si>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</si>
  <si>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</si>
  <si>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</si>
  <si>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</si>
  <si>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</si>
  <si>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</si>
  <si>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</si>
  <si>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</si>
  <si>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</si>
  <si>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</si>
  <si>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</si>
  <si>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</si>
  <si>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</si>
  <si>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</si>
  <si>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</si>
  <si>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</si>
  <si>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</si>
  <si>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</si>
  <si>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</si>
  <si>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</si>
  <si>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</si>
  <si>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</si>
  <si>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</si>
  <si>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</si>
  <si>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</si>
  <si>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</si>
  <si>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</si>
  <si>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</si>
  <si>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</si>
  <si>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</si>
  <si>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</si>
  <si>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</si>
  <si>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</si>
  <si>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</si>
  <si>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</si>
  <si>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</si>
  <si>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</si>
  <si>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</si>
  <si>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</si>
  <si>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</si>
  <si>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</si>
  <si>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</si>
  <si>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</si>
  <si>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</si>
  <si>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</si>
  <si>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</si>
  <si>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</si>
  <si>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</si>
  <si>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</si>
  <si>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</si>
  <si>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</si>
  <si>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</si>
  <si>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</si>
  <si>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</si>
  <si>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</si>
  <si>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</si>
  <si>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</si>
  <si>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</si>
  <si>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</si>
  <si>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</si>
  <si>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</si>
  <si>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</si>
  <si>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</si>
  <si>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</si>
  <si>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</si>
  <si>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</si>
  <si>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</si>
  <si>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</si>
  <si>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</si>
  <si>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</si>
  <si>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</si>
  <si>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</si>
  <si>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</si>
  <si>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</si>
  <si>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</si>
  <si>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</si>
  <si>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</si>
  <si>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</si>
  <si>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</si>
  <si>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</si>
  <si>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</si>
  <si>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</si>
  <si>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</si>
  <si>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</si>
  <si>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</si>
  <si>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</si>
  <si>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</si>
  <si>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</si>
  <si>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</si>
  <si>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</si>
  <si>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</si>
  <si>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</si>
  <si>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</si>
  <si>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</si>
  <si>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</si>
  <si>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</si>
  <si>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</si>
  <si>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</si>
  <si>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</si>
  <si>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</si>
  <si>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</si>
  <si>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</si>
  <si>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</si>
  <si>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</si>
  <si>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</si>
  <si>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</si>
  <si>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</si>
  <si>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</si>
  <si>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</si>
  <si>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</si>
  <si>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</si>
  <si>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</si>
  <si>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</si>
  <si>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</si>
  <si>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</si>
  <si>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</si>
  <si>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</si>
  <si>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</si>
  <si>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</si>
  <si>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</si>
  <si>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</si>
  <si>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</si>
  <si>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</si>
  <si>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</si>
  <si>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</si>
  <si>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</si>
  <si>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</si>
  <si>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</si>
  <si>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</si>
  <si>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</si>
  <si>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</si>
  <si>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</si>
  <si>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</si>
  <si>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</si>
  <si>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</si>
  <si>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</si>
  <si>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</si>
  <si>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</si>
  <si>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</si>
  <si>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</si>
  <si>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</si>
  <si>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</si>
  <si>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</si>
  <si>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</si>
  <si>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</si>
  <si>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</si>
  <si>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</si>
  <si>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</si>
  <si>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</si>
  <si>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</si>
  <si>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</si>
  <si>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</si>
  <si>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</si>
  <si>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</si>
  <si>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</si>
  <si>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</si>
  <si>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</si>
  <si>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</si>
  <si>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</si>
  <si>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</si>
  <si>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</si>
  <si>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</si>
  <si>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</si>
  <si>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</si>
  <si>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</si>
  <si>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</si>
  <si>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</si>
  <si>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</si>
  <si>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</si>
  <si>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</si>
  <si>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</si>
  <si>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</si>
  <si>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</si>
  <si>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</si>
  <si>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</si>
  <si>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</si>
  <si>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</si>
  <si>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</si>
  <si>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</si>
  <si>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</si>
  <si>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</si>
  <si>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</si>
  <si>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</si>
  <si>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</si>
  <si>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</si>
  <si>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</si>
  <si>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</si>
  <si>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</si>
  <si>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</si>
  <si>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</si>
  <si>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</si>
  <si>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</si>
  <si>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</si>
  <si>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</si>
  <si>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</si>
  <si>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</si>
  <si>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</si>
  <si>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</si>
  <si>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</si>
  <si>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</si>
  <si>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</si>
  <si>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</si>
  <si>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</si>
  <si>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</si>
  <si>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</si>
  <si>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</si>
  <si>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</si>
  <si>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</si>
  <si>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</si>
  <si>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</si>
  <si>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</si>
  <si>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</si>
  <si>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</si>
  <si>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</si>
  <si>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</si>
  <si>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</si>
  <si>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</si>
  <si>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</si>
  <si>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</si>
  <si>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</si>
  <si>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</si>
  <si>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</si>
  <si>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</si>
  <si>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</si>
  <si>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</si>
  <si>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</si>
  <si>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</si>
  <si>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</si>
  <si>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</si>
  <si>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</si>
  <si>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</si>
  <si>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</si>
  <si>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</si>
  <si>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</si>
  <si>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</si>
  <si>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</si>
  <si>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</si>
  <si>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</si>
  <si>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</si>
  <si>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</si>
  <si>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</si>
  <si>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</si>
  <si>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</si>
  <si>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</si>
  <si>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</si>
  <si>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</si>
  <si>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</si>
  <si>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</si>
  <si>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</si>
  <si>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</si>
  <si>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</si>
  <si>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</si>
  <si>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</si>
  <si>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</si>
  <si>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</si>
  <si>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</si>
  <si>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</si>
  <si>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</si>
  <si>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</si>
  <si>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</si>
  <si>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</si>
  <si>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</si>
  <si>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</si>
  <si>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</si>
  <si>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</si>
  <si>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</si>
  <si>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</si>
  <si>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</si>
  <si>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</si>
  <si>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</si>
  <si>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</si>
  <si>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</si>
  <si>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</si>
  <si>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</si>
  <si>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</si>
  <si>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</si>
  <si>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</si>
  <si>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</si>
  <si>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</si>
  <si>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</si>
  <si>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</si>
  <si>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</si>
  <si>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</si>
  <si>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</si>
  <si>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</si>
  <si>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</si>
  <si>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</si>
  <si>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</si>
  <si>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</si>
  <si>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</si>
  <si>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</si>
  <si>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</si>
  <si>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</si>
  <si>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</si>
  <si>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</si>
  <si>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</si>
  <si>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</si>
  <si>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</si>
  <si>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</si>
  <si>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</si>
  <si>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</si>
  <si>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</si>
  <si>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</si>
  <si>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</si>
  <si>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</si>
  <si>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</si>
  <si>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</si>
  <si>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</si>
  <si>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</si>
  <si>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</si>
  <si>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</si>
  <si>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</si>
  <si>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</si>
  <si>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</si>
  <si>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</si>
  <si>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</si>
  <si>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</si>
  <si>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</si>
  <si>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</si>
  <si>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</si>
  <si>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</si>
  <si>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</si>
  <si>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</si>
  <si>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</si>
  <si>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</si>
  <si>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</si>
  <si>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</si>
  <si>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</si>
  <si>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</si>
  <si>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</si>
  <si>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</si>
  <si>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</si>
  <si>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</si>
  <si>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</si>
  <si>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</si>
  <si>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</si>
  <si>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</si>
  <si>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</si>
  <si>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</si>
  <si>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</si>
  <si>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</si>
  <si>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</si>
  <si>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</si>
  <si>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</si>
  <si>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</si>
  <si>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</si>
  <si>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</si>
  <si>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</si>
  <si>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</si>
  <si>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</si>
  <si>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</si>
  <si>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</si>
  <si>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</si>
  <si>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</si>
  <si>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</si>
  <si>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</si>
  <si>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</si>
  <si>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</si>
  <si>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</si>
  <si>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</si>
  <si>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</si>
  <si>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</si>
  <si>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</si>
  <si>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</si>
  <si>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</si>
  <si>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</si>
  <si>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</si>
  <si>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</si>
  <si>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</si>
  <si>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</si>
  <si>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</si>
  <si>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</si>
  <si>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</si>
  <si>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</si>
  <si>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</si>
  <si>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</si>
  <si>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</si>
  <si>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</si>
  <si>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</si>
  <si>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</si>
  <si>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</si>
  <si>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</si>
  <si>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</si>
  <si>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</si>
  <si>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</si>
  <si>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</si>
  <si>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</si>
  <si>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</si>
  <si>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</si>
  <si>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</si>
  <si>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</si>
  <si>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</si>
  <si>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</si>
  <si>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</si>
  <si>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</si>
  <si>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</si>
  <si>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</si>
  <si>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</si>
  <si>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</si>
  <si>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</si>
  <si>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</si>
  <si>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</si>
  <si>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</si>
  <si>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</si>
  <si>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</si>
  <si>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</si>
  <si>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</si>
  <si>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</si>
  <si>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</si>
  <si>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</si>
  <si>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</si>
  <si>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</si>
  <si>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</si>
  <si>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</si>
  <si>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</si>
  <si>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</si>
  <si>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</si>
  <si>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</si>
  <si>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</si>
  <si>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</si>
  <si>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</si>
  <si>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</si>
  <si>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</si>
  <si>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</si>
  <si>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</si>
  <si>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</si>
  <si>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</si>
  <si>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</si>
  <si>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</si>
  <si>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</si>
  <si>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</si>
  <si>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</si>
  <si>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</si>
  <si>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</si>
  <si>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</si>
  <si>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</si>
  <si>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</si>
  <si>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</si>
  <si>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</si>
  <si>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</si>
  <si>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</si>
  <si>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</si>
  <si>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</si>
  <si>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</si>
  <si>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</si>
  <si>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</si>
  <si>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</si>
  <si>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</si>
  <si>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</si>
  <si>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</si>
  <si>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</si>
  <si>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</si>
  <si>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</si>
  <si>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</si>
  <si>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</si>
  <si>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</si>
  <si>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</si>
  <si>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</si>
  <si>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</si>
  <si>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</si>
  <si>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</si>
  <si>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</si>
  <si>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</si>
  <si>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</si>
  <si>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</si>
  <si>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</si>
  <si>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</si>
  <si>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</si>
  <si>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</si>
  <si>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</si>
  <si>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</si>
  <si>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</si>
  <si>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</si>
  <si>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</si>
  <si>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</si>
  <si>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</si>
  <si>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</si>
  <si>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</si>
  <si>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</si>
  <si>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</si>
  <si>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</si>
  <si>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</si>
  <si>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</si>
  <si>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</si>
  <si>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</si>
  <si>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</si>
  <si>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</si>
  <si>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</si>
  <si>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</si>
  <si>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</si>
  <si>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</si>
  <si>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</si>
  <si>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</si>
  <si>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</si>
  <si>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</si>
  <si>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</si>
  <si>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</si>
  <si>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</si>
  <si>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</si>
  <si>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</si>
  <si>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</si>
  <si>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</si>
  <si>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</si>
  <si>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</si>
  <si>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Sum of Sales</t>
  </si>
  <si>
    <t>Row Labels</t>
  </si>
  <si>
    <t>Sum of Profit</t>
  </si>
  <si>
    <t>2011</t>
  </si>
  <si>
    <t>Jan</t>
  </si>
  <si>
    <t>Feb</t>
  </si>
  <si>
    <t>Mar</t>
  </si>
  <si>
    <t>Apr</t>
  </si>
  <si>
    <t>May</t>
  </si>
  <si>
    <t>Jun</t>
  </si>
  <si>
    <t>Jul</t>
  </si>
  <si>
    <t>Aug</t>
  </si>
  <si>
    <t>Sep</t>
  </si>
  <si>
    <t>Oct</t>
  </si>
  <si>
    <t>Nov</t>
  </si>
  <si>
    <t>Dec</t>
  </si>
  <si>
    <t>2012</t>
  </si>
  <si>
    <t>2013</t>
  </si>
  <si>
    <t>2014</t>
  </si>
  <si>
    <t>Count of Order ID</t>
  </si>
  <si>
    <t>CATEGORY</t>
  </si>
  <si>
    <t>PROFIT</t>
  </si>
  <si>
    <t>GRAND TOTAL</t>
  </si>
  <si>
    <t>STATE</t>
  </si>
  <si>
    <t>SALES</t>
  </si>
  <si>
    <t>Grand Total</t>
  </si>
  <si>
    <t>Sum of Quantity</t>
  </si>
  <si>
    <t xml:space="preserve">profit_margin </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</si>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</sst>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Green]\▲0.00%;[Red]\ \▼0.00%"/>
    <numFmt numFmtId="165" formatCode="&quot;$&quot;0.00,&quot;K&quot;"/>
    <numFmt numFmtId="168" formatCode="0.0000"/>
    <numFmt numFmtId="169" formatCode="&quot;#&quot;0"/>
  </numFmts>
  <fonts count="6" x14ac:knownFonts="1">
    <font>
      <sz val="11"/>
      <color theme="1"/>
      <name val="Rockwell"/>
      <scheme val="minor"/>
    </font>
    <font>
      <sz val="11"/>
      <color theme="1"/>
      <name val="Rockwell"/>
      <family val="2"/>
      <scheme val="minor"/>
    </font>
    <font>
      <sz val="12"/>
      <color rgb="FF000000"/>
      <name val="Calibri"/>
    </font>
    <font>
      <sz val="11"/>
      <color theme="1"/>
      <name val="Rockwell"/>
      <scheme val="minor"/>
    </font>
    <font>
      <sz val="11"/>
      <color theme="1"/>
      <name val="Calibri"/>
    </font>
    <font>
      <sz val="11"/>
      <color theme="1"/>
      <name val="Amasis MT Pro Black"/>
      <family val="1"/>
    </font>
  </fonts>
  <fills count="2">
    <fill>
      <patternFill patternType="none"/>
    </fill>
    <fill>
      <patternFill patternType="gray125"/>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indexed="65"/>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indexed="65"/>
      </top>
      <bottom style="thin">
        <color rgb="FFABABAB"/>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55">
    <xf numFmtId="0" fontId="0" fillId="0" borderId="0" xfId="0"/>
    <xf numFmtId="0" fontId="2" fillId="0" borderId="0" xfId="0" applyFont="1"/>
    <xf numFmtId="0" fontId="3" fillId="0" borderId="0" xfId="0" applyFont="1"/>
    <xf numFmtId="14" fontId="4" fillId="0" borderId="0" xfId="0" applyNumberFormat="1" applyFont="1"/>
    <xf numFmtId="0" fontId="0" fillId="0" borderId="1" xfId="0" applyBorder="1"/>
    <xf numFmtId="0" fontId="0" fillId="0" borderId="4" xfId="0"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7" xfId="0" applyBorder="1"/>
    <xf numFmtId="165" fontId="0" fillId="0" borderId="1" xfId="0" applyNumberFormat="1" applyBorder="1"/>
    <xf numFmtId="165" fontId="0" fillId="0" borderId="7" xfId="0" applyNumberFormat="1" applyBorder="1"/>
    <xf numFmtId="165" fontId="0" fillId="0" borderId="2" xfId="0" applyNumberFormat="1" applyBorder="1"/>
    <xf numFmtId="165" fontId="0" fillId="0" borderId="8" xfId="0" applyNumberFormat="1" applyBorder="1"/>
    <xf numFmtId="165" fontId="0" fillId="0" borderId="3" xfId="0" applyNumberFormat="1" applyBorder="1"/>
    <xf numFmtId="165" fontId="0" fillId="0" borderId="9" xfId="0" applyNumberFormat="1" applyBorder="1"/>
    <xf numFmtId="165" fontId="0" fillId="0" borderId="4" xfId="0" applyNumberFormat="1" applyBorder="1"/>
    <xf numFmtId="165" fontId="0" fillId="0" borderId="5" xfId="0" applyNumberFormat="1" applyBorder="1"/>
    <xf numFmtId="165" fontId="0" fillId="0" borderId="6" xfId="0" applyNumberFormat="1" applyBorder="1"/>
    <xf numFmtId="0" fontId="1" fillId="0" borderId="0" xfId="0" applyFont="1"/>
    <xf numFmtId="165" fontId="0" fillId="0" borderId="0" xfId="0" applyNumberFormat="1"/>
    <xf numFmtId="10" fontId="0" fillId="0" borderId="4" xfId="0" applyNumberFormat="1" applyBorder="1"/>
    <xf numFmtId="10" fontId="0" fillId="0" borderId="5" xfId="0" applyNumberFormat="1" applyBorder="1"/>
    <xf numFmtId="10" fontId="0" fillId="0" borderId="6" xfId="0" applyNumberFormat="1" applyBorder="1"/>
    <xf numFmtId="0" fontId="0" fillId="0" borderId="4" xfId="0" applyNumberFormat="1" applyBorder="1"/>
    <xf numFmtId="0" fontId="0" fillId="0" borderId="5" xfId="0" applyNumberFormat="1" applyBorder="1"/>
    <xf numFmtId="0" fontId="0" fillId="0" borderId="6" xfId="0" applyNumberFormat="1" applyBorder="1"/>
    <xf numFmtId="165" fontId="0" fillId="0" borderId="10" xfId="0" applyNumberFormat="1" applyBorder="1"/>
    <xf numFmtId="0" fontId="0" fillId="0" borderId="11" xfId="0" applyBorder="1" applyAlignment="1">
      <alignment horizontal="left"/>
    </xf>
    <xf numFmtId="0" fontId="0" fillId="0" borderId="10" xfId="0" applyNumberFormat="1" applyBorder="1"/>
    <xf numFmtId="168" fontId="0" fillId="0" borderId="4" xfId="0" applyNumberFormat="1" applyBorder="1"/>
    <xf numFmtId="168" fontId="0" fillId="0" borderId="5" xfId="0" applyNumberFormat="1" applyBorder="1"/>
    <xf numFmtId="168" fontId="0" fillId="0" borderId="10" xfId="0" applyNumberFormat="1" applyBorder="1"/>
    <xf numFmtId="44" fontId="0" fillId="0" borderId="0" xfId="1" applyFont="1"/>
    <xf numFmtId="169" fontId="0" fillId="0" borderId="0" xfId="0" applyNumberFormat="1"/>
    <xf numFmtId="10" fontId="0" fillId="0" borderId="0" xfId="2" applyNumberFormat="1" applyFont="1"/>
    <xf numFmtId="0" fontId="5" fillId="0" borderId="1" xfId="0" pivotButton="1" applyFont="1" applyBorder="1"/>
    <xf numFmtId="0" fontId="5" fillId="0" borderId="1" xfId="0" applyFont="1" applyBorder="1"/>
    <xf numFmtId="0" fontId="5" fillId="0" borderId="12" xfId="0" applyFont="1" applyBorder="1"/>
    <xf numFmtId="0" fontId="5" fillId="0" borderId="7" xfId="0" applyFont="1" applyBorder="1"/>
    <xf numFmtId="2" fontId="5" fillId="0" borderId="1" xfId="0" applyNumberFormat="1" applyFont="1" applyBorder="1" applyAlignment="1">
      <alignment horizontal="left"/>
    </xf>
    <xf numFmtId="2" fontId="5" fillId="0" borderId="1" xfId="0" applyNumberFormat="1" applyFont="1" applyBorder="1"/>
    <xf numFmtId="2" fontId="5" fillId="0" borderId="12" xfId="0" applyNumberFormat="1" applyFont="1" applyBorder="1"/>
    <xf numFmtId="2" fontId="5" fillId="0" borderId="7" xfId="0" applyNumberFormat="1" applyFont="1" applyBorder="1"/>
    <xf numFmtId="2" fontId="5" fillId="0" borderId="2" xfId="0" applyNumberFormat="1" applyFont="1" applyBorder="1" applyAlignment="1">
      <alignment horizontal="left"/>
    </xf>
    <xf numFmtId="2" fontId="5" fillId="0" borderId="2" xfId="0" applyNumberFormat="1" applyFont="1" applyBorder="1"/>
    <xf numFmtId="2" fontId="5" fillId="0" borderId="13" xfId="0" applyNumberFormat="1" applyFont="1" applyBorder="1"/>
    <xf numFmtId="2" fontId="5" fillId="0" borderId="8" xfId="0" applyNumberFormat="1" applyFont="1" applyBorder="1"/>
    <xf numFmtId="2" fontId="5" fillId="0" borderId="3" xfId="0" applyNumberFormat="1" applyFont="1" applyBorder="1" applyAlignment="1">
      <alignment horizontal="left"/>
    </xf>
    <xf numFmtId="2" fontId="5" fillId="0" borderId="3" xfId="0" applyNumberFormat="1" applyFont="1" applyBorder="1"/>
    <xf numFmtId="2" fontId="5" fillId="0" borderId="14" xfId="0" applyNumberFormat="1" applyFont="1" applyBorder="1"/>
    <xf numFmtId="2" fontId="5" fillId="0" borderId="9" xfId="0" applyNumberFormat="1" applyFont="1" applyBorder="1"/>
    <xf numFmtId="164" fontId="5" fillId="0" borderId="0" xfId="0" applyNumberFormat="1" applyFont="1" applyAlignment="1">
      <alignment horizontal="center"/>
    </xf>
    <xf numFmtId="0" fontId="0" fillId="0" borderId="0" xfId="0" applyAlignment="1"/>
  </cellXfs>
  <cellStyles count="3">
    <cellStyle name="Currency" xfId="1" builtinId="4"/>
    <cellStyle name="Normal" xfId="0" builtinId="0"/>
    <cellStyle name="Percent" xfId="2" builtinId="5"/>
  </cellStyles>
  <dxfs count="188">
    <dxf>
      <numFmt numFmtId="2" formatCode="0.00"/>
    </dxf>
    <dxf>
      <numFmt numFmtId="2" formatCode="0.00"/>
    </dxf>
    <dxf>
      <font>
        <name val="Amasis MT Pro Black"/>
        <family val="1"/>
        <scheme val="none"/>
      </font>
    </dxf>
    <dxf>
      <font>
        <name val="Amasis MT Pro Black"/>
        <family val="1"/>
        <scheme val="none"/>
      </font>
    </dxf>
    <dxf>
      <font>
        <name val="Amasis MT Pro Black"/>
        <family val="1"/>
        <scheme val="none"/>
      </font>
    </dxf>
    <dxf>
      <font>
        <name val="Amasis MT Pro Black"/>
        <family val="1"/>
        <scheme val="none"/>
      </font>
    </dxf>
    <dxf>
      <font>
        <name val="Amasis MT Pro Black"/>
        <family val="1"/>
        <scheme val="none"/>
      </fon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4" formatCode="0.00%"/>
    </dxf>
    <dxf>
      <numFmt numFmtId="165" formatCode="&quot;$&quot;0.00,&quot;K&quot;"/>
    </dxf>
    <dxf>
      <numFmt numFmtId="2" formatCode="0.00"/>
    </dxf>
    <dxf>
      <numFmt numFmtId="2" formatCode="0.00"/>
    </dxf>
    <dxf>
      <font>
        <name val="Amasis MT Pro Black"/>
        <family val="1"/>
        <scheme val="none"/>
      </font>
    </dxf>
    <dxf>
      <font>
        <name val="Amasis MT Pro Black"/>
        <family val="1"/>
        <scheme val="none"/>
      </font>
    </dxf>
    <dxf>
      <font>
        <name val="Amasis MT Pro Black"/>
        <family val="1"/>
        <scheme val="none"/>
      </font>
    </dxf>
    <dxf>
      <font>
        <name val="Amasis MT Pro Black"/>
        <family val="1"/>
        <scheme val="none"/>
      </font>
    </dxf>
    <dxf>
      <font>
        <name val="Amasis MT Pro Black"/>
        <family val="1"/>
        <scheme val="none"/>
      </fon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4" formatCode="0.00%"/>
    </dxf>
    <dxf>
      <numFmt numFmtId="165" formatCode="&quot;$&quot;0.00,&quot;K&quot;"/>
    </dxf>
    <dxf>
      <numFmt numFmtId="2" formatCode="0.00"/>
    </dxf>
    <dxf>
      <numFmt numFmtId="2" formatCode="0.00"/>
    </dxf>
    <dxf>
      <font>
        <name val="Amasis MT Pro Black"/>
        <family val="1"/>
        <scheme val="none"/>
      </font>
    </dxf>
    <dxf>
      <font>
        <name val="Amasis MT Pro Black"/>
        <family val="1"/>
        <scheme val="none"/>
      </font>
    </dxf>
    <dxf>
      <font>
        <name val="Amasis MT Pro Black"/>
        <family val="1"/>
        <scheme val="none"/>
      </font>
    </dxf>
    <dxf>
      <font>
        <name val="Amasis MT Pro Black"/>
        <family val="1"/>
        <scheme val="none"/>
      </font>
    </dxf>
    <dxf>
      <font>
        <name val="Amasis MT Pro Black"/>
        <family val="1"/>
        <scheme val="none"/>
      </fon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4" formatCode="0.00%"/>
    </dxf>
    <dxf>
      <numFmt numFmtId="165" formatCode="&quot;$&quot;0.00,&quot;K&quot;"/>
    </dxf>
    <dxf>
      <numFmt numFmtId="2" formatCode="0.00"/>
    </dxf>
    <dxf>
      <numFmt numFmtId="2" formatCode="0.00"/>
    </dxf>
    <dxf>
      <font>
        <name val="Amasis MT Pro Black"/>
        <family val="1"/>
        <scheme val="none"/>
      </font>
    </dxf>
    <dxf>
      <font>
        <name val="Amasis MT Pro Black"/>
        <family val="1"/>
        <scheme val="none"/>
      </font>
    </dxf>
    <dxf>
      <font>
        <name val="Amasis MT Pro Black"/>
        <family val="1"/>
        <scheme val="none"/>
      </font>
    </dxf>
    <dxf>
      <font>
        <name val="Amasis MT Pro Black"/>
        <family val="1"/>
        <scheme val="none"/>
      </font>
    </dxf>
    <dxf>
      <font>
        <name val="Amasis MT Pro Black"/>
        <family val="1"/>
        <scheme val="none"/>
      </fon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4" formatCode="0.00%"/>
    </dxf>
    <dxf>
      <numFmt numFmtId="165" formatCode="&quot;$&quot;0.00,&quot;K&quot;"/>
    </dxf>
    <dxf>
      <numFmt numFmtId="2" formatCode="0.00"/>
    </dxf>
    <dxf>
      <numFmt numFmtId="2" formatCode="0.00"/>
    </dxf>
    <dxf>
      <font>
        <name val="Amasis MT Pro Black"/>
        <family val="1"/>
        <scheme val="none"/>
      </font>
    </dxf>
    <dxf>
      <font>
        <name val="Amasis MT Pro Black"/>
        <family val="1"/>
        <scheme val="none"/>
      </font>
    </dxf>
    <dxf>
      <font>
        <name val="Amasis MT Pro Black"/>
        <family val="1"/>
        <scheme val="none"/>
      </font>
    </dxf>
    <dxf>
      <font>
        <name val="Amasis MT Pro Black"/>
        <family val="1"/>
        <scheme val="none"/>
      </font>
    </dxf>
    <dxf>
      <font>
        <name val="Amasis MT Pro Black"/>
        <family val="1"/>
        <scheme val="none"/>
      </fon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4" formatCode="0.00%"/>
    </dxf>
    <dxf>
      <numFmt numFmtId="165" formatCode="&quot;$&quot;0.00,&quot;K&quot;"/>
    </dxf>
    <dxf>
      <numFmt numFmtId="2" formatCode="0.00"/>
    </dxf>
    <dxf>
      <numFmt numFmtId="2" formatCode="0.00"/>
    </dxf>
    <dxf>
      <font>
        <name val="Amasis MT Pro Black"/>
        <family val="1"/>
        <scheme val="none"/>
      </font>
    </dxf>
    <dxf>
      <font>
        <name val="Amasis MT Pro Black"/>
        <family val="1"/>
        <scheme val="none"/>
      </font>
    </dxf>
    <dxf>
      <font>
        <name val="Amasis MT Pro Black"/>
        <family val="1"/>
        <scheme val="none"/>
      </font>
    </dxf>
    <dxf>
      <font>
        <name val="Amasis MT Pro Black"/>
        <family val="1"/>
        <scheme val="none"/>
      </font>
    </dxf>
    <dxf>
      <font>
        <name val="Amasis MT Pro Black"/>
        <family val="1"/>
        <scheme val="none"/>
      </fon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4" formatCode="0.00%"/>
    </dxf>
    <dxf>
      <numFmt numFmtId="165" formatCode="&quot;$&quot;0.00,&quot;K&quot;"/>
    </dxf>
    <dxf>
      <numFmt numFmtId="2" formatCode="0.00"/>
    </dxf>
    <dxf>
      <numFmt numFmtId="2" formatCode="0.00"/>
    </dxf>
    <dxf>
      <font>
        <name val="Amasis MT Pro Black"/>
        <family val="1"/>
        <scheme val="none"/>
      </font>
    </dxf>
    <dxf>
      <font>
        <name val="Amasis MT Pro Black"/>
        <family val="1"/>
        <scheme val="none"/>
      </font>
    </dxf>
    <dxf>
      <font>
        <name val="Amasis MT Pro Black"/>
        <family val="1"/>
        <scheme val="none"/>
      </font>
    </dxf>
    <dxf>
      <font>
        <name val="Amasis MT Pro Black"/>
        <family val="1"/>
        <scheme val="none"/>
      </font>
    </dxf>
    <dxf>
      <font>
        <name val="Amasis MT Pro Black"/>
        <family val="1"/>
        <scheme val="none"/>
      </fon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4" formatCode="0.00%"/>
    </dxf>
    <dxf>
      <numFmt numFmtId="165" formatCode="&quot;$&quot;0.00,&quot;K&quot;"/>
    </dxf>
    <dxf>
      <numFmt numFmtId="2" formatCode="0.00"/>
    </dxf>
    <dxf>
      <numFmt numFmtId="2" formatCode="0.00"/>
    </dxf>
    <dxf>
      <font>
        <name val="Amasis MT Pro Black"/>
        <family val="1"/>
        <scheme val="none"/>
      </font>
    </dxf>
    <dxf>
      <font>
        <name val="Amasis MT Pro Black"/>
        <family val="1"/>
        <scheme val="none"/>
      </font>
    </dxf>
    <dxf>
      <font>
        <name val="Amasis MT Pro Black"/>
        <family val="1"/>
        <scheme val="none"/>
      </font>
    </dxf>
    <dxf>
      <font>
        <name val="Amasis MT Pro Black"/>
        <family val="1"/>
        <scheme val="none"/>
      </font>
    </dxf>
    <dxf>
      <font>
        <name val="Amasis MT Pro Black"/>
        <family val="1"/>
        <scheme val="none"/>
      </fon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4" formatCode="0.00%"/>
    </dxf>
    <dxf>
      <numFmt numFmtId="165" formatCode="&quot;$&quot;0.00,&quot;K&quot;"/>
    </dxf>
    <dxf>
      <numFmt numFmtId="2" formatCode="0.00"/>
    </dxf>
    <dxf>
      <numFmt numFmtId="2" formatCode="0.00"/>
    </dxf>
    <dxf>
      <font>
        <name val="Amasis MT Pro Black"/>
        <family val="1"/>
        <scheme val="none"/>
      </font>
    </dxf>
    <dxf>
      <font>
        <name val="Amasis MT Pro Black"/>
        <family val="1"/>
        <scheme val="none"/>
      </font>
    </dxf>
    <dxf>
      <font>
        <name val="Amasis MT Pro Black"/>
        <family val="1"/>
        <scheme val="none"/>
      </font>
    </dxf>
    <dxf>
      <font>
        <name val="Amasis MT Pro Black"/>
        <family val="1"/>
        <scheme val="none"/>
      </font>
    </dxf>
    <dxf>
      <font>
        <name val="Amasis MT Pro Black"/>
        <family val="1"/>
        <scheme val="none"/>
      </fon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4" formatCode="0.00%"/>
    </dxf>
    <dxf>
      <numFmt numFmtId="165" formatCode="&quot;$&quot;0.00,&quot;K&quot;"/>
    </dxf>
    <dxf>
      <numFmt numFmtId="165" formatCode="&quot;$&quot;0.00,&quot;K&quot;"/>
    </dxf>
    <dxf>
      <numFmt numFmtId="2" formatCode="0.00"/>
    </dxf>
    <dxf>
      <numFmt numFmtId="2" formatCode="0.00"/>
    </dxf>
    <dxf>
      <font>
        <name val="Amasis MT Pro Black"/>
        <family val="1"/>
        <scheme val="none"/>
      </font>
    </dxf>
    <dxf>
      <font>
        <name val="Amasis MT Pro Black"/>
        <family val="1"/>
        <scheme val="none"/>
      </font>
    </dxf>
    <dxf>
      <font>
        <name val="Amasis MT Pro Black"/>
        <family val="1"/>
        <scheme val="none"/>
      </font>
    </dxf>
    <dxf>
      <font>
        <name val="Amasis MT Pro Black"/>
        <family val="1"/>
        <scheme val="none"/>
      </font>
    </dxf>
    <dxf>
      <font>
        <name val="Amasis MT Pro Black"/>
        <family val="1"/>
        <scheme val="none"/>
      </fon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4" formatCode="0.00%"/>
    </dxf>
    <dxf>
      <numFmt numFmtId="165" formatCode="&quot;$&quot;0.00,&quot;K&quot;"/>
    </dxf>
    <dxf>
      <numFmt numFmtId="2" formatCode="0.00"/>
    </dxf>
    <dxf>
      <numFmt numFmtId="2" formatCode="0.00"/>
    </dxf>
    <dxf>
      <font>
        <name val="Amasis MT Pro Black"/>
        <family val="1"/>
        <scheme val="none"/>
      </font>
    </dxf>
    <dxf>
      <font>
        <name val="Amasis MT Pro Black"/>
        <family val="1"/>
        <scheme val="none"/>
      </font>
    </dxf>
    <dxf>
      <font>
        <name val="Amasis MT Pro Black"/>
        <family val="1"/>
        <scheme val="none"/>
      </font>
    </dxf>
    <dxf>
      <font>
        <name val="Amasis MT Pro Black"/>
        <family val="1"/>
        <scheme val="none"/>
      </font>
    </dxf>
    <dxf>
      <font>
        <name val="Amasis MT Pro Black"/>
        <family val="1"/>
        <scheme val="none"/>
      </fon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4" formatCode="0.00%"/>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4" formatCode="0.00%"/>
    </dxf>
    <dxf>
      <numFmt numFmtId="165" formatCode="&quot;$&quot;0.00,&quot;K&quot;"/>
    </dxf>
    <dxf>
      <numFmt numFmtId="2" formatCode="0.00"/>
    </dxf>
    <dxf>
      <numFmt numFmtId="2" formatCode="0.00"/>
    </dxf>
    <dxf>
      <font>
        <name val="Amasis MT Pro Black"/>
        <family val="1"/>
        <scheme val="none"/>
      </font>
    </dxf>
    <dxf>
      <font>
        <name val="Amasis MT Pro Black"/>
        <family val="1"/>
        <scheme val="none"/>
      </font>
    </dxf>
    <dxf>
      <font>
        <name val="Amasis MT Pro Black"/>
        <family val="1"/>
        <scheme val="none"/>
      </font>
    </dxf>
    <dxf>
      <font>
        <name val="Amasis MT Pro Black"/>
        <family val="1"/>
        <scheme val="none"/>
      </font>
    </dxf>
    <dxf>
      <font>
        <name val="Amasis MT Pro Black"/>
        <family val="1"/>
        <scheme val="none"/>
      </font>
    </dxf>
    <dxf>
      <font>
        <b/>
        <color theme="1"/>
      </font>
      <border>
        <bottom style="thin">
          <color theme="5"/>
        </bottom>
        <vertical/>
        <horizontal/>
      </border>
    </dxf>
    <dxf>
      <font>
        <color theme="1"/>
      </font>
      <fill>
        <patternFill>
          <fgColor theme="1"/>
        </patternFill>
      </fill>
      <border diagonalUp="0" diagonalDown="0">
        <left/>
        <right/>
        <top/>
        <bottom/>
        <vertical/>
        <horizontal/>
      </border>
    </dxf>
    <dxf>
      <font>
        <name val="Amasis MT Pro Black"/>
        <family val="1"/>
        <scheme val="none"/>
      </font>
    </dxf>
    <dxf>
      <font>
        <name val="Amasis MT Pro Black"/>
        <family val="1"/>
        <scheme val="none"/>
      </font>
    </dxf>
    <dxf>
      <font>
        <name val="Amasis MT Pro Black"/>
        <family val="1"/>
        <scheme val="none"/>
      </font>
    </dxf>
    <dxf>
      <font>
        <name val="Amasis MT Pro Black"/>
        <family val="1"/>
        <scheme val="none"/>
      </font>
    </dxf>
    <dxf>
      <font>
        <name val="Amasis MT Pro Black"/>
        <family val="1"/>
        <scheme val="none"/>
      </font>
    </dxf>
    <dxf>
      <numFmt numFmtId="2" formatCode="0.00"/>
    </dxf>
    <dxf>
      <numFmt numFmtId="2" formatCode="0.00"/>
    </dxf>
    <dxf>
      <numFmt numFmtId="165" formatCode="&quot;$&quot;0.00,&quot;K&quot;"/>
    </dxf>
    <dxf>
      <font>
        <b val="0"/>
        <i val="0"/>
        <strike val="0"/>
        <condense val="0"/>
        <extend val="0"/>
        <outline val="0"/>
        <shadow val="0"/>
        <u val="none"/>
        <vertAlign val="baseline"/>
        <sz val="11"/>
        <color theme="1"/>
        <name val="Rockwell"/>
        <scheme val="minor"/>
      </font>
    </dxf>
    <dxf>
      <numFmt numFmtId="165" formatCode="&quot;$&quot;0.00,&quot;K&quot;"/>
    </dxf>
    <dxf>
      <numFmt numFmtId="165" formatCode="&quot;$&quot;0.00,&quot;K&quot;"/>
    </dxf>
    <dxf>
      <numFmt numFmtId="165" formatCode="&quot;$&quot;0.00,&quot;K&quot;"/>
    </dxf>
    <dxf>
      <numFmt numFmtId="14" formatCode="0.00%"/>
    </dxf>
    <dxf>
      <numFmt numFmtId="165" formatCode="&quot;$&quot;0.00,&quot;K&quot;"/>
    </dxf>
    <dxf>
      <numFmt numFmtId="165" formatCode="&quot;$&quot;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3">
    <tableStyle name="AB" pivot="0" table="0" count="10" xr9:uid="{68C314E3-19AA-44CD-864A-A5096D03DE9A}">
      <tableStyleElement type="wholeTable" dxfId="169"/>
      <tableStyleElement type="headerRow" dxfId="168"/>
    </tableStyle>
    <tableStyle name="Data-style" pivot="0" count="3" xr9:uid="{00000000-0011-0000-FFFF-FFFF00000000}">
      <tableStyleElement type="headerRow" dxfId="187"/>
      <tableStyleElement type="firstRowStripe" dxfId="186"/>
      <tableStyleElement type="secondRowStripe" dxfId="185"/>
    </tableStyle>
    <tableStyle name="Slicer Style 1" pivot="0" table="0" count="0" xr9:uid="{B8DF8953-E0AD-4951-AD37-94C6D9090CB5}"/>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customschemas.google.com/relationships/workbookmetadata" Target="metadata"/><Relationship Id="rId39" Type="http://schemas.openxmlformats.org/officeDocument/2006/relationships/customXml" Target="../customXml/item7.xml"/><Relationship Id="rId21" Type="http://schemas.openxmlformats.org/officeDocument/2006/relationships/pivotCacheDefinition" Target="pivotCache/pivotCacheDefinition16.xml"/><Relationship Id="rId34" Type="http://schemas.openxmlformats.org/officeDocument/2006/relationships/customXml" Target="../customXml/item2.xml"/><Relationship Id="rId42" Type="http://schemas.openxmlformats.org/officeDocument/2006/relationships/customXml" Target="../customXml/item1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07/relationships/slicerCache" Target="slicerCaches/slicerCache2.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07/relationships/slicerCache" Target="slicerCaches/slicerCache1.xml"/><Relationship Id="rId28" Type="http://schemas.openxmlformats.org/officeDocument/2006/relationships/connections" Target="connections.xml"/><Relationship Id="rId36" Type="http://schemas.openxmlformats.org/officeDocument/2006/relationships/customXml" Target="../customXml/item4.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powerPivotData" Target="model/item.data"/><Relationship Id="rId44"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3.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5.xml"/><Relationship Id="rId41" Type="http://schemas.openxmlformats.org/officeDocument/2006/relationships/customXml" Target="../customXml/item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87277727383978E-2"/>
          <c:y val="0.17429219100958709"/>
          <c:w val="0.89235471932475507"/>
          <c:h val="0.61655694486187673"/>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4DBC-4E4A-B737-4F88A39FE01C}"/>
            </c:ext>
          </c:extLst>
        </c:ser>
        <c:dLbls>
          <c:showLegendKey val="0"/>
          <c:showVal val="0"/>
          <c:showCatName val="0"/>
          <c:showSerName val="0"/>
          <c:showPercent val="0"/>
          <c:showBubbleSize val="0"/>
        </c:dLbls>
        <c:smooth val="0"/>
        <c:axId val="238282704"/>
        <c:axId val="238254864"/>
      </c:lineChart>
      <c:catAx>
        <c:axId val="238282704"/>
        <c:scaling>
          <c:orientation val="minMax"/>
        </c:scaling>
        <c:delete val="1"/>
        <c:axPos val="b"/>
        <c:numFmt formatCode="General" sourceLinked="1"/>
        <c:majorTickMark val="none"/>
        <c:minorTickMark val="none"/>
        <c:tickLblPos val="nextTo"/>
        <c:crossAx val="238254864"/>
        <c:crosses val="autoZero"/>
        <c:auto val="1"/>
        <c:lblAlgn val="ctr"/>
        <c:lblOffset val="100"/>
        <c:noMultiLvlLbl val="0"/>
      </c:catAx>
      <c:valAx>
        <c:axId val="238254864"/>
        <c:scaling>
          <c:orientation val="minMax"/>
        </c:scaling>
        <c:delete val="1"/>
        <c:axPos val="l"/>
        <c:numFmt formatCode="General" sourceLinked="1"/>
        <c:majorTickMark val="none"/>
        <c:minorTickMark val="none"/>
        <c:tickLblPos val="nextTo"/>
        <c:crossAx val="238282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D5F5-4A84-9421-48BA9C7F6633}"/>
            </c:ext>
          </c:extLst>
        </c:ser>
        <c:dLbls>
          <c:showLegendKey val="0"/>
          <c:showVal val="0"/>
          <c:showCatName val="0"/>
          <c:showSerName val="0"/>
          <c:showPercent val="0"/>
          <c:showBubbleSize val="0"/>
        </c:dLbls>
        <c:smooth val="0"/>
        <c:axId val="238282224"/>
        <c:axId val="238265904"/>
      </c:lineChart>
      <c:catAx>
        <c:axId val="238282224"/>
        <c:scaling>
          <c:orientation val="minMax"/>
        </c:scaling>
        <c:delete val="1"/>
        <c:axPos val="b"/>
        <c:numFmt formatCode="General" sourceLinked="1"/>
        <c:majorTickMark val="none"/>
        <c:minorTickMark val="none"/>
        <c:tickLblPos val="nextTo"/>
        <c:crossAx val="238265904"/>
        <c:crosses val="autoZero"/>
        <c:auto val="1"/>
        <c:lblAlgn val="ctr"/>
        <c:lblOffset val="100"/>
        <c:noMultiLvlLbl val="0"/>
      </c:catAx>
      <c:valAx>
        <c:axId val="238265904"/>
        <c:scaling>
          <c:orientation val="minMax"/>
        </c:scaling>
        <c:delete val="1"/>
        <c:axPos val="l"/>
        <c:numFmt formatCode="General" sourceLinked="1"/>
        <c:majorTickMark val="none"/>
        <c:minorTickMark val="none"/>
        <c:tickLblPos val="nextTo"/>
        <c:crossAx val="23828222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892370338218242E-2"/>
          <c:y val="0.16757738631819383"/>
          <c:w val="0.91594201503296135"/>
          <c:h val="0.82589709109806964"/>
        </c:manualLayout>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F049-4D49-95EB-7256B95E1BA1}"/>
            </c:ext>
          </c:extLst>
        </c:ser>
        <c:dLbls>
          <c:showLegendKey val="0"/>
          <c:showVal val="0"/>
          <c:showCatName val="0"/>
          <c:showSerName val="0"/>
          <c:showPercent val="0"/>
          <c:showBubbleSize val="0"/>
        </c:dLbls>
        <c:smooth val="0"/>
        <c:axId val="238254384"/>
        <c:axId val="238276944"/>
      </c:lineChart>
      <c:catAx>
        <c:axId val="238254384"/>
        <c:scaling>
          <c:orientation val="minMax"/>
        </c:scaling>
        <c:delete val="1"/>
        <c:axPos val="b"/>
        <c:numFmt formatCode="General" sourceLinked="1"/>
        <c:majorTickMark val="none"/>
        <c:minorTickMark val="none"/>
        <c:tickLblPos val="nextTo"/>
        <c:crossAx val="238276944"/>
        <c:crosses val="autoZero"/>
        <c:auto val="1"/>
        <c:lblAlgn val="ctr"/>
        <c:lblOffset val="100"/>
        <c:noMultiLvlLbl val="0"/>
      </c:catAx>
      <c:valAx>
        <c:axId val="238276944"/>
        <c:scaling>
          <c:orientation val="minMax"/>
        </c:scaling>
        <c:delete val="1"/>
        <c:axPos val="l"/>
        <c:numFmt formatCode="General" sourceLinked="1"/>
        <c:majorTickMark val="none"/>
        <c:minorTickMark val="none"/>
        <c:tickLblPos val="nextTo"/>
        <c:crossAx val="23825438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KPI!$L$3</c:f>
              <c:strCache>
                <c:ptCount val="1"/>
                <c:pt idx="0">
                  <c:v>Total</c:v>
                </c:pt>
              </c:strCache>
            </c:strRef>
          </c:tx>
          <c:spPr>
            <a:ln w="28575" cap="rnd">
              <a:solidFill>
                <a:schemeClr val="accent1"/>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DED5-4826-999F-E6CE5C64574B}"/>
            </c:ext>
          </c:extLst>
        </c:ser>
        <c:dLbls>
          <c:showLegendKey val="0"/>
          <c:showVal val="0"/>
          <c:showCatName val="0"/>
          <c:showSerName val="0"/>
          <c:showPercent val="0"/>
          <c:showBubbleSize val="0"/>
        </c:dLbls>
        <c:smooth val="0"/>
        <c:axId val="238243824"/>
        <c:axId val="238249104"/>
      </c:lineChart>
      <c:catAx>
        <c:axId val="238243824"/>
        <c:scaling>
          <c:orientation val="minMax"/>
        </c:scaling>
        <c:delete val="1"/>
        <c:axPos val="b"/>
        <c:numFmt formatCode="General" sourceLinked="1"/>
        <c:majorTickMark val="none"/>
        <c:minorTickMark val="none"/>
        <c:tickLblPos val="nextTo"/>
        <c:crossAx val="238249104"/>
        <c:crosses val="autoZero"/>
        <c:auto val="1"/>
        <c:lblAlgn val="ctr"/>
        <c:lblOffset val="100"/>
        <c:noMultiLvlLbl val="0"/>
      </c:catAx>
      <c:valAx>
        <c:axId val="238249104"/>
        <c:scaling>
          <c:orientation val="minMax"/>
        </c:scaling>
        <c:delete val="1"/>
        <c:axPos val="l"/>
        <c:numFmt formatCode="General" sourceLinked="1"/>
        <c:majorTickMark val="none"/>
        <c:minorTickMark val="none"/>
        <c:tickLblPos val="nextTo"/>
        <c:crossAx val="238243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88546015482374E-2"/>
          <c:y val="0.15852182284368954"/>
          <c:w val="0.9158769720286416"/>
          <c:h val="0.65578246042853483"/>
        </c:manualLayout>
      </c:layout>
      <c:lineChart>
        <c:grouping val="standard"/>
        <c:varyColors val="0"/>
        <c:ser>
          <c:idx val="0"/>
          <c:order val="0"/>
          <c:tx>
            <c:strRef>
              <c:f>KPI!$O$3</c:f>
              <c:strCache>
                <c:ptCount val="1"/>
                <c:pt idx="0">
                  <c:v>Total</c:v>
                </c:pt>
              </c:strCache>
            </c:strRef>
          </c:tx>
          <c:spPr>
            <a:ln w="28575" cap="rnd">
              <a:solidFill>
                <a:schemeClr val="accent1"/>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0.0000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723E-47F9-9E7C-7CC48A7CDE81}"/>
            </c:ext>
          </c:extLst>
        </c:ser>
        <c:dLbls>
          <c:showLegendKey val="0"/>
          <c:showVal val="0"/>
          <c:showCatName val="0"/>
          <c:showSerName val="0"/>
          <c:showPercent val="0"/>
          <c:showBubbleSize val="0"/>
        </c:dLbls>
        <c:smooth val="0"/>
        <c:axId val="1295412128"/>
        <c:axId val="1295412608"/>
      </c:lineChart>
      <c:catAx>
        <c:axId val="1295412128"/>
        <c:scaling>
          <c:orientation val="minMax"/>
        </c:scaling>
        <c:delete val="1"/>
        <c:axPos val="b"/>
        <c:numFmt formatCode="General" sourceLinked="1"/>
        <c:majorTickMark val="none"/>
        <c:minorTickMark val="none"/>
        <c:tickLblPos val="nextTo"/>
        <c:crossAx val="1295412608"/>
        <c:crosses val="autoZero"/>
        <c:auto val="1"/>
        <c:lblAlgn val="ctr"/>
        <c:lblOffset val="100"/>
        <c:noMultiLvlLbl val="0"/>
      </c:catAx>
      <c:valAx>
        <c:axId val="1295412608"/>
        <c:scaling>
          <c:orientation val="minMax"/>
        </c:scaling>
        <c:delete val="1"/>
        <c:axPos val="l"/>
        <c:numFmt formatCode="0.0000" sourceLinked="1"/>
        <c:majorTickMark val="none"/>
        <c:minorTickMark val="none"/>
        <c:tickLblPos val="nextTo"/>
        <c:crossAx val="1295412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No Of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analysis!$E$2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51-41B5-8603-987BDD986A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51-41B5-8603-987BDD986A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751-41B5-8603-987BDD986A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751-41B5-8603-987BDD986A5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analysis!$D$3:$D$6</c:f>
              <c:strCache>
                <c:ptCount val="4"/>
                <c:pt idx="0">
                  <c:v>2011</c:v>
                </c:pt>
                <c:pt idx="1">
                  <c:v>2012</c:v>
                </c:pt>
                <c:pt idx="2">
                  <c:v>2013</c:v>
                </c:pt>
                <c:pt idx="3">
                  <c:v>2014</c:v>
                </c:pt>
              </c:strCache>
            </c:strRef>
          </c:cat>
          <c:val>
            <c:numRef>
              <c:f>analysis!$E$3:$E$6</c:f>
              <c:numCache>
                <c:formatCode>General</c:formatCode>
                <c:ptCount val="4"/>
                <c:pt idx="0">
                  <c:v>1993</c:v>
                </c:pt>
                <c:pt idx="1">
                  <c:v>2102</c:v>
                </c:pt>
                <c:pt idx="2">
                  <c:v>2580</c:v>
                </c:pt>
                <c:pt idx="3">
                  <c:v>3319</c:v>
                </c:pt>
              </c:numCache>
            </c:numRef>
          </c:val>
          <c:extLst>
            <c:ext xmlns:c16="http://schemas.microsoft.com/office/drawing/2014/chart" uri="{C3380CC4-5D6E-409C-BE32-E72D297353CC}">
              <c16:uniqueId val="{00000000-8902-4DA9-954A-294B0F94740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Analysis.xlsx]analysis!PivotTable5</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CATEGORY WISE PROFIT</a:t>
            </a:r>
            <a:r>
              <a:rPr lang="en-US" b="1" baseline="0"/>
              <a:t> </a:t>
            </a:r>
            <a:endParaRPr lang="en-US" b="1"/>
          </a:p>
        </c:rich>
      </c:tx>
      <c:layout>
        <c:manualLayout>
          <c:xMode val="edge"/>
          <c:yMode val="edge"/>
          <c:x val="0.26381550021983297"/>
          <c:y val="2.675586223750638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analysis!$H$2</c:f>
              <c:strCache>
                <c:ptCount val="1"/>
                <c:pt idx="0">
                  <c:v>Total</c:v>
                </c:pt>
              </c:strCache>
            </c:strRef>
          </c:tx>
          <c:spPr>
            <a:solidFill>
              <a:schemeClr val="accent1"/>
            </a:solidFill>
            <a:ln>
              <a:noFill/>
            </a:ln>
            <a:effectLst/>
          </c:spPr>
          <c:invertIfNegative val="0"/>
          <c:cat>
            <c:strRef>
              <c:f>analysis!$G$3:$G$5</c:f>
              <c:strCache>
                <c:ptCount val="3"/>
                <c:pt idx="0">
                  <c:v>Furniture</c:v>
                </c:pt>
                <c:pt idx="1">
                  <c:v>Office Supplies</c:v>
                </c:pt>
                <c:pt idx="2">
                  <c:v>Technology</c:v>
                </c:pt>
              </c:strCache>
            </c:strRef>
          </c:cat>
          <c:val>
            <c:numRef>
              <c:f>analysis!$H$3:$H$5</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6FA1-4A9C-B336-B17EA421D087}"/>
            </c:ext>
          </c:extLst>
        </c:ser>
        <c:dLbls>
          <c:showLegendKey val="0"/>
          <c:showVal val="0"/>
          <c:showCatName val="0"/>
          <c:showSerName val="0"/>
          <c:showPercent val="0"/>
          <c:showBubbleSize val="0"/>
        </c:dLbls>
        <c:gapWidth val="182"/>
        <c:axId val="408857088"/>
        <c:axId val="408857568"/>
      </c:barChart>
      <c:catAx>
        <c:axId val="40885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08857568"/>
        <c:crosses val="autoZero"/>
        <c:auto val="1"/>
        <c:lblAlgn val="ctr"/>
        <c:lblOffset val="100"/>
        <c:noMultiLvlLbl val="0"/>
      </c:catAx>
      <c:valAx>
        <c:axId val="408857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08857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Analysis.xlsx]analysis!PivotTable6</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&amp; PROFIT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analysis!$M$2</c:f>
              <c:strCache>
                <c:ptCount val="1"/>
                <c:pt idx="0">
                  <c:v>Sum of Profit</c:v>
                </c:pt>
              </c:strCache>
            </c:strRef>
          </c:tx>
          <c:spPr>
            <a:solidFill>
              <a:schemeClr val="accent2"/>
            </a:solidFill>
            <a:ln>
              <a:noFill/>
            </a:ln>
            <a:effectLst/>
          </c:spPr>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analysis!$M$3:$M$14</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0FAE-4A8E-9A33-F0A8D4AEC802}"/>
            </c:ext>
          </c:extLst>
        </c:ser>
        <c:dLbls>
          <c:showLegendKey val="0"/>
          <c:showVal val="0"/>
          <c:showCatName val="0"/>
          <c:showSerName val="0"/>
          <c:showPercent val="0"/>
          <c:showBubbleSize val="0"/>
        </c:dLbls>
        <c:axId val="408894528"/>
        <c:axId val="408923328"/>
      </c:areaChart>
      <c:barChart>
        <c:barDir val="col"/>
        <c:grouping val="clustered"/>
        <c:varyColors val="0"/>
        <c:ser>
          <c:idx val="0"/>
          <c:order val="0"/>
          <c:tx>
            <c:strRef>
              <c:f>analysis!$L$2</c:f>
              <c:strCache>
                <c:ptCount val="1"/>
                <c:pt idx="0">
                  <c:v>Sum of Sales</c:v>
                </c:pt>
              </c:strCache>
            </c:strRef>
          </c:tx>
          <c:spPr>
            <a:solidFill>
              <a:schemeClr val="accent1"/>
            </a:solidFill>
            <a:ln>
              <a:noFill/>
            </a:ln>
            <a:effectLst/>
          </c:spPr>
          <c:invertIfNegative val="0"/>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analysis!$L$3:$L$14</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0FAE-4A8E-9A33-F0A8D4AEC802}"/>
            </c:ext>
          </c:extLst>
        </c:ser>
        <c:dLbls>
          <c:showLegendKey val="0"/>
          <c:showVal val="0"/>
          <c:showCatName val="0"/>
          <c:showSerName val="0"/>
          <c:showPercent val="0"/>
          <c:showBubbleSize val="0"/>
        </c:dLbls>
        <c:gapWidth val="219"/>
        <c:overlap val="-27"/>
        <c:axId val="408911328"/>
        <c:axId val="408910368"/>
      </c:barChart>
      <c:catAx>
        <c:axId val="40891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910368"/>
        <c:crosses val="autoZero"/>
        <c:auto val="1"/>
        <c:lblAlgn val="ctr"/>
        <c:lblOffset val="100"/>
        <c:noMultiLvlLbl val="0"/>
      </c:catAx>
      <c:valAx>
        <c:axId val="4089103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911328"/>
        <c:crosses val="autoZero"/>
        <c:crossBetween val="between"/>
      </c:valAx>
      <c:valAx>
        <c:axId val="408923328"/>
        <c:scaling>
          <c:orientation val="minMax"/>
        </c:scaling>
        <c:delete val="0"/>
        <c:axPos val="r"/>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894528"/>
        <c:crosses val="max"/>
        <c:crossBetween val="between"/>
      </c:valAx>
      <c:catAx>
        <c:axId val="408894528"/>
        <c:scaling>
          <c:orientation val="minMax"/>
        </c:scaling>
        <c:delete val="1"/>
        <c:axPos val="b"/>
        <c:numFmt formatCode="General" sourceLinked="1"/>
        <c:majorTickMark val="out"/>
        <c:minorTickMark val="none"/>
        <c:tickLblPos val="nextTo"/>
        <c:crossAx val="4089233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Analysis.xlsx]analysis!PivotTable10</c:name>
    <c:fmtId val="3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analysis!$AH$2</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EA-42A4-9E47-B4D178282C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EA-42A4-9E47-B4D178282C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EA-42A4-9E47-B4D178282C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analysis!$AG$3:$AG$5</c:f>
              <c:strCache>
                <c:ptCount val="3"/>
                <c:pt idx="0">
                  <c:v>Furniture</c:v>
                </c:pt>
                <c:pt idx="1">
                  <c:v>Office Supplies</c:v>
                </c:pt>
                <c:pt idx="2">
                  <c:v>Technology</c:v>
                </c:pt>
              </c:strCache>
            </c:strRef>
          </c:cat>
          <c:val>
            <c:numRef>
              <c:f>analysis!$AH$3:$AH$5</c:f>
              <c:numCache>
                <c:formatCode>0.00%</c:formatCode>
                <c:ptCount val="3"/>
                <c:pt idx="0">
                  <c:v>0.32300170530282396</c:v>
                </c:pt>
                <c:pt idx="1">
                  <c:v>0.31301008302169708</c:v>
                </c:pt>
                <c:pt idx="2">
                  <c:v>0.36398821167549816</c:v>
                </c:pt>
              </c:numCache>
            </c:numRef>
          </c:val>
          <c:extLst>
            <c:ext xmlns:c16="http://schemas.microsoft.com/office/drawing/2014/chart" uri="{C3380CC4-5D6E-409C-BE32-E72D297353CC}">
              <c16:uniqueId val="{00000000-1F17-494C-AE84-0B8408EAD2BA}"/>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Analysis.xlsx]analysis!PivotTable2</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masis MT Pro Black" panose="02040A04050005020304" pitchFamily="18" charset="0"/>
              </a:rPr>
              <a:t>TOP 5 SUBCATEGORIES</a:t>
            </a:r>
            <a:r>
              <a:rPr lang="en-US" baseline="0">
                <a:latin typeface="Amasis MT Pro Black" panose="02040A04050005020304" pitchFamily="18" charset="0"/>
              </a:rPr>
              <a:t> BY SALES</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analysis!$AW$3</c:f>
              <c:strCache>
                <c:ptCount val="1"/>
                <c:pt idx="0">
                  <c:v>Total</c:v>
                </c:pt>
              </c:strCache>
            </c:strRef>
          </c:tx>
          <c:spPr>
            <a:solidFill>
              <a:schemeClr val="accent1"/>
            </a:solidFill>
            <a:ln>
              <a:noFill/>
            </a:ln>
            <a:effectLst/>
          </c:spPr>
          <c:invertIfNegative val="0"/>
          <c:cat>
            <c:strRef>
              <c:f>analysis!$AV$4:$AV$8</c:f>
              <c:strCache>
                <c:ptCount val="5"/>
                <c:pt idx="0">
                  <c:v>Binders</c:v>
                </c:pt>
                <c:pt idx="1">
                  <c:v>Tables</c:v>
                </c:pt>
                <c:pt idx="2">
                  <c:v>Storage</c:v>
                </c:pt>
                <c:pt idx="3">
                  <c:v>Chairs</c:v>
                </c:pt>
                <c:pt idx="4">
                  <c:v>Phones</c:v>
                </c:pt>
              </c:strCache>
            </c:strRef>
          </c:cat>
          <c:val>
            <c:numRef>
              <c:f>analysis!$AW$4:$AW$8</c:f>
              <c:numCache>
                <c:formatCode>"$"0.00,"K"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58D1-4EB1-9951-1B357AAB3ABF}"/>
            </c:ext>
          </c:extLst>
        </c:ser>
        <c:dLbls>
          <c:showLegendKey val="0"/>
          <c:showVal val="0"/>
          <c:showCatName val="0"/>
          <c:showSerName val="0"/>
          <c:showPercent val="0"/>
          <c:showBubbleSize val="0"/>
        </c:dLbls>
        <c:gapWidth val="182"/>
        <c:axId val="1082470544"/>
        <c:axId val="1082471024"/>
      </c:barChart>
      <c:catAx>
        <c:axId val="1082470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2471024"/>
        <c:crosses val="autoZero"/>
        <c:auto val="1"/>
        <c:lblAlgn val="ctr"/>
        <c:lblOffset val="100"/>
        <c:noMultiLvlLbl val="0"/>
      </c:catAx>
      <c:valAx>
        <c:axId val="108247102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2470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Analysis.xlsx]analysis!PivotTable10</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Amasis MT Pro Black" panose="02040A04050005020304" pitchFamily="18" charset="0"/>
              </a:rPr>
              <a:t>CATEGORY</a:t>
            </a:r>
            <a:r>
              <a:rPr lang="en-US" sz="1200" baseline="0">
                <a:latin typeface="Amasis MT Pro Black" panose="02040A04050005020304" pitchFamily="18" charset="0"/>
              </a:rPr>
              <a:t> WISE SALES SHARE %</a:t>
            </a:r>
            <a:endParaRPr lang="en-US" sz="1200">
              <a:latin typeface="Amasis MT Pro Black" panose="02040A040500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analysis!$AH$2</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74-4262-9F5F-2D4A063F6B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74-4262-9F5F-2D4A063F6B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74-4262-9F5F-2D4A063F6B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analysis!$AG$3:$AG$5</c:f>
              <c:strCache>
                <c:ptCount val="3"/>
                <c:pt idx="0">
                  <c:v>Furniture</c:v>
                </c:pt>
                <c:pt idx="1">
                  <c:v>Office Supplies</c:v>
                </c:pt>
                <c:pt idx="2">
                  <c:v>Technology</c:v>
                </c:pt>
              </c:strCache>
            </c:strRef>
          </c:cat>
          <c:val>
            <c:numRef>
              <c:f>analysis!$AH$3:$AH$5</c:f>
              <c:numCache>
                <c:formatCode>0.00%</c:formatCode>
                <c:ptCount val="3"/>
                <c:pt idx="0">
                  <c:v>0.32300170530282396</c:v>
                </c:pt>
                <c:pt idx="1">
                  <c:v>0.31301008302169708</c:v>
                </c:pt>
                <c:pt idx="2">
                  <c:v>0.36398821167549816</c:v>
                </c:pt>
              </c:numCache>
            </c:numRef>
          </c:val>
          <c:extLst>
            <c:ext xmlns:c16="http://schemas.microsoft.com/office/drawing/2014/chart" uri="{C3380CC4-5D6E-409C-BE32-E72D297353CC}">
              <c16:uniqueId val="{00000006-7574-4262-9F5F-2D4A063F6B03}"/>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27000">
        <a:schemeClr val="bg1">
          <a:lumMod val="75000"/>
          <a:alpha val="99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Analysis.xlsx]analysis!PivotTable6</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Amasis MT Pro Black" panose="02040A04050005020304" pitchFamily="18" charset="0"/>
              </a:rPr>
              <a:t>SALES</a:t>
            </a:r>
            <a:r>
              <a:rPr lang="en-US" sz="1200" baseline="0">
                <a:latin typeface="Amasis MT Pro Black" panose="02040A04050005020304" pitchFamily="18" charset="0"/>
              </a:rPr>
              <a:t> &amp; PROFIT ANALYSIS</a:t>
            </a:r>
            <a:endParaRPr lang="en-US" sz="1200">
              <a:latin typeface="Amasis MT Pro Black" panose="02040A040500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analysis!$M$2</c:f>
              <c:strCache>
                <c:ptCount val="1"/>
                <c:pt idx="0">
                  <c:v>Sum of Profit</c:v>
                </c:pt>
              </c:strCache>
            </c:strRef>
          </c:tx>
          <c:spPr>
            <a:solidFill>
              <a:schemeClr val="accent2"/>
            </a:solidFill>
            <a:ln>
              <a:noFill/>
            </a:ln>
            <a:effectLst/>
          </c:spPr>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analysis!$M$3:$M$14</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4783-4A04-9D9C-12A531700FCC}"/>
            </c:ext>
          </c:extLst>
        </c:ser>
        <c:dLbls>
          <c:showLegendKey val="0"/>
          <c:showVal val="0"/>
          <c:showCatName val="0"/>
          <c:showSerName val="0"/>
          <c:showPercent val="0"/>
          <c:showBubbleSize val="0"/>
        </c:dLbls>
        <c:axId val="408894528"/>
        <c:axId val="408923328"/>
      </c:areaChart>
      <c:barChart>
        <c:barDir val="col"/>
        <c:grouping val="clustered"/>
        <c:varyColors val="0"/>
        <c:ser>
          <c:idx val="0"/>
          <c:order val="0"/>
          <c:tx>
            <c:strRef>
              <c:f>analysis!$L$2</c:f>
              <c:strCache>
                <c:ptCount val="1"/>
                <c:pt idx="0">
                  <c:v>Sum of Sales</c:v>
                </c:pt>
              </c:strCache>
            </c:strRef>
          </c:tx>
          <c:spPr>
            <a:solidFill>
              <a:schemeClr val="accent1"/>
            </a:solidFill>
            <a:ln>
              <a:noFill/>
            </a:ln>
            <a:effectLst/>
          </c:spPr>
          <c:invertIfNegative val="0"/>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analysis!$L$3:$L$14</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4783-4A04-9D9C-12A531700FCC}"/>
            </c:ext>
          </c:extLst>
        </c:ser>
        <c:dLbls>
          <c:showLegendKey val="0"/>
          <c:showVal val="0"/>
          <c:showCatName val="0"/>
          <c:showSerName val="0"/>
          <c:showPercent val="0"/>
          <c:showBubbleSize val="0"/>
        </c:dLbls>
        <c:gapWidth val="219"/>
        <c:overlap val="-27"/>
        <c:axId val="408911328"/>
        <c:axId val="408910368"/>
      </c:barChart>
      <c:catAx>
        <c:axId val="40891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910368"/>
        <c:crosses val="autoZero"/>
        <c:auto val="1"/>
        <c:lblAlgn val="ctr"/>
        <c:lblOffset val="100"/>
        <c:noMultiLvlLbl val="0"/>
      </c:catAx>
      <c:valAx>
        <c:axId val="4089103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911328"/>
        <c:crosses val="autoZero"/>
        <c:crossBetween val="between"/>
      </c:valAx>
      <c:valAx>
        <c:axId val="408923328"/>
        <c:scaling>
          <c:orientation val="minMax"/>
        </c:scaling>
        <c:delete val="0"/>
        <c:axPos val="r"/>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894528"/>
        <c:crosses val="max"/>
        <c:crossBetween val="between"/>
      </c:valAx>
      <c:catAx>
        <c:axId val="408894528"/>
        <c:scaling>
          <c:orientation val="minMax"/>
        </c:scaling>
        <c:delete val="1"/>
        <c:axPos val="b"/>
        <c:numFmt formatCode="General" sourceLinked="1"/>
        <c:majorTickMark val="out"/>
        <c:minorTickMark val="none"/>
        <c:tickLblPos val="nextTo"/>
        <c:crossAx val="4089233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27000">
        <a:schemeClr val="bg1">
          <a:lumMod val="75000"/>
          <a:alpha val="99000"/>
        </a:schemeClr>
      </a:glow>
    </a:effectLst>
    <a:scene3d>
      <a:camera prst="orthographicFront"/>
      <a:lightRig rig="threePt" dir="t"/>
    </a:scene3d>
    <a:sp3d>
      <a:bevelT h="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Analysis.xlsx]analysis!PivotTable2</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Amasis MT Pro Black" panose="02040A04050005020304" pitchFamily="18" charset="0"/>
              </a:rPr>
              <a:t>TOP 5 SUBCATEGORIES</a:t>
            </a:r>
            <a:r>
              <a:rPr lang="en-US" sz="1200" baseline="0">
                <a:latin typeface="Amasis MT Pro Black" panose="02040A04050005020304" pitchFamily="18" charset="0"/>
              </a:rPr>
              <a:t> BY SALES</a:t>
            </a:r>
            <a:r>
              <a:rPr lang="en-US" sz="1200" baseline="0"/>
              <a:t>  </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analysis!$AW$3</c:f>
              <c:strCache>
                <c:ptCount val="1"/>
                <c:pt idx="0">
                  <c:v>Total</c:v>
                </c:pt>
              </c:strCache>
            </c:strRef>
          </c:tx>
          <c:spPr>
            <a:solidFill>
              <a:schemeClr val="accent1"/>
            </a:solidFill>
            <a:ln>
              <a:noFill/>
            </a:ln>
            <a:effectLst/>
          </c:spPr>
          <c:invertIfNegative val="0"/>
          <c:cat>
            <c:strRef>
              <c:f>analysis!$AV$4:$AV$8</c:f>
              <c:strCache>
                <c:ptCount val="5"/>
                <c:pt idx="0">
                  <c:v>Binders</c:v>
                </c:pt>
                <c:pt idx="1">
                  <c:v>Tables</c:v>
                </c:pt>
                <c:pt idx="2">
                  <c:v>Storage</c:v>
                </c:pt>
                <c:pt idx="3">
                  <c:v>Chairs</c:v>
                </c:pt>
                <c:pt idx="4">
                  <c:v>Phones</c:v>
                </c:pt>
              </c:strCache>
            </c:strRef>
          </c:cat>
          <c:val>
            <c:numRef>
              <c:f>analysis!$AW$4:$AW$8</c:f>
              <c:numCache>
                <c:formatCode>"$"0.00,"K"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6770-4BDE-B61D-B8B7AE100B3D}"/>
            </c:ext>
          </c:extLst>
        </c:ser>
        <c:dLbls>
          <c:showLegendKey val="0"/>
          <c:showVal val="0"/>
          <c:showCatName val="0"/>
          <c:showSerName val="0"/>
          <c:showPercent val="0"/>
          <c:showBubbleSize val="0"/>
        </c:dLbls>
        <c:gapWidth val="182"/>
        <c:axId val="1082470544"/>
        <c:axId val="1082471024"/>
      </c:barChart>
      <c:catAx>
        <c:axId val="1082470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2471024"/>
        <c:crosses val="autoZero"/>
        <c:auto val="1"/>
        <c:lblAlgn val="ctr"/>
        <c:lblOffset val="100"/>
        <c:noMultiLvlLbl val="0"/>
      </c:catAx>
      <c:valAx>
        <c:axId val="108247102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2470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27000">
        <a:schemeClr val="bg1">
          <a:lumMod val="75000"/>
          <a:alpha val="99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Analysis.xlsx]KPI!PivotTable3</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558679970627619E-2"/>
          <c:y val="0.19621834303896465"/>
          <c:w val="0.89235471932475507"/>
          <c:h val="0.61655694486187673"/>
        </c:manualLayout>
      </c:layout>
      <c:lineChart>
        <c:grouping val="standard"/>
        <c:varyColors val="0"/>
        <c:ser>
          <c:idx val="0"/>
          <c:order val="0"/>
          <c:tx>
            <c:strRef>
              <c:f>KPI!$B$3</c:f>
              <c:strCache>
                <c:ptCount val="1"/>
                <c:pt idx="0">
                  <c:v>Total</c:v>
                </c:pt>
              </c:strCache>
            </c:strRef>
          </c:tx>
          <c:spPr>
            <a:ln w="28575" cap="rnd">
              <a:solidFill>
                <a:srgbClr val="00B050"/>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D6B1-4CAF-9C0B-A3E0D924C7D4}"/>
            </c:ext>
          </c:extLst>
        </c:ser>
        <c:dLbls>
          <c:showLegendKey val="0"/>
          <c:showVal val="0"/>
          <c:showCatName val="0"/>
          <c:showSerName val="0"/>
          <c:showPercent val="0"/>
          <c:showBubbleSize val="0"/>
        </c:dLbls>
        <c:smooth val="0"/>
        <c:axId val="238282704"/>
        <c:axId val="238254864"/>
      </c:lineChart>
      <c:catAx>
        <c:axId val="238282704"/>
        <c:scaling>
          <c:orientation val="minMax"/>
        </c:scaling>
        <c:delete val="1"/>
        <c:axPos val="b"/>
        <c:numFmt formatCode="General" sourceLinked="1"/>
        <c:majorTickMark val="none"/>
        <c:minorTickMark val="none"/>
        <c:tickLblPos val="nextTo"/>
        <c:crossAx val="238254864"/>
        <c:crosses val="autoZero"/>
        <c:auto val="1"/>
        <c:lblAlgn val="ctr"/>
        <c:lblOffset val="100"/>
        <c:noMultiLvlLbl val="0"/>
      </c:catAx>
      <c:valAx>
        <c:axId val="238254864"/>
        <c:scaling>
          <c:orientation val="minMax"/>
        </c:scaling>
        <c:delete val="1"/>
        <c:axPos val="l"/>
        <c:numFmt formatCode="General" sourceLinked="1"/>
        <c:majorTickMark val="none"/>
        <c:minorTickMark val="none"/>
        <c:tickLblPos val="nextTo"/>
        <c:crossAx val="238282704"/>
        <c:crosses val="autoZero"/>
        <c:crossBetween val="between"/>
      </c:valAx>
      <c:spPr>
        <a:noFill/>
        <a:ln>
          <a:noFill/>
        </a:ln>
        <a:effectLst>
          <a:glow rad="127000">
            <a:schemeClr val="bg1">
              <a:lumMod val="75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828801103303906E-2"/>
          <c:y val="0.21895041721260602"/>
          <c:w val="0.88504508092513612"/>
          <c:h val="0.51830908213226679"/>
        </c:manualLayout>
      </c:layout>
      <c:lineChart>
        <c:grouping val="standard"/>
        <c:varyColors val="0"/>
        <c:ser>
          <c:idx val="0"/>
          <c:order val="0"/>
          <c:tx>
            <c:strRef>
              <c:f>KPI!$E$3</c:f>
              <c:strCache>
                <c:ptCount val="1"/>
                <c:pt idx="0">
                  <c:v>Total</c:v>
                </c:pt>
              </c:strCache>
            </c:strRef>
          </c:tx>
          <c:spPr>
            <a:ln w="28575" cap="rnd">
              <a:solidFill>
                <a:srgbClr val="00B050"/>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3BDC-4270-9281-36CC7D62C8B1}"/>
            </c:ext>
          </c:extLst>
        </c:ser>
        <c:dLbls>
          <c:showLegendKey val="0"/>
          <c:showVal val="0"/>
          <c:showCatName val="0"/>
          <c:showSerName val="0"/>
          <c:showPercent val="0"/>
          <c:showBubbleSize val="0"/>
        </c:dLbls>
        <c:smooth val="0"/>
        <c:axId val="238282224"/>
        <c:axId val="238265904"/>
      </c:lineChart>
      <c:catAx>
        <c:axId val="238282224"/>
        <c:scaling>
          <c:orientation val="minMax"/>
        </c:scaling>
        <c:delete val="1"/>
        <c:axPos val="b"/>
        <c:numFmt formatCode="General" sourceLinked="1"/>
        <c:majorTickMark val="none"/>
        <c:minorTickMark val="none"/>
        <c:tickLblPos val="nextTo"/>
        <c:crossAx val="238265904"/>
        <c:crosses val="autoZero"/>
        <c:auto val="1"/>
        <c:lblAlgn val="ctr"/>
        <c:lblOffset val="100"/>
        <c:noMultiLvlLbl val="0"/>
      </c:catAx>
      <c:valAx>
        <c:axId val="238265904"/>
        <c:scaling>
          <c:orientation val="minMax"/>
        </c:scaling>
        <c:delete val="1"/>
        <c:axPos val="l"/>
        <c:numFmt formatCode="General" sourceLinked="1"/>
        <c:majorTickMark val="none"/>
        <c:minorTickMark val="none"/>
        <c:tickLblPos val="nextTo"/>
        <c:crossAx val="23828222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929206168314735E-2"/>
          <c:y val="0.15036159930594623"/>
          <c:w val="0.91594201503296135"/>
          <c:h val="0.82589709109806964"/>
        </c:manualLayout>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1D8A-4202-9E90-74C3D8447186}"/>
            </c:ext>
          </c:extLst>
        </c:ser>
        <c:dLbls>
          <c:showLegendKey val="0"/>
          <c:showVal val="0"/>
          <c:showCatName val="0"/>
          <c:showSerName val="0"/>
          <c:showPercent val="0"/>
          <c:showBubbleSize val="0"/>
        </c:dLbls>
        <c:smooth val="0"/>
        <c:axId val="238254384"/>
        <c:axId val="238276944"/>
      </c:lineChart>
      <c:catAx>
        <c:axId val="238254384"/>
        <c:scaling>
          <c:orientation val="minMax"/>
        </c:scaling>
        <c:delete val="1"/>
        <c:axPos val="b"/>
        <c:numFmt formatCode="General" sourceLinked="1"/>
        <c:majorTickMark val="none"/>
        <c:minorTickMark val="none"/>
        <c:tickLblPos val="nextTo"/>
        <c:crossAx val="238276944"/>
        <c:crosses val="autoZero"/>
        <c:auto val="1"/>
        <c:lblAlgn val="ctr"/>
        <c:lblOffset val="100"/>
        <c:noMultiLvlLbl val="0"/>
      </c:catAx>
      <c:valAx>
        <c:axId val="238276944"/>
        <c:scaling>
          <c:orientation val="minMax"/>
        </c:scaling>
        <c:delete val="1"/>
        <c:axPos val="l"/>
        <c:numFmt formatCode="General" sourceLinked="1"/>
        <c:majorTickMark val="none"/>
        <c:minorTickMark val="none"/>
        <c:tickLblPos val="nextTo"/>
        <c:crossAx val="23825438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786610464775913E-2"/>
          <c:y val="0.26575014255298002"/>
          <c:w val="0.88719246926963791"/>
          <c:h val="0.5127914053195366"/>
        </c:manualLayout>
      </c:layout>
      <c:lineChart>
        <c:grouping val="standard"/>
        <c:varyColors val="0"/>
        <c:ser>
          <c:idx val="0"/>
          <c:order val="0"/>
          <c:tx>
            <c:strRef>
              <c:f>KPI!$L$3</c:f>
              <c:strCache>
                <c:ptCount val="1"/>
                <c:pt idx="0">
                  <c:v>Total</c:v>
                </c:pt>
              </c:strCache>
            </c:strRef>
          </c:tx>
          <c:spPr>
            <a:ln w="28575" cap="rnd">
              <a:solidFill>
                <a:schemeClr val="accent1"/>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6024-4BC7-B602-057C749C9F27}"/>
            </c:ext>
          </c:extLst>
        </c:ser>
        <c:dLbls>
          <c:showLegendKey val="0"/>
          <c:showVal val="0"/>
          <c:showCatName val="0"/>
          <c:showSerName val="0"/>
          <c:showPercent val="0"/>
          <c:showBubbleSize val="0"/>
        </c:dLbls>
        <c:smooth val="0"/>
        <c:axId val="238243824"/>
        <c:axId val="238249104"/>
      </c:lineChart>
      <c:catAx>
        <c:axId val="238243824"/>
        <c:scaling>
          <c:orientation val="minMax"/>
        </c:scaling>
        <c:delete val="1"/>
        <c:axPos val="b"/>
        <c:numFmt formatCode="General" sourceLinked="1"/>
        <c:majorTickMark val="none"/>
        <c:minorTickMark val="none"/>
        <c:tickLblPos val="nextTo"/>
        <c:crossAx val="238249104"/>
        <c:crosses val="autoZero"/>
        <c:auto val="1"/>
        <c:lblAlgn val="ctr"/>
        <c:lblOffset val="100"/>
        <c:noMultiLvlLbl val="0"/>
      </c:catAx>
      <c:valAx>
        <c:axId val="238249104"/>
        <c:scaling>
          <c:orientation val="minMax"/>
        </c:scaling>
        <c:delete val="1"/>
        <c:axPos val="l"/>
        <c:numFmt formatCode="General" sourceLinked="1"/>
        <c:majorTickMark val="none"/>
        <c:minorTickMark val="none"/>
        <c:tickLblPos val="nextTo"/>
        <c:crossAx val="238243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885460154823733E-2"/>
          <c:y val="0.17869726980132747"/>
          <c:w val="0.9158769720286416"/>
          <c:h val="0.65578246042853483"/>
        </c:manualLayout>
      </c:layout>
      <c:lineChart>
        <c:grouping val="standard"/>
        <c:varyColors val="0"/>
        <c:ser>
          <c:idx val="0"/>
          <c:order val="0"/>
          <c:tx>
            <c:strRef>
              <c:f>KPI!$O$3</c:f>
              <c:strCache>
                <c:ptCount val="1"/>
                <c:pt idx="0">
                  <c:v>Total</c:v>
                </c:pt>
              </c:strCache>
            </c:strRef>
          </c:tx>
          <c:spPr>
            <a:ln w="28575" cap="rnd">
              <a:solidFill>
                <a:schemeClr val="accent1"/>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0.0000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56B7-44C5-A07B-73D5C26BFDC1}"/>
            </c:ext>
          </c:extLst>
        </c:ser>
        <c:dLbls>
          <c:showLegendKey val="0"/>
          <c:showVal val="0"/>
          <c:showCatName val="0"/>
          <c:showSerName val="0"/>
          <c:showPercent val="0"/>
          <c:showBubbleSize val="0"/>
        </c:dLbls>
        <c:smooth val="0"/>
        <c:axId val="1295412128"/>
        <c:axId val="1295412608"/>
      </c:lineChart>
      <c:catAx>
        <c:axId val="1295412128"/>
        <c:scaling>
          <c:orientation val="minMax"/>
        </c:scaling>
        <c:delete val="1"/>
        <c:axPos val="b"/>
        <c:numFmt formatCode="General" sourceLinked="1"/>
        <c:majorTickMark val="none"/>
        <c:minorTickMark val="none"/>
        <c:tickLblPos val="nextTo"/>
        <c:crossAx val="1295412608"/>
        <c:crosses val="autoZero"/>
        <c:auto val="1"/>
        <c:lblAlgn val="ctr"/>
        <c:lblOffset val="100"/>
        <c:noMultiLvlLbl val="0"/>
      </c:catAx>
      <c:valAx>
        <c:axId val="1295412608"/>
        <c:scaling>
          <c:orientation val="minMax"/>
        </c:scaling>
        <c:delete val="1"/>
        <c:axPos val="l"/>
        <c:numFmt formatCode="0.0000" sourceLinked="1"/>
        <c:majorTickMark val="none"/>
        <c:minorTickMark val="none"/>
        <c:tickLblPos val="nextTo"/>
        <c:crossAx val="1295412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CATEGORY WISE PROFIT</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cs typeface="Calibri"/>
            </a:rPr>
            <a:t>CATEGORY WISE PROFIT</a:t>
          </a:r>
        </a:p>
      </cx:txPr>
    </cx:title>
    <cx:plotArea>
      <cx:plotAreaRegion>
        <cx:series layoutId="waterfall" uniqueId="{2B9FABBD-3954-4C13-B81C-4F9C9B10B8ED}">
          <cx:tx>
            <cx:txData>
              <cx:f>_xlchart.v1.1</cx:f>
              <cx:v>PROFIT</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63A49823-F0AE-465B-BC4C-2D302C097024}">
          <cx:tx>
            <cx:txData>
              <cx:f>_xlchart.v5.5</cx:f>
              <cx:v>SALES</cx:v>
            </cx:txData>
          </cx:tx>
          <cx:dataId val="0"/>
          <cx:layoutPr>
            <cx:geography cultureLanguage="en-US" cultureRegion="US" attribution="Powered by Bing">
              <cx:geoCache provider="{E9337A44-BEBE-4D9F-B70C-5C5E7DAFC167}">
                <cx:binary>7H1pb9vIsvZfCfL50tPd7PXgzAGGpCTLe7zESb4QGtvhzibZ3H/9LXqLzVEmHhxfvBDwKh4MbKml
Yj/sqqeeqm79+6b/1016t6k+9Fmam3/d9L9/DOu6+Ndvv5mb8C7bmL0suqm00d/rvRud/aa/f49u
7n67rTZdlAe/EYTpbzfhpqrv+o//+Te8W3Cnj/TNpo50/qm5q4bzO9Oktfmb57Y+9WFzm0W5F5m6
im5q/PvHk7s/q41JNh8/3OV1VA+XQ3H3+8dXr/r44bf5e/3lcz+kYFrd3MJYivcYEdgWgqP7B/n4
IdV58Pi0pdSexEgQpeTD8+zps082GYx/i0X39mxub6s7Y+CS7v//cuQr++GJxccPN7rJ62neApjC
3z9e5VF9d/vhot7Ud+bjh8ho9+EFrp4u4uri/qp/ez3z//n37A8wD7O/vABnPmm/euov2LibNPqu
qzx6R3RssUcY5Vxh9TD7+DU6GKs9jgUASLG6f7xG5202bcfn5dgZQu4fO4nQeQh3y4e1STf57dM8
vcsK4kQSxeQDAkq+xkjACsNSIk7Zwwvsp89+WEFvtWo7Sq9Hz3A6X+8kTid33Yfjuz660U8z9d+j
ZNM9SsDNYfro5wCFl34OI76HkbQVkrDGHrzrk4d7izXb0Xl5JTNsTo53Eps/0s2fm+w9XRzZE5xT
Qoh4jYjke5Ii2yYIgs/94zUub7BkOyjPA2eI/HG0k4icJukm1O8KCdtj0qaUs4egg2ZRR4k9BksF
ISG2IvMWi7ZD82PkDJvTw53E5om6fdDfP7g6bbI/35UdyD2FqJDYpq+XjhB7CHOiuP0Yk+D5ly7t
n5q1Hazt7zIDznN3Erhjndeb/B3dHAVIbJthJejDovpL/AEmRxkmfALzJVhvMGU7Ps8DZ5AcX+4k
JH9U0ajfExKgBETZhEhMH9zYLABhjPcgMjHF2QNnmBGDNxi0HZjngTNg/vi2k8Bc3vUb83TPvgNT
w3sUHBeVGG/NeSAjtYEVKDElpdMD+PbL9fJLc7aD8jhsBsnll52EZJ2mUa6jd0SFoj1MKKaMoedZ
f8mfpdrDVHKbyccsR71G5S0WbQfmx8gZNuvd5GveXbrpNtXd0/y8w4pRewhJwYn9Y+5fYiMYrCjJ
qY0f6cBMw3mLRdux+TFyho23mxrO57sqg8j/ftBQuocEI/BvFu8FgdhCuOKQct4/Zpi8wZLtkDwP
nCHyeVejfrLJzbvGF7oHy0AiGz+ulpleo8getRVmjG1XPP+ofm3Rdmh+jJxh88f5TkaZ0+ou0Pk7
LhZ7T9kSPJXNH9YExJCXfgwTtAeoYGzPmNivDdkOyNO4GRynuwkHJJi62ty+p2gGCaaSEPIp2UrF
MAKlABJQm4N3e8nB3mLKdkh+jJyB4p7u5BqZFMCvukqe5ue/j/aUwCpRhE7K2P1jHlnYHodnGH9K
a/jTZ//QM39l0XZsflzLDJuTrzuJzfoWhLOnyXkHYOge6C1QK3uqxcwCC8Z0jzNlC4lmwf6XhmzH
43HYDIy1t5NguDrP727q6KZ5T/oFtRfBMAPlZasDAxYmbAkKAJkh8kZrtuPyavAMHXc3adjnqAqi
9y5tgtollc0fReTZahFyjwNLo7Z8rGzOEHqLRdvh+TFyhs3nP3Zy5Swh7Ee376hVErnHFGMY0UcG
POsJkMCQpbApmWoA02MW/d9g0HZkngfOgFnuZqZ/eQcuzZi7u/eLMTaDohjoXggKyvePOTR8z6Y2
ofxFmfMlMXuTSdvBeTF0Bs/lyU6um9WdBqf2juvGhpyeQjShartyKe09SqkNFYBH8Gbr5g0GbYfm
eeAMmNVuOrQzWDdmSNvNuwYcUDClglaax7lH86omFM2kLSXoyj8UzpdL561WbYfo9egZTme7idOJ
rurwg7dJdP2OqwgqZVB6tqEP41EZm6sACIGcORVuHonBTGl+q1XbcXo9eobTyW5S63V+G71rMdNW
e9CRpoR6XClqBhG0bgCnhpYn9Ui76VMEfEhB32DQdnSeB86AWe9mBFrr7j0XDgGtGZo2BN1eYlY2
tG0gxIHXPXCHmTDwK2t+Asn9Nczx2E2HdhxNhO19vdlEyBQGRfkx7uDXmqaie1gBjwZ39nqNvMmW
7ZC8GDrD5Xg318nhe5cAJCQwFOrHEOvvH3NQJCg5CBzYU0ENOgNeUoFf27MdmKdxM1QOL3aSPx/C
lDQ3yfA0N/+9ggbtztCMPqUvMzFAMggoABYQg4fKwCygvMWUn0DyfBFzUL7uJChHuonMO0d7tKdg
DwDi/AfhelmWURiINZbQSPNIB2bgvMmk7ei8GDqD52hHI8wmyt9RDqAMosvUo/TCUb2Ehqs9gqEQ
ALxg67o5/pU522F5HDaD5Hixkytmqmrsb7LChNF7NmVQe49LKMKoJ+l5XqaZpGno2QAO/RCDZvH/
zWZth2g2fAbVyf5OQnW8qYb33bxhQ4VzCjlslsEIvicQhvZA9bhwZlLNWyzZDsyPkTNMjnczuTze
GLO5CRtzV9fm/agAVDlhXxNoZeJRY55RNNhVwxGDllo542Zvtudn8Ly6nDlGuxl1JmdwcFeZu3fk
alNDIOyWUcx+FDtnSrSAYqeQDPZGPvZyzFjB22zaDtLLsTOETg5207NFN2EUbN6zmQbanGD1KNge
8ADAXyk1LC3QcCYlZ3rM1IDjN1i0HZ0fI2fYHK93FBtjdFNF7+fcIOpA2RP6y+j2tTO1oAkBXTVP
ewr/gs2vLfoZNk8j59jsZnvNcWTM9FMU7wkPdAUQaKh9bmVWrzUb6HWGLQEEuqIeO3C2wPMGo36O
0PPgOUi7KRSc3LWb96xPg/xsM04h6/lRqXmZ9WDMASAG1OCxSgrc4aV882t7tkPzNG6GysnnnXBr
f7+l/mF+HiScV6/8h+cJADbAykCDth+ltVnaA7s3QFgD1/ZErGe0YLbT/+dmbYdoNvzVlezGMQIX
uvm/KKrB9mcbhABIOR+i/XyvExTViI1AqeYzQN5qz3Y8Xo+eLZyL3cx4HkqE7qbSsMlm8+Ra3kH9
hGZaG9oDn93aDCMBW2wkeDXOH7ewz8LO2+3ajtV8/AytE3cn3Nwrq+HIlNMwes8eT6g9w9YAKOls
d2/QGgXtA8DbflKc/pU125F5GPXqyuDCdlPDuR40nGkTvN+ymfqhIXsh/Cf7OeD0Gtg1gIEuoEe6
8PTZD8XoNxi0HZXngTNgrr/u5EJ5cNX/B24NdnUgCPfkaT/njBHIqS8HWqJgu+1DaJq5tbfbtR2m
+fgZWhe76dau6k34dB+/Q+gBRg1iG8jRjw0bMzHnfiu0gBIP4TN0fmXHdkweRs2QuLrcyXVzvYHK
QR7U77oTCnqgYJsTE/IndO1+JxQ0Gz4pCLMM5202bcfm5dgZQte7KX9e35n6w4+u75c5xasL/Kep
DnSoUwIYQZ3g/jHja+DYOJw4BCLpo8oDju9lGvpms36C0+urenUlv3+83o2k9JXVwNauI3OjcxO9
rxAK2Sbo1PypW+0vag60HEC/u9rezf4mk34C0Y+reXWhcJ3r/ze+7ufn3z0fEuht6s3i/nTBF0fg
/f2z91cPZx7Ohj7e7VvD08NCWN/+/pFgIUFgez61cHqTV+vk+RyTv4y525j6948WNLTtIWJzqQiw
cgxQf/zQweqYngIpCLJa2KLAYRUKUOw+fsintlU4+XDaNT8VXwnUaeGQPQkCuZmSb3gKdnJNB3/A
fYEYg/o6fj7W8UynA2x6fZ6Px98/5E12pqO8NjB62p5aPLxuukAGe/Gg6w7Sb9iGNLWHS0ixi5vN
OUQNeDn+n2LUCfH9ITwVRaGwm1qZFTtdSJjLSp4M+0Indr5skiCMIyeyi+OApJabRkF4a3w5akcE
GSlcicKyX4djmeWONoLfjBVRiyyPJHVoVgxHukyq9DoaaXmkzYhuYzvolYObpG8cxLAYvMxqW3sV
WVxfiboWZG1K1bYHvR1V3XFV8HwR1kmfOwNJBycZeHJcYEVd3Pi1wwbrCDVDETlVIQMXx/lIvHKo
vrUNqRaEhOmatj0a3CGW+A4Ol2qYM9gBXSrph2ThdzkLXcrD6Dhtdbdu0kbsW1VTrVudxYVTRXn/
qS2tFYkb4mmirru8t1ehldaZmwV6smoY4+uemcK1G7vwmqE/ChWOqv14xBXGXpdgv/Yanca9cYRd
sdrBOQkcotPKuKPlJyN2AHmYZTQ2+CwiETug8WjOTNHF/LDDgt3AjAyHiVGxX12OvBjXdUWNRQ9F
FfTJIq6wU9CO98WqkkWYLkhPumMd0zSi6b5IB2DB+ZKPMmux29EwrO39OOpDXfauSYq2EYdj0+eV
Gl1sMCb9oguTJg5bRwVVT9o1zhKs2sO0U3HEa6fH0NGerANpCVF4BZwW+bW1CT43ZujP0lJZ/a3K
RRF/VzE23wcfkc4+IblhGb4QmY+XvI6ENk4hfPGl6NKGOmWm2qMuSJIDnjcFTFSV+KE7pE28jqjK
7UWVJp8w1tUCRVnl+GHSnU7t+g6Kohhuyz7R3lAkgWsB5T+QcaIXQYDG5RhFySrR4SmOiv685g2N
PN9KiRepKszdtKyDAylrQV1qw2y7JJb+PspRWy9Se2DrrEfVclSj2WhSpDekLrG9VInhzKnKMXRq
6cvUCeq4sp3cKHxg7LpzqB2kB3EWxXif5s23MKZt7Y6asjMLZpA5mhbBt6Ci6DCIabbMematWpvm
noCPO065XazwiPtPua7xKuwSGZ9S7AsnK2XXOAlBySHBQdk5HTGtJxOer9sOsZOo9mPi9HVKj7iM
x4PcH5EzxmjwkibcgI3xUqIML5s0OOGhaRKvofwIjlQzX8I+8b+FVaiWOhvbVRHbdJGUSX7QYFFc
xWY8Yblgn6Y7+9THBnkC2fmCl/h4jMXghFFRu9Iu2FJGBalgBgr0XeMBnWqWBF+CIhoPq5J2R7pN
0n2T8sIZIh6s4rhNVn5kfMcvC3NLusSsCl6pi4BazIEjeciRTMTnkaDT3I5LV1g+P0rGlh0VUWnt
x7Hprlmpu9CJk7476iObfM3Y0PdOM4w6cLoU2eec0GaBc2N/t4QMM7eG2VgmY1yvmzq94bB3xq0i
30jPaoZSOUnL6UVhd33oEtHqGyqH4JLFNECOTir2Z53paJUrY+A9CmudypS4tl1YTtm06bpDXB8k
fZm5Mo7jhd/G/dLOA7nfM+47XZG30ml4Hy9rFmC40Zs6OsQqbC7rsErcFObn0vTlJ7it9bkkw5Hq
Qstlia/2LREW0pF2KQ5kZUXKUTSVtz3PwzOVymi/9XV+KyKkvBQNJHGKDPrnFoOmyBkQXvs8Pq+z
Sq4Hu+29BO7uC2zpInNwN5B91di+29XjlUQx9oaeBcIRooxO4rQFz94g+5tOg87Jwsby+g7T2OsR
Z1+Z7JRn42I8172KXCqq7joJTe4wO9bHJC0S47Siv7H6vF20xK6/B0lnuQkrx4VOQ7PqKbG/kHzM
TkccqdO2l+PZkDO9xGlQn5GqKg59q0MXAldj4pqySsql1iZYGF2ijSyayqN9o89jaunaHbrQdsO4
sRyK6+B7PwZoP29z8dUm9Wh5I9xaixFcjhvWQ8sdGYSdl2vw/LKrLEfIlh+TcgxcWJH2kgaYXAWl
Kg5lx8IDrarirMRh69UlamFmVTjcRUNVX7A2KGO3JH7oGTSkpRNik7l+X3IH45asx2oYGpeS8i7L
InuBe60cmxF93MdF7Fp2WR2Nue4+pcJaNEOijsuWsMgRQxT6a5tbyXGIcOlhUsbfUtOSy9ikxbEo
5HCBOmx6x+KhOqeqr/dbWfdr3fsRdbRPO7cNI3RatUVynSldXgcyr87yJvU/F4kfHTZ92TthJ8cr
XNFhESIdr4aqHRb+UJcO4rkJPQpXq92+Jqhe5+nYFk4gmqup339wImpyz4pY7nJG9aJEITorjQjs
hZC+Psg7i9ZulnTDIYuHLHGjCpOF1NSGeay7L7QXzGFtyFdDn7WhG5f+eIAjzG8IvL/laj+PzoI6
7FweI3U9jMzsIzpCoJc5alLHBCZa8ijhRwKqsZe+aKvAsVjFEyfwZUQ92fVHTamrpSlok4PqAozv
kY6+IlU3uhgqoDaPx2U///qfS53Bz/2YH3+cTtv+8Ru0Hjwc0/23r4LtcpP0Z+Yvmqx5fq8fh0VP
hPTZ1BnFfTjY+yf892+ffBs5xhTO5v47cvzq6ICJbT6OeKLGcIYd7KGGf7AFATp4gcn+oMZwuLQN
p+DAflIuBWyvfgMxxqC1woF4wLYhX2IQd/4JMYaW+zkxhneYGothBwScYA0996+JMdC1smHC5ycs
pNY68PO+PMzFMJCFJfHAROD0JANufNAjxdOLMSqY+hMTcRfqkV1QkdjMxdq+hNbl/joRVnTIbNHX
Tkpk6jtFzmXmAKFQ2rPscajPgY0E4DGCriuvUF76lpO3UWpnh4mKzKpt0zg+ESRUpdOVqVxGJszX
mT/Yroib0s0GHHh5llIPQ6FmGUaYkEWsmk9JoerKiVHnH6V2URyZhtSrgbflAVFVdzvi9BvNanlL
lUFf006LFSqi4luVJcilLONrbpuNXcUYrleGQ+wIUoWH4xD2+6jQdAkZjHWSx5bfe0K0yxDE1Mp3
K0WCtnJF0eCsXTKT1o1Doi4+tcKQXLdAjunEknHUF66JQnQ+mFyf102Ze22NrlMWqaue9cNpP/Hs
Agh330u+aIHB+3abfaKxVe7TpiInVZZV60ZC1EJxFB1lE31nE5FXVrpRdckamOtiwQqeHJZZolap
tto/TSL89eAze5nkOL3L0qhajFNqYMO5AKUrTaX3FYnumil9UF3Uf4FztLvcCaI4cMopxSizVH4j
pEkWTMQhzI2+zqLsurTgo/OyGB0Udu1Xv7bYwrZzvaBJJFxWCMiPRJe3xkmzlgHjj1R2IcaecsdH
YbGe7sirsjV8KbEfhY7fpMm+IE0ZOaEQNVjfCi+/z5RQa/PBK9IeuCBPcHBOE5ycDYMZT/0uRG44
5VqhTSzjRKhn8Cm2XsC2E7qicVoNTmbZ0UXHTXrEpgQtHLh9TBSJlzz0u7OuKqtlbkx/U0ua5g5G
du02iVV8B8YTN07QUbzKRNwdVaMfAavJzVF9nxD2vAtuw/sssSjYfojrPHCGphCHuFChdqJaoJMu
H5ADUXhMnSonKHdL3ionkKb5bPdD0zmlPZBlYifl4PZIRB4JwnbZTnlpcp+i6oyowzbL+tip7516
O/l3BY4+KsEoUfLiwIyDuQoqkWdOm5Dwu25GvZAyVftiChYVs275yJBjh2EcO5YfcMeurA6o8xhk
rl3YxVJMASdqh8RpK3FYTIEokzJcpgFDf7Ycp0syxalkiljjffDiUxwDFgGZwRTb1BTlrMQXHoJY
uGxqrQI3n0Khvo+KcgqQkidd4WW+FS6GhoxnYoqiY6kgnvI+9+rehmyYJNV5CprASqZd85mFTAM7
zMPBif0EOIsKokOrsAeHZUoC61RwSVyDTOuQVBk3E13pjFNMx2Mbr/raHxbRFPHbKfa3XYmXIUPS
C9UAkNTUPw4njsA58A1fVpdRYvFzZTf7VW6Pp12DOlf34oA1sKydOCX9OvKzbl92XJ/FGbEW+J6R
yImcJBNNySbCQibqEk0kxuKJ7zRdBZTrnt7k0A940cclcZU2rt0X6DgDGoQmPhRQYEbDxJHAeaIT
00AM1ywP3XyiUS0qlRfYHVqPJb7FHeMnBS3zNZkoV2Ya7kQTDevzAsgwgLyqJoLmR8WlJYrBBz3B
ri/GicRlqCggFRfD/hBn9JMYygwEhYnpwYFHoYsjlqxE0xde5IMjR2SsD6Ow6a/yFNFlWeSByyfm
iPrccvTEJtXEK/1Eya+2RuH+MDFOq0/VoqL1YHmxYfwrBMFxHzq9rTscl5bTT8x14LT5HvuWPqEs
0uem5NgtaObUE9cNxixYlDhNPaLbdiVbY1Vu4ZfhVzIG9VGVpedG6+YgVDx37Yk4k4lCjxOZ7iZa
jSaCbSDNKJ268ccFDXi1yqiOXGL30jOJbL1GhPQuGICsd8DamzRs3QR8Zur4SRe6FWfWUWjR0tEF
666Le8o/kX8+pQG1rfnXRoawNmxeeCOT6RpHSX+cT0lDMaUPHYvot2RKKeSUXGA/z1cj0njTZQH1
esg//CkRIVNKwloO2QmyfHYRRbj3CjTKdabS8xGyGWAPyFGVjfkiQVO2kxOmPBG1nzqQAa6tnmVu
3GTGGab8KE7NkDtWGXSfUcDLAzUlUYGc8im4HdU++E3LNTU6MsKyz8exOWvg20icMkXpYTPlZQzu
vct4INmBryMHlsSUAeL8iI9BuFbSOk8GBbdaV2np2LYfuHRK+aKeN8tA1unC2E3mIukfxUmRrDQ3
zdpHsXTyEUVeV2R0DQsqXDZTahnUTeyQPi0XvfSzo4BV4L47v9sAlS9WVov44dgacYNFmv5ZmcI6
Yab6ZOyMXYySXqGBmpNE+eVR19liXdXWuJKNaBYlE+2VgQTugPFsE0/5bxiLYFkmkV61kHfsN2Mq
uNNbgTmIiN8saBTQcxPk+mwsWeKBfsRaJ44/4aAgX60u744UROXQsbHfXuMosvYhP2BHWRHFByBj
LfWUsiPI3RNOP/dWRx0ks3QR5bYP8mGbXioZFKumluVpIWvs9qawl6j072QSgAsMwnAljSpAljQg
Guh0PAop7Q6LSVJolYEMybTaK8a09GAP8vidlellmOW5S5JYXECCw5Y1TmoX7BscHtvHLXjVRRHi
b76hlpNpGp7GhT5KO2s47nl/NPiYXqWT7FFOAgi1qnYVTaJINMkjFYh7K9pH1bfeyrkTqEYtdAv6
mOjiZply863D4FfUJLEEXeskNMgWKSgvVsMGrxpsBBkmyDJKDY5IgvSwrw+FhnqOQ3XWntBUB24o
IdkKkUivYovnF0CqksP8XvZhkwIU3YtBetKFlAiKkxSkzGzSi+SkHHWThpRPahJITtkShSQ4EnEO
bgf0y/3An7SnFmSus5IVINrSFC97CQn0EMcMhMHum8Hga7WoWLHqOjyeFp2IIVev8IEeq3wJyX6/
ae4lLzOpX/69EJakQZk7fCipx/TY3+RJWHzjQ+uiSTfLAuV7YMj3rMnKZZzlSrtDblXrwSDpZnFi
7QdjlXBXlEkWO5gm+XHRk8S1E8oXXZuVoWvR4NavK+LRfOwgpPEKlF+F+vMkiU+B97p1hNJlR/i4
RH4BEbTz8cE4yYEQhAsvhJbMfd+20Pepv9apJ92wqTvtaV4HCzwJikA9qoUBjZGJMbEdyOL7Q983
yC1zEq8RQP1NYxPsk973F+JeogwGkxxUpjFuEFrGKx90zEnSLENUqSVuILmNRvRJFBCQnG4I4hPc
1fimL0R6OvY9OISWpK7tJ2Tp52Oa4wvZ+03se34rQ30TNRkoUU6Wpyq7FH2YJPTAZzJKDuteKn3Z
gYLhCl3f9pY1OCoHpuzEFcejHTgpFq2bdzHzmIoS4Q1hAIk6yIO10wZDf1fwIrztFFgIHIF9gTH6
mxV0/nIgbbH2B7+vHNzK3kNGRgdNK8vjsoBXa8P1VxtWnp0M1RI+0TpOlCq9JhjIKhKs0E5Q9Plt
5SN8rKNerjnBI6xgqHKciIZfjmFYOGXF+C1NC5D9RjGCwMNUt2Cjqs6rrLSdmGfVgZUV2SfUhaHH
bT0Ejg67Zp+mtZy8weAB6wNBngKFIZ3JnCCIkn1epXQhUkYOUW7oQYUqoADQGbqQadh7jA+Z7QgL
Pg8lhb7qo5ZeG5yw3oFe7kw4BlvEKVGauAhm7ryzJXOjtB6+dsw/DWIJ04pS1V/0nQq8Ng4i362b
ER0PRUDcuDbGq+y0Lx3DJG8cPyjkqYQoHDvAtJp1bDAUTUyRZwd9FseXgUzrrzVQT8iZTHsy5GNw
kbHRLOU02X4WxitL1ZB9MZKFJ5bfdpWj875d8KZA6yE25YXvZ6j2Ig0vbUbF1omp8vM6UJUTlLj8
XIUV/oILWX7JdfDZzwQ6oqToImfMkbVvk6JonFyhwmladChUVly0YQ96ju8XuThu+pB+ysNyI0bQ
3p1i7IPQsUI0urJDoPRFY0A7mBCfwxdoDOl1jIr4Ssadv4LvJcKBOzSYgHbd1ldJ1XS3rYVttyA0
ODRZUIDmFuTLuIphEfZVPjoVr9kAknoFXKeMSuL5Iev+HIH1xY62mHEq3Q9npZBJ6OUqjc6rQAET
K8eqdFqozSyMtPCCiFGtu4RGUJAa4yMWttE6s5U4SRkUt0TP4WZC1p+p1ONVGFAfFGbM4eLsAZwG
YslwnYCrIHDnd8gFXXs8tQY9emlT+KuatOl5PvEke4T7qhopFHJKFBz4JIncApivG0VK7+exj90Y
0jIN+edEZDGrjpgN5DrKEZs8WLBQQ9mJEG67OCu/6LqT2SlOYmMv0oFDMgYaI7D3VptQuk3IDeoc
qBWOt9aQo+4MKyve5/DtK/CGrTVc13lf9JdjZ8UQX60aEt76rEHGFmTRNPA1XYWj7KrvDmFKKimX
OihD7toG6yZx/iejrQlpbfUnY9CvfEuUl2ma9VDIf66Nbqk2Yihbvio2wumScPqnnHpHpjOOGTTs
vCo2ln0XpzbuTgLLMM9SJHQwaQGRbG1J6fnBN5LZqzYmB3bClhatlizECyn846IZQemtF3CpKzXG
XlJGq783DkSlv9oGOyfgW5gE7OQns0JohtsyRz7pToqiOhEFcEV/P2rh0Iq/m4FtHwLtfnAu7VT5
FfMJYHHdQ9LbdicRQc70H7fSZS708v5j/r8k+Yt6PdTXQUR8BuQv5fo/Zudj34uS92MeNclp+wyd
SuJKUfjmNIXgDn0s18NpKOAF4JQuQgWc9MwU3CCPqqTNYWMBhwo/YEpA0BQA+2O53rZhTwEobgpO
kxRKQon9n6iSUJJ/fZdChRZ+bMQEhuUDls7u0skn0oI0kCekErwCs9qTKq/b1eiH/QEQMLY/Wjoe
XN11wy2DSvwRS2gZOBLj7hyyQuQ0kClsUpGi44RRdTLmPmiUcRwFDocauxcYKk7CtDXnQ9xGl5lh
6SppJgcacPxNF75cpLGIDyThi3ow5Z+tieP93pIVtAfEHfAF0xTjDSoScIQQ1gjUPxJyUZkoOVB5
mh/6wk5XjW0cu6/zY81I5KrUzzwrzsID3JpunUdZBmV1i9sesQJxkJVNAYln2p/qQqar/2Xvy5rk
1JVufxE3EBICXqGmHt2zhxdFt+0NAgGSQAj49d/C3fue3b2/a8d5vw6HK9xdVWhMZa5cK6VVml0u
QznBlPM5up0Dl10D0AmvyCJxDNMlmGA1qTngbkJ1JH1UfiGZzK5J0NwQhGJXIiIPa7j0O8IFzj7D
sgBniKZ/0WWpct8uvEjJ1EWFbe14ky2E5aRO6J6yGMl7q6Q7xirUPxBYmQO1tMmNtOrYub55NKzm
Jp8Vq48a4NQpG8ZxB5+6Bf6zkGIkkfvcp1J8Gl3lb8dert+zxS9fOuvobdmky4kutb3mtJ5vIfSS
iJsieTAidhfhzM1LS928m7oyOehJTceEIONNSiQ64TCr09QBvTINcz+CjObSxktBkbeKuvKMiWDe
O6nCvAn7bjfE4qpt9GZ4kbtskmZXmn79zCZrjsZM8V9lVsNPqZGWHDnzRzCYxBlckPaGwFeLDjh9
mvNqGUSwp2vtLjRb6qdykdlXQG/tHgQBfS409/ca2NJDJpi8WkMeXvkhnOF2Wyo/i5ENl7UL1T1D
JhwIBDwGgNt9eIpnldR5oyi9XZdEXpUlWw9LgkA3D3Sa3HUSvnTejSbFRVB0uuRehjeZxVrpy5GL
ol6Z+u7mWV8LztVpmR294KNWx1ZzCWgikV8Mwr/rrtTxbZuq9TRXy3wdBhO9iHzcn6zry08j64eH
eqVZMbeDOmsDd6Y74RHZdXF6HRkEvwj++ZUpWXMmidLIQyugNC3wrgP4FfEnpf1FVOE8nnpjT0E4
7l1Vgj3rUiTNlrmBq6JF8myo/xkbHILloqe8Xdr4rDeCHRKgZ7sl6aInyprvi6caxIaSRV+TtHvo
J7o+DYNeAJx04W1fcd7lcyWC8zgYwgqnPaCyaiIxuB4BN8+DsPVNUjZGIStPs+9SpNWxm/ChcpXq
MZVhW0w0ALNiatqLusQkekrlGXeK7wABA6amw/iCMtOTzceGPIB1elZGnp/33hy7LuXFyjd4W6q6
uaWEqLtYqBNf/HjOxdqdsabtd4OGu+FgLL8CCJVnSdwi1pDU7JJhnHMkWeo7PYTs5zqbHqFfXRVr
BfC1Rqz/JQmD+THpdHCro7YvMKHAfmzVgOnDib4J7HzwipsLY6e0LrLsEI91exSDD69QW1Edjbqd
hJi+BALuZsMpua3Dkp46FFsaCuXD6RqED/udjgtawsKdD+fk2BM/7ydFXLCvUK/5ywhUUOfAoJTM
fbL0+25dyk/r0DfHALiVBBEoTgo7zTwr0sAjDgLQ6rp1GPK1dy7dZdn0WK4Lq3PVZHqnbGlg5gap
8kxbMEG00VdLJ8I9IcGXGqBviqhmpXupsiSHBQiLzHYcRC0JLxWgpwqHcN+Htckj0F1eFK/WC9FX
2W3cpvxsGOK5zdcyGG/lGDTI0XRF3OnhmdfJfKzhrN2EA29HeK40vJ7SPiwANgGVR5aK71vaZ08Z
To3rFXShzzZlyLCs07dsHfkJJ+IKPhWClqFkwMGAKFwONTBHQJvZZeuYvRlrYa6QezJPgZDqemha
vd/i5wPJ+nK3RhUSM4OhnxvfRic+opdWpP2hmuvo55qU7srHmX5mSIzjcHEr+1IhU/M4RmRSOfK9
2YHWWYmgp2r2iA19ERBR3RCCvInPGDCO0sz3ocPQd1W87pZl1PthjtILUD1iEBcUCEEUKQwsNOKL
LGCxwcy69biU1B07OY9nTbbqR+XEUQIS2TeLWG8aUHT2epoQMS1juNaFCzqWx+V84KafrslURueI
fJpv3kTNDmhEmk8Ex63EFr8YRKRPCUnnPm+Mzb42nMtd2/nwixJWnGCZqjMxRrsl4vHN6urgu2ZJ
eK7HNDi0ZTKAwNSps5gF4sBZOdyqxaePpUdmgYQmvEekE+JxiQiKZQn4gVaJvbaLeemQC/kOYhnM
v7PjivTTzMrjTD3ZrTSleTQEF3EXRtOYd1YienW9j9sAHDUXSlg0Gd6iUpzF2V/X5YOL4YjktTNq
KTqajbemNOrUV9jSOWCNpsnXwSJdlojU/AW6RHM2qQrw1uyDSxm1+yXt2ptp6prTGLuvsY1LQF+D
qfLUeffSjPxrLKvnULi/ErV+Tfv5riNrWwSr13ieac8sMrF7a+RDZEp9rpEaewC3IXpqat99pxmf
P1uBD04dD7DU5TLa5lyX6IU712YwExJpfDYrv4Kr1ZU8X6MmjPcy6ke2572sLmeQq3fOzy69MaNZ
+JeBi7+cXGh6UgjBs6/BUkX6EEzrVIg+PDokuNZjW+n+SmoT9F81DCh8r2zakVk0AFeXsj1Pg8bu
Bl9HOzh5zQUBwH4OdX/yNV5i8y1MRFnfiLlSF0kVE/vgqrUSR7U2au0AivoVZLlyjOsfKQL04DE2
Yo73SE8IMHMC2fRnJpEU2cFwOdqs7w4THz6DheFzO5dqFy6YybFkn+cg8icudVIs7eiu8c75kKkE
7qSqzqVlly6LUoAcQR/nTYlTJkim4ARf5LFbwSqseJSc4wQJ7qtAlpdzokhRdmS5nqrSXFvM5vkK
8ttYSf/Mmmw5txkPcgCt7ki6eck7t7lbdI1cDrqsvZDyrBGHJkEyc+rFeEoVZUVjUnkEvS4sFsFu
27UadsiOlGcrK0HXEkKc2zaS52NYXiIJp4owIfqyEnzcLWVivjnKVZHO8XKUZpIHoDLZPihDsbdS
9XsvmJ6BJDU4yIQeihjTfHKhjvJRRe0xDkX4F3MCbrRutJxlvnEEfvAUOfvPQ+i6ZPjuGHDK+FEY
Bo+jkEbJVuX/P4j7x83w3/95jfrf6oNfpGuGoOb/HcN9kFH/g3i9fe4tjuP8/4AhTVFwFHpulLj8
TxyHyj248xqlreBj/E2tfgvjULeH4soYCMBRIXa7deEthiMoxEQj3I+Zgb6BWzJxG/DfrJp37CCw
zP8XEISCI/MPoGEjc+OyoAyM6wg4w3bDw3sQRJHadsQ38U9k+EekDiLNdIAVrCe5PsWx080zEg7x
cOjMMixsN0ZzXM1F0Ivwpews60CIiuYmOc+qeHG7Jgs6c/JZq4YrhUw+MOC+mWP9EjdjPYNdAg+4
pkWJxD/5mcz94u4AgybqOU1jLb7Tlhp+XXKJ+CdviRzQFKZj236qSDh6BIQqto3Ot+OgvQRP26DJ
ZduS5QJYTVf/FSD3gs/8Y0r/l0F6T75BJcUQAEyG8BbxNkY9/BDmJqSVQLyq9Cdcta42p7Flip0U
UCqbnNahHKUvwLjBrfcqFMhRveIn4FD973NE3ofZeD5KnGzFHnH0YabQmPdztNY0HYASyB81AQdB
FmNPYwqfOosCUx8Ao5V23NkK1hRgKAOW3N14RpchKghbuafnI6+6oUEW2FBLrrM4Nfjd78doA8v+
w9zHqY+rJnGtIW6pwG0627J838a5kkFUWQoOA9JTYbQr4TEl5qBSNiLD1NmR828NbNkIvcf/3W5/
npvtuSxDhdIoxu3XKfDD98/VbumTPqDpj3LBmuM5HCEF4jATiDJzX0snP3WiGscxr6oeqr3894+H
/uJDtxPcv7nFggzwCPbQ+8eX8SSDcK7ojyBRiaFFDKZt/IyNFIxn/SoTdS0D0pOrjTriQD0IQ2So
IJNTGJTft+Q9mIcJiCPOoM9It4oruEXvw0CMXIb10nTiu8iQXLfH3mgQsvaBaIdsOS6pnTErv3/k
vzuP1BQuUIhRz3ITrn4gpVVJJVS9hPYH4x67/LAQvpLmEFvvBraXqWAc6UmMOtIPHJrKb324TOC6
TrIPtf/DQtjYfu+nAsm17UYHbFSEff+iyJUAYuGfj8FLJW3SBqd5BJpe5e3cV0NfOF+zlRWyHZZI
53MWUbQqlmHl7hGG43DtAmK7+wyYgu12Ju5tdNdOshtefj9m70FnkBQJikewEBcY47od7JYPtsR5
0FeQIZhfZjtaLILQNSEGK5w9jcG3sHQK7kENMdumQTZwe5G6dP/tYEHugwrYIDpmKSiP/0LuUhMN
wMt4/9IhCwEbXsN6rT6flnBc4gsqYtj9oXRAMNs67mBRrW4tiU9pUAcTEKYK1naz/EuFT3VyVdMF
m5HAav9gVsjHNUa2QUoiVEiDZAkKow/nE2KCTmfdSl8Qq/AAUM44aOVuzDpK3RXeLAaNC5J2wu96
UGT6BdKDdQnuvdbibMisqsuiXQGwXbSV6UaxZZe4AHssDgN1x9sMDBZQTbIZJjEK6oV05+GaKXxr
I4U35g/blLyXOMFScVwuCuQ2hGoVl1x9BN2xMjszdZP+lsR9jAy3DlEbzuRCuCyzBeCsAKZdLK/W
EyoU/M79MicazCf8avYj5ebgPP3zhmYfrTgu1YYzEmeERCif8a9l0czN0Iqq19+0xS4yewr6DbuK
SEWXCzpAiGDyTExqfWqreVmSHDQUj1Q4DL7nd6VZRXCyLXRCTzZwA79OJd8chJlNrcoA3Mbb9PQD
zbCElimJpztt62Z9WhUoZw3ydmo7tCRGHxPUdxlUJkiD4brrp7SdQRIDP71e8ALJVjmmOx0PdDhw
kKDwqWYuJRwM8+vxoHAEi88Rq9X4ih7OA1oug27zDUYdt83zPHAQIw+Aj8h0z2i/gqsEeY/NkWmy
EaK7UrTzqUSQWH7t0k6wpymcCBZZkpbwM5Ce6eGi/N42fDThGP0kTBBvU5bwGCyh94cJFUtXkkyr
bytpB5DG5yhMIDvyfd2rM+qMh6H4/RM/WiMkCVgYEZzbSDRl/3riYMOh8i31X+nqtsXoHdvMXzQk
DQ5v8HJj/k3UiI7A843cOJRXCQwL1unvm7G5s+9sN02QyUACCve/hhGDl/y+5yudnAky3j61rGtH
CmoZkgk/e1MZWKOqGToCLCbp5c00pCUsjgbfsNyDxBRNPUhbiQd5YgRj+UKJlN/P1Kp0yQdP+HQH
rCKUhYnXub/AIgIWWYcMfLucCU62zV6FWIf9VMG7OBN1M247f0JJrU8Q+YOSB1KBpfP0h/zeR7uW
oh4nsPKt11uNJ8QE73vccFF1HqqEx8lBNZDtY2sjOLHTuq1bBieLgavqZyzbuQExzCDU/uXZBlxv
S5q62kfiXsx8W9KRkWtrTxA50c1EmnUIycGoSQ/yuMZLg10nfLv51GRJW+zOhBhsoz9M4gfLlsID
SnFswqphBpEY+mCqDe3ata+76DEdK4q9Nepya8AYULdt3V/7GHXiIPs5ID+0bXHYys2kWG1w0AQV
gRtPECbjRxBoDs2zyuqEnaQHgcHkZvE9vxZmxrtkRbcuAsXgEDwFiaUHndqJDtDadBrd/UPXPkQA
6FpGcI0XwVYJYygEPnRtBDieKNcvj7ScNks1WjCE71a1yv77GKZNBMkl6JDrUxKBDt2AzdwTTMjM
W1Uu+7Xl0P0cMho4/wgv1WI4wGGiWH10WmFNOhlkWGLMK71ZNwezeZJgRcCsjfBI8ECI6EL8DzEW
wVCAloihgCy1CsYihh4RW6ICWRr/ex2fzRQ2z78fhA97NIW7AO8qieIUYWf4L1eX+JXxhZvgYWqT
Htbh1b2NqnSewItKI5B5/mQWPhxH2yMZqkJHIY6lkMNrer9JwhpqIa7n5GFwoJw9jwsq68ojzn6M
D6s162OIZYMeaTAOYSQGXAF9gssCo4dR8nZW403Ch1TUB6R3UhgDbMjpzqJGHk6ANsDGH+cOB9Xb
tJXGg8uFfFnaYa9gF23TUULDh6EPahB3wQde6my6C/u2R0vipsHZ1PBxi1N/P9oso+9tIjq/HQIw
ErgOE17Qx8gG7uAAkGheHiqQ4SHSGF1DdSF8KOprHq3MLntTWQ62aBZFGVj/FhCkOQ+Vo3MMnV1l
ggtbtgHbeDsJLYzv5/J7iJzbyQvH+K5Jul79AP1+tXdtD3rTs4cAw39iEwnndZeCoxfrwsB/HNzB
+zhFdtdUAmAxb8EmvAQCS7JdB4kuuCXz6KzI+zk1a51X3WTZXEAGPGEzTKv1YJrMAeSK9SGLiGP3
HBQmVhbhTICxHjX0hETAfxPA08YKqRVVJKvy64qwFktRn80Au11uBl3zwwSSId0BD57XBxC8I/nk
mCrFjjJg8QXyo1kPYmUJlG2XSYg3izJWJWQLdNwhneeRkMi6MDyCEl5FB3A/0irc66Zv2eMCzVwT
PGZ9OM8PM4ju41UwjF1whxMjcT9iy7l9XJMJ5NNc9z2phttsXtUmFgW6cYCYNm37PGv6jaCd2HUw
6Qtp67SDAkH3m8CRj4v5mYHnBy5Po/xA6tMoOhOnO8QBseJH0QYNv85IEjTNEVzjaFDVT5Df6YhR
nqEMsuwKvLgJSxpS7kFXtxD0jzzcdx3TOjlzGYQa6rKL58aU+3oqRw8NcyxKKQ+Ctd7Fd6KLqDnj
NavK9IC1wpEy1tMa4lhXINZ5KB8Cxs24q4Rd6+XMlwN0JEcvW5w2RZN5BgM7aeniL33geDycYXH4
AEpNCreFXDsNryvLR8DTM/+kogQcp0/j6w8DKSHYzlEZjOFxgJCZeVmdyaLpvOYWnLUTAXEwARhc
x41LjnNXE2CZMQOpCMSuOJDoTkljHCrPs1iQBy7quMri8tPitdfJDXjqtVcHCJ6CSJ81bsnS6RNY
ttDw5CbLNkwisWNcNU9JKUSwXjCmBoxUsBiY7CtYbVPFFwEVNlGXRBpkUm/q2kOBvfc1DEG57yXK
PdsCJmtr0jIFKoz2YVkt0uxANKhtuuvGMIi7L1EZdXheW6sse3Rlagy46kmCkY1SJ3GCFIRX25eg
/XBZcmOyzadnoBJugUFFOsoPdeW3EaNqbPAC+tUY3HeQusBOQcBdpkmR+bHHAlg7+BvHMbMt3qdf
u1qN8YrhM3WCPzhLBoGnqYogyOyI3KaHaAYZy2ei5m2cO5bVwJICF1hMRdA1KYj3xiCgMQcrJTyt
wkNvlphCplXsgk0/7ox7GuvOyQ7jFVRrf6yQHCPzVVonW5Mhlbd6vedYWXgCxa/MC7L/2wLjFqyr
6Rz1EvAzEEq3oZkmgrfiiE2NRxsm1EBBH9/6Yy2l5gWAW4WfxbPu+T14IyKjBfMZACCo9yuCsXhb
PQKKNnxlUgdb58S4/BoMh1VjizcfN4vXePsfHeIG+Rdpg/u3oQ5e3/73IL++D0hB1FwlkW7RANIF
1fTSgFwg7RH88QWdNhGENxDfR7SU4T0C8BKy2vh1ovp1GrHUEHk7W551JIPmKydNNS38U9a6HqM0
Ra3CWyJUv0CrAHMICJGgJdic3rKNoZIrVFKG5gX1DLYR7DV2EOzaa5+qSCJGK3TfcU9OC1QP+Fj4
OrWvy4OLRmF8OJP4BMRiauv8zJcK67QkdntMxSqOHy5QdyTV4xpI5sZz9JRuw/u6kFYkmNBKdHL7
FqjvB3wORZooVtcwVlvTXwcUOTIQaHGVOe1Zsg+Q3mrqsxXZLFSFKDdEK9x7ieTedJnV5YZ8DCCx
vMgpicwL4WWH5QPiart13k5wdj8NwLK3L4ym7YVNZYoX1YXbdmjXeGt/58DR948oJ6BKeYDiAd9b
GUqQXG+GJSHjBX1dK7IesjE5vg15Vk8WzYFYv8GX4ATo8fBaywbn/ESQnQsf4bnVUKMgozZ2oMIM
pcDD47rqETKNSgPbVAAMANlgmip3lvTltp0dzlf8rFkcr9NDA2dxXs5pNqi5P4HUEYJdpCCab6dc
DMiMn5GMOLy/Gs2AFziNsboG6Qj/Lq0HiBZDXQ2oyADLV9dTMwqAAt7WeDqpyn564p2YEQWIZd3W
PlLPHCDxTE0EC5PaSjlwpkC7xVsgGBDZcIbyLnadv4bQ/8PelKrvm+b0BifXo6psfXCVQrz7HSIO
sDVOuq4wHEf6a8+YHowVTLvwjVifaJX2fnwEh6Ty/DS+dn3OSpCAd1TPa4MeNaUf4j2HYAZWDjVD
tuEjs95WDfCqbYm/4qfp0HiMAHHR1t9RyggvkDsYvN9IQKEB2B0rcGWU1Gu6DOQLufD2impi8Q6+
kC2GnWI3YF29giwriZWF7K0zVkRQ0ZoV37G+Qm8CYTlQQxNvWcKjAAWbf2tbxE6gECgAE/FF24DN
gFQi8xIgPNhRI0wl5WLBmTcssDQoZEH5NnhO0g0qiFzaAIuvVVfi47ixA7386uGegRbjxWCtvM5o
vYGUvcNxd5U0gvLxlgHGWsR+FjXSugfudawGcJMDVKTNE4BA/BsroQw1OQ7DDJO/BmxFr3jXbsdG
G4ttudnIEiy+15Gsxx5INJWhpNO5X0FzSW6b1fngHvVCRqAKqzYZ/wZ7i/UVeL1iBGoWbn0A7Rp8
nQPCyw2lUhL+KjzrrO095BTZUhnywmbF1TW0edCvHVjUD2Pwl5eknsUeJxpVcT4o4N9BkUIAYJ+A
SPpmfAhRnaAsCxEvtJrvfALfxvzIJjmZ6Ctq+QCaOFpQ/dqsCKJ1aJ5W5iLW5w6nAyhbI8quwKdM
kjhzxGGVt3UWFRN+iPTwpmmF/7l768nrXBoNcRHqCIH1vHXrl7lRatrsX7aUmzWB979tXjm02zu6
X+g9SpdsP8MV0AHesZTL9kZBgU60e0TuW25DKqGxlUt4i+J6HRei9zU26rYrQV/Hb96WLHxKWKIM
hYfxq1c8fDOnQVnYebE0AfnYhumNq5Aj73MfdkDP2bKKLDrzBrzICm7ZusGBA/JEeAHhAtbCrCHW
N+oSYIKBW24tbySI2d/eHhTbDEeawVIJ7l8jtk7WawISU6cdu21eDVbzCjQa3G6F1RAos4GQg+WW
sV1btqYXeWW4C+6djDX6PHpk8SboscrNjavYjGckk9qa5X5tuKBvcI7kIApum1xHW5px1/l5W5OJ
AMFB5jEKcrTtvqoVduPhdUCAA29Gr0n55mIxiB/qiyqioAP8Afj6ENADy9lKWeHiGhg3EGk/wsrV
iBwC8Orovup7jlYnZTljN/geZtaA6o1GqAnAS5VPUPCi7X+I7t7HdtvjUWIAhIHt9nA8/0Nga93c
Bx6Fqe7fTGMNDBitQByAnfT7R30A0LGbQtT6wrMAWeFfvoX1/yip5VOQFwRcyb/XSNjMfV8YLRj7
hEsxttWd8WqbVCdRouS+Z5Zhyt6M4+/b8h5CiEPI7fF3q8yMdDjWefS+LWKiEeDburzPkFXj32RM
Nn98GHCH+h6lv/48zv9+ICoOAjjYKp4BXNyu7vhn55vKhkS1obgzc4eDokS1qvEsWUDvAKz5a2f/
voNkg+3+kwbdegjsdiNERyhsjHTUhwfOChV5ulHxuzeL4at1A+0Xjso28WFmQzodai1We+s8qLW7
1oGq+I1RC9MQDCvDefSHFr1f6WgRQqnt1jkQvmMGiO4D0LhkYQBmIDV36nVTefh12OOzawTsukwn
iSmomFuwMzOKwwGuRVBtDak1NW4tJoPI/hCDfQdx+gzTshQw9QZvx/4Q5Bo0JMSThX/NZ+lXM/v7
TnycRkwc23jmyJgQ8Nc/Zllx7poxmsEur4Zms0zrL0dID3Hnbpcgdezyv39eHGIitz9bFfH3yyYB
VxcTHLrrt2MPKiNT52EPy9rnII+X/xW0FoMOhEuAgSzCcGOr/sscUCgDCepr1NevxxKc5G02kkZh
X3SD2Q6M33dwsy//WKZYEEg/bTengI/CgGh+wDP9ss7SrjGKOUD02MRF0rYJ/cYtNsx/Z+rw1XgA
LpiIULEKkX7y0dS1ImoXV/Ly9OqKTDHQEayjyLR4+X2vPuTW8O1gaGRIxmMUEQfAsr6fty4cK1HP
Ovse1oCp37ZVxJvNVbS03cJJDxoeNI4tsxFqSVmFTEeu1pAMxUi7OXmsfQgj+Id2vVJE/jHgwDAx
BBmIOyFu6krTj+dNGCJfBDblcLSoGlYN+yieN5aEw9Uprv9rWDsk2gsUkALmm+WtWBHF5qjFNZL2
Al4EqEFQjTYaiNRlxICJhDetiMuyP0GzhVz1tZhlQ2aUI4mQCvs6GNMiPLN1xDqzb5Vbo7EI+5AP
7S61MSDASzqjGgyHmuBXnrFBpYCAfhJdS8x8heqKUwYqj5u4JMBqalBITgiAEtnuVFBrLJE3xykJ
8LEqb17dHUQOKQ4x/su8voZAza/R9FUb4UhByLq5J36KUDPj1EeofXHdRQ7DDdePu+SaDpBJwq19
tcwaSVvMW6hTAiJzM4wtWVHOzmad3HGoVVH2428oxuA4r/I3B+uXZ4eMn8f4ribdnIvETEC8EPM0
PNrrtMcj2wbRznQeIosiS5Tqa3F3zhF5BlWrRwp3PKPXfBkzps9qHgYbSDFMFvgv6OFbfJj5ZQBP
HBUJUSPwDshQguxHXldj2osiAF/fh21uKFhN0U2GYl2J35cGYh/zEC/ZtPYPyINsmTb4pii7ed2P
A5IbD1IDBS9Bi2agORwqawipi5bAGf5rQUg8pBDJzz76RlCMZkyvAecJfdtlWd2gvE43BCEidBi0
eSxQ2BM5/n3XL5jbnZ8jVPsChxKIyVTAZSRxWixsEf6ygSRkgNRR1V4iys9Si3wtauAMRxaq0b/w
sG0WFKhgCAS6vEX1EvulAyIUOKh4+JYKfLORBnn6kl+mLc6T+tBVikcO3v0v/w+A/Oa/Lt24HYav
S0P98lK7RDUIJS0qEDqNqiYhbwksbNknaEbUNJAoN8GUPeBw6dN73aGOzqGVcRmjNlHp7+NFgjq9
SAg8JZvoSYLJedbaeToBYenvEgvFz5zFFRQ5o4Jumk32QWBRn1gJOVKO3Ve91FarL2UoIfrMCGpK
gPE5HhGEA+qKuvgi1eG3vsF27Lzmm7ZD7xLQzzG7YWAP4K2zfd1L92mt1Rju4VOM+3QJqcKK5e33
Srv7iDB9YVlQXrTTMIJjDmgcBJnyNPUuQ4kTn0KNXRnwDbT8IQcjdqrSKFLDum4Xi8ycp2vUHhbR
ITvd6Zjhq9OlK1jdJQePrzxLESe+2Ll3R/AxxA+TNVBJzUSt+ZLVKL9Uh/29hsJszRWgoyEPaF8+
+nlNn1XQxYAYXPvg00juw2gMz1mYVRIU3oBeMsCHBzsOuAu8TsQtQE3Un6hGmv0gSEEhziKa3E1R
XcmDhnx+T4Z2vBsmBiAEpmCHypvunA4Wkom49WkhkkxU6Rc5RdlyBmaE+z5ErCb73ukR4ZdsUT5m
onH6Mx3jBBosEdjzNgNNYsfIWN/OE0XNC3AILuJhJKaAZKR/DutBg/XLwouBk22FinjL7ZaTP5/h
Zl+FSTOdAZUPzmVDq2iXwvqhLIunXb6uKUGxTPAdv3pt/E8TBHMRSbI+o6ZQH4HpoEFrXNcBK7dS
EH2ByWUdKjv4Zj7nroSQLSRaXi8kgSFGqFdMnip6jio3Sp/bGSWLIu2iixja1RwI9FPswXoHXfia
EWyfaXDjDpAneNAlavUku3jp6Z4lY3etK2a/LnqGrxgi7V4OuWvAzWiKRJaxzgNH2TMy5n1OI9Ud
ewAYeRS24+1MuuZ2qJaxKZpxLB9NtZgvdoYOODezmwtBNuV3jfYhE5wCC8TGm6u1YHPqb7JoqFTR
oR7Pc92iZBSST+1T14Nar/VEblE6KD3TkQUx24binMmOPQ8pylPUyENMSIcwh4ei+q1wgUGk7MCF
TgPUJVGkyZ5tAGdrl8JvrPO4HswN97w5wNBzXmRyTU4j6asb8IfAOfGVfYz6Th8nN5NjrSf+bKl4
9IjfH1HSd02PRjMUGjJt+XPBgByrMXFuD/d0uR9tFovc/g97Z9IcN3ZG2f/SezgwD4teNIAcSCaT
M0VpgyBFFWbg4QF4GH59H0hlm1LZ5a7oTUeHIxxeWCYzmQngfcO959odm+QyxYydKXXhBqU4dNTH
BpTAPngKmiF4A+pjPRYyad9Qza/fRi7wWHmteW0jeDjonBRxN3fDA3WvFjpTo06a7MsvK3a1g1XB
7ogaxtznbNFtzrKZJxLIL585lVO6RwK6k0j0TXEonVE+oTmzeP/KvIR5a+0LKGafmRd2t0GTyaOx
VMED4LD1Ku0L+Coej1za8zo/N7Y+XMrRnm4bDFOPOKXtr1apeDiY3QKbY6m5eZi13RjWMF7N0psu
8mm2WuZJfnNI3NqOadtRfjKOCS5WTSanJMnkHRb27MlnpPO5W/3hkQM/PXKzederoQ1oq9x8XwWJ
c2LzjkF+AG8T++vSWFzvADfw77S3JauB23RuRRehWNH3ciq6z2IY7ZSmf11PMrDHKwRUQA+1un1E
uB/UPLPreWd5pX802EVGSqz2ja9S2MWj1N61xEQbd1pAEOUBboCZGjz2Rkbt/ql0LOUNO72VZQW1
LhDJadJEesv0pzpr9tI8V4N85WdSBtC58dzXVDDF6BXnOSiQhTrCyC+DVphfRi0Zp6jK8GEhQRqf
clOp7gAhDJ1/kBnelZ200t/DS2mCyzrzRcx+2V5DxR4+9oMVJkOxDgHOOCtpzq2GDuFq0TqPz9rV
p0Ge4ESzgDJmaWAetbv6xppt7c5rglxE7iyzdpfhrboH1aBqCMLtkl3V2CXyWJMNFoElSQzt4Km+
X+9xpsgxO2ylhx4H3dxWbcmn1sIkviyZFcgqMjwql8ipx0RdM8UpoFWNRvo4eWuL71av3BMywgTi
s0GJiHnScYdn7CyrL3mOSDFApwv1tEHudFSDC0LLnPWmeFytJcELv8ydHoyXJg87/cK32VTgW1sa
GWeqd8aHQEtL+NxmWoF3kNCswFRoED8fcgs1T2gCc7lrFwPWz0QDXOCL6Ez9BLB5hoYj2S9cexWP
0xjh3hq3TNwuC3PII9fwystBW+a+uKkwDgWrxcff6HONU8Wsy009BuC5vhkGu/AxWbiFW5kM/vuW
+8Fn7RqNBliknW1gIjlBfilciCWMn6N1mMHCWPXCQsobi/LY5LYDlnlypusyZ3wbF3M+H4FxG37s
whGHwOGCsr4oU4xDoRgduMLmxFbeHczhrDnB7MGLSWyguXZpMSJklvhsCE2+q83VZUkBg6RtE8Pa
pQDjRjOihMu0NkIzgERuCr3MvV80uwWN0o3Qx6qIJ+nA/6HVNdweX3kIdcAGM1EJbF2dMQe7svYM
L9sJc24d59rQlDs+sWSuk2PR+fZrqtSXdc3SpxTkTRoIpwhpE+qHCc3JLvETedA5POAGj65kLeet
VxUU8zMm2BGmnQwiATFQhB7yURHWtVM/yAbXpZTuglkyt3m+qqH+OqTJuvdaXLBdOsNEKDlXIgNj
UBevHDb2bdBn1oOHsEnGuWIGxfXABROi05vejVaUd6Jren/Xe1566tumfRi7HvTNOKcquWCaDexX
q+fgom4LTIlNV+0B2zkPTakbu2DI2qsycbRrs5ztK1OwTG1T0DhlQFsUm2aiXhv4Uod1Ns0qBH5Q
4XkOVNfvhOG2mP/8abgQcvPPYsmco65MC5jrPSTZwIB9F7UINceL3uWPA1esGQ9rIvP3hH18dyjY
+8WSm3IK16WUZ055Dv/cLas4L6gveAvJPadOvh+9wI3GRmTPeNqNL0wE5z1iouDQ6kG994RX3GqF
LiNVu9mL3tRPVYFCLaVx23tmUnxuJ3NoQ8dqAdzoibwcTSvBDyrnwgcDM8LeESZ/NGaivZ3PKqIJ
t24K2pJLNRn51zKzvC9lkhovpWFNJ8VGOXZE115YjLKfWQrgCeSZNovQKvTu2k0Si7qVh+N2Edpf
McnSpC9NvZ3as9m/tcrX8l3lAjAPGXK37kXjNHkb9bj0BnZga8sQE/CUEQGd0eEvaXnhXMPUMd8y
CO8l9D/eA4Q+D4pIye+NGMtxTWSLAGvujqYX08KrSlJrlellLdrhk6Bry6JSWJb+hYMX4kyg+ZM6
akPpxoMotGPeOebTpmfYG6sqxzBfNHHjOHPxBiNIcDzQee7bMUGl1SaOdWKlKK/EgtgllCklzWmG
EvBWmsOcRz3jTxXmqgI1OSzcK9yU9GmjYLr6rtimwZ8vlNo1hbIuGZ6nSLlyCI3HTc76zUbamuxr
Lxuu7IX+LdQoR4a4SjrIm1pXo0XWgZE9D31VffaEmqOyt3rQ2Fqnn8fJMx7Y+vkBaiVquNAdpqw6
TBRVlzz9mmk3d7AhKeUCSk/UJRD5rGwytGhMNoXgUuuO2EmBHz9EKcNFFNkZyB67VPtUuax4gB0X
JUWa3G1tLF7BpcuBWjkWTPaXph+b8sbEYtzHdBVgtMA4uu0qImmMabUcNN0sGvvGhYXnh6XR5dZr
hZxVayKl+XOR7FnklTMkh6x12yCi255tOD5rBvYw8jhw4Y1l7NVg04+ozO0lbtSS1OXV4ieMdKJ+
pAETt5ViamWFM/LzYNzLUXT5S5qWWNviiVuF9Q4uIauRocKV7Q77lFqtuRizUat/67t+Vs4OKlVe
NzunYwf4AOmfndBBIOAamlgutqYXt8UoSr4H8Nx9DtgOhuPEVmmW/Pnfai3wdD7HvmiWOBDZ7Lxg
IzSzhx9DZE1si5ChCraRrWkks7gi9GaTFKBj2PYz3Ier9w7JB0TCAb33yv3WGX2A11+A9MvCxmcA
p9HZJsXkckTwOB6ex4yBgn8aKCjx/hcBxLxoTPuxKw8rWze+LY68oi3wvI+NqmMHiu3SXFkjf94a
5i3qjz5CjGPVyYM1OCJ38Y52WW5d6uPYLS36qHygxqF3SLu9ED44P+SDeM9RR12biMwo3UXAE3PB
N9vDWT3ARq2XRTAdVkx48wip11hN9i5tZjuvdmJCCRQwO2ha/7RS+vk7UgzchO2cSgI4TobdBbCv
ltWywVzK+ln4Y/WkofoZSJrAFBfaI/fODhVM/a43JVUWqnzIhrvW7YMsVhL9zByuZsdSdHXH5bv6
/zLIU3XroNo9Mp/OT62eWFFpQtIojGWpd8KqEZGpgAW10KqHIpgn76KjhPNCqxGLHc7NVDYHOeio
K2df4AxG2l2+i1VPSh6tdp2ELufoGA/Wutz3uYbnPp20akcFSoeYFMJxDtK1hzpOan9+09ZkXkRo
pGBL7/0yL514ypvmqwQiCoCkULQGzaphZtYhF2dbMobsj2PmlOo91eZt4kJFbTbRWmbpHv+YSrBX
j4aPaMjcsKuJbrcwexe9Pxp9632uVGUzsPQSM20jBoq5Q4fqLf0Zj70+xqbujMMLkgzkHKEUqP8i
tCYdiIrRMNE7Mdw6p3TedWh31OHXM4vAOZys0tt5pVtdQlqEtYEgHNMHmj9RIykxl7GP/cYB+Oxp
QwblASzB6s2pFkKf6o6dqIDNjwzM3laEFFwbSXA3anrL37mKPUSE+Xbhy47tIPGDXYHm45uGqIrh
YSHSk8ZjuP9Cczlld15Ry63qssz8SAXjXkoQOPkbj0hrOVjKLu7byUqukW+m76k0+OT9aZ2R0UEn
Dst1zedQ5Pr0hOF2vJ0ksNCzwF7H1tqrW56mXo2JonSCe4PxoRcDFpkuDIYWIC/R7HyaLBt/o1P2
9rGxCwD6k3QeuiRt94PZ6C+u7I0w8NBHZrJacQ706xLiy1rOeD1NyMBjrzCbVVANwiBXgbqAZ4pq
rm9WZKppMs283aDaJBt0wxE0LsjCbK7Y/wKpyvs4VZbi0avhw8AgTRrJGFrp5kZPm6W/tkYxnlKQ
A36sO6nwMBNX4nGavQE19IAbPUSl4H2xZYZnuqYAv+m0reLtCdtpQmrqJQ83uCgyGaBVWcyBXqAI
Y1xyu9ZMAEKCXAT0UoXwL7b0Ogf8O/MzqYPMDzlLLWJlid8meN87M+nnaBqc5bPH00IBjmwkCIlO
+fe9I2Fsg5t2OhqCnClQTbCAVSXmFSTW0kO+lCx1KI0kuNK0zHxbKog8syb6WzSEBXBb33zFrTM2
7D+8YIlypy8geE92vsTjtBQgA6Q/JBBMcr/i+Qvk7qowzAW2pjs5AB4yMZ+ZXIFNRGBSL2ElauNz
HqDECGsEIucW5Yu+8yZnoSkITNwWXaI79a42iuwR/J6cIs5Nqjrq8zizZPcdyureTBYISuYubXL2
q9p66VB/pKEaKwCEdfsih7YNScFj9ojSEwFXqrjkK/k5JS4ipbaatUij8riWI7ajnrnLlyYdtQtJ
okUVy7z0QPEM7eXgkNVBR16emAt4Ry3R/WcmxrnHZZC6b8KETjHben+v5GJelMDIoP0pCBxUa3qN
pKdhxOP1vX/sraxx4zXQKJzqPJgPjbNB43Dx5rFkuBVLLnU76iwHtKoVGFfN0mZoFifjJUuW+SVI
BoJ8+lHH0umUO/g0yW/InfXYduzhyafcPxh2Yry1KONfdH7ECbWZDw4rwgteIP96RnxwEGrYsOTj
K8Lp4VaMOkhSf2h1g/tgvQ1SraSiMez6wHkgG9qM3opB8V8xRdNOU2fKT0Q1GLE/06h0xEutwGWM
9lnzK/uhyCy7jmym+hdCNAYrOhSgpWV9XUam/3JXCuZB8o0DqqxVzG4ed9ULHW1bi3tp9yTg3AxF
1vGU7yGzoJmSHb5sxAsz4OWOXQOL0PbGXpD4LIfJxENixhCU5yG70MesLtYLBObL8JTk8+R8dRq7
LY9F69eDHSW21Act9pVjT5KHV4nKhl0buo2C0BpXjxEEGitlIwiePAI4KvX5AqArU8zQNWdnb9vN
5H9xm2bgodKJspornmNOBrSPOg/9RKwtbgqBubPRfiGTpoxH7bXg0eamQV4PeGRRmWi/6Z22eH3M
ohUB4a4X01JmbFLztETFJFLic8yIa7BjDZIW6ap3d8ryB1qY3JpdKZ9bfyI2JmZB7NP3YWXK5+Jc
FG0/wtGZXN81drqwxr57G4nCMZaQ3yLyJZpam5IsXImA6tQx2VgnG4tm2f4S2011UDhZOiuv+zRq
6WpCJ038kn9Dow9Q60obehrmqwK2U+UCXw98uP5/vp77ebvM1pAMdhfvLHwHlnTsZH7eGubOgjUp
zb33shXbQqP+IfwAz1/xhWsta6n/sKj8eSe/vSI2bpaVm3eYle+GCvgoS2A45w86folv9Y9XVD9U
NZbTSFbzPbTrERGc0mFjRFlesBT88Sf/JSTfvwv3+Jjt8X8VJfL/YkqIThDHP/3lf0TyVa9vrzXb
+3+CHIzvP/J3Ip9NBK+PAchFhmBwr7Bh/p3I5/t/s5F9WOzyTQZU7PP/SeRzCNDzHIh7OhIclmJc
D6xstwA9S/+bibGfrBBkBlBfg78WoPfLWp/fsulPDEx026b51yu5MIRp95atHQNNA+mUF8t6HAO7
f/zwmdz+WFt/zOn7+YaBw8fLeBtBkFfTcb3/csOsBisdhubaEcGK8YhzglJh1P2besKF+x9ulW1l
/2Fxvr0WblRM/lhwEQ84m0vmg3yJ7wKVrrKS42K0wY3uSnXN4p8ly6rPt8KtoSv9+R8H+fMPL0kU
qWs4Oj4vYkn1zef24SXnsnc6hIoANxeZMM7u2uHE4gd2asso2+FQn4JnHTWNuddHyjVaMWzwB5dZ
TXPonHSMHKXsKSS9joOvIHUvaGcNFlcg9bcG4QUj4j44UFMGh2mV+aF2FzNCtdtcUkzUd1WJWbbS
5PBkDG5ziUUVtE/COoD8o/xspxiyYyttssPScdTnaY8RaOjrOxMd6DcWqetzVtry2RPptT4u+W7y
qiYCWqgfV9Mqr20brQZxVNZ4Z/Zj/dtqre3Nak3Fk6nnRQh2tNo7HTl0MKhVNLbNdNTbBGft2pkH
X+koYLDiQfphalQNVn/lGUN7plVAGsux+6pXKch1dxsDEl9x7BbOm9CegwSOoWa2X3sfdIe71jMr
pTUjb7GbqFWhee313pSfiXYIpjKeM+n1NBvLhFr4c+CYztKfskYUe6/x6ImmhOs80jNIAhTOdfM2
Sk98LnBZfCqC0rwPOFmyaNL74L3wsQ2FyIs91oPm0pK7QNDgHi4bFRmCruytzKoNq9zY1Y1eMTKK
2MK3Jw9r0tXCZODZX1ZMoUkuGSxuC75iZSVnM9q6Qeh7n825DleyWO4zVLS73tDlZyxyat/O+rAn
g4H0jRl/1bus6+yQNdnXRRaCkAjfuUoDn723sTpZvev5cLImqa67qoZ9aJnanYW1/qSvyGHDfjZK
pqJK1+IyLxI91Fp0n27uXECHsxG2NP3OWvLypBfp+J727vBWGktR7dZ0Ja1SG/Lgko+gx9Xjfu2G
KpoYpZ0Ji2Ds4VXvujVPdAY2uWag78oyfQp66rYugVOoCZ9KgVksBetE2IVpg31Lcjf0xHBVaNJm
WjOkyMJ0v3hFgQZAW/O+WIQmxIyCFjZabnefTJV5It/v1pmnyQh937O5tLl7ZupR+Bg2EgZDfZvJ
2dg7UhuuMVWubwOImIhv1nkT7D9vKOCRna3DcN9hAYrQE9wjMc53o7O+aKO0zuZKgKa5rP1Z89Z1
NwUwH5smGKOUrMj9Qo5GM9WfPCtpzWPODFjZQKhUtnxtILiZYaJGyhmXHNCiChdfmEW40sDHZVqX
SNZN8gjIf+zc9eRP1TJfVIEOdyTKWI/oYaJRwDyX/YQtAYHT2E8pH0QLh3wBS/poYx5IhypEGO2r
6dFbhmwXGBCxWPwy84gI3cwJHut0NwwGnwiKSaG5eZnhzPt7NIsmE1J/IuQwr7TF3/dFn3c2ppAB
zX45rem9Kp3N0CVylZ7djsVR2CIxmW5TJqxA1YTb9dlVkGiKpSxyfeezKdi7oWtrtqgX3JKB+Vwg
Cnf2TBgd7x26O19UNuA4uizhiY/yoazRCFHwB335WXNE+RCoOj9IveEx3Naec1T6UD17yUIISGKZ
BBxMo2tdInZq9XBaFeFAjpYFB2ewmJ6axEEY8+wczVrTPZryhe6uXgPj0czatAj7bvufSb1KHoiq
m766ZsPksTEasWfXYl20FUqVcLQZ05VjZV+IXm8uKcKD3VCPQMrqLmGiw7C4vepsm62Qpzxjb7h9
C+gwZz4ogiFqIP6TVbcQwaglSfCFDV0ddYPWPKw9VsvQabSRpldN9d1s2eKbTSV54o3k6b5EkM4c
OajXGM9Jle0kFuULtuvBDZlR7mtV02Lj3FIYnnuvvtMmyKZRiZ+lifBx82+ONtS/sfWsni19IKa0
LFyMl2vdPqQ16ZVhTxlh8PAo3ZH7toq/H3V/qQokKI7//Brw9lMN+P9dVhyiR6hZf1IGflramszh
j2Xg7z/zex2ItPdvyDWxQ+iuqRuMdv5RByJQ5Z+o9YDOwVbZ6Mt/j4ujDGQ/ifrZhr2CLpe66fcy
0NaJiws8ak0qKt3zQUD9BajXL+pO3QdsblBUOoYJ3Ruy2M8FDPttwoGSbjqPNQdBFWfV24dP418U
gD/3L84fXmAr2j5USHK2KuQuvIDPYjXz63AMXnN1ZmvPIPfPX8rhk/xYAKIXRySHnYUSMEDDrv+i
xV0I/60c5p3XhVMtesFGUmNZwCoy8MHkOF/6Yk79r1mb0FKRFgc6csVvhjAMtIOld2n93mJR8tKb
dLQzJrKHRKY6PKRm/Jb7up/Xp5EhALHF+hZhXP2IM/YLeDEu24HkcekGdCrEH/dDYdwWXUsm8gJJ
tAFfsEUm+9/Tk/GjIegPJwV/knqQfJDyAVfrFjsHAgVdCdZjJgJhTqkHAHQ0LyXSoadlrkaYFd3o
RataqmkPcmhL2fPgKsbO7K5nn4XJ9EVDvEnAT0oCFMwLfFJkclk3NpFR61UxBBm4G7bFdrOzFKY0
TZAmWwxzcvB4zvWH/z41PpAAf8qf//gEoM9xMVf8A072h+bx/O1NvkKl+Bc/9PtjI3D+BuqDmcvW
1iC73n7f7+3jjycKIih6qm3a++GxAbRdR0KPaYLO0Xc2VfM/Hht/5TGBJeHXe4v7ydmeFGDUXNwB
24Pkw31cWUzolyRTJ4tTV2XXaynxEEMXsbtiaU7Ky+1F0GKoBA/6qPldyHZjemR9Cst3HZKHqmYY
RMtgmdfSKNwbU/buacaKRVlVcRmyLc9UaFpS26PuGF/svq7P0kchGiMCHPcUOvnZnH0WOI5EroUN
HYEuvnp2aY51HrC8ohrUu72u/BrNkd7cYp0f74PGpTTLl7R85sydLm1N+iPrO7d5oZ1Inkc922JT
/DYAL+jX99Icnl24UBe9b8wH1BPprQsS5h53iLyfUyvZWwFvf02GeadN1nBZCnDC6OqQ27jGvLMz
2yO4EFz1Iy6Z+dXz6u6Y9y3tIYup+bbrmFzDc8g+keo4LoitKfBhhUAmz1jqevRT99zOxU7pW3Go
6c18kulEjnTXQwTJhzQEycS2CBGrGemWWB8ZfpP5Ysxv5TxL+PQsBY4gwfNTlzcFyWLAj74wByVk
uuM7fKJ0qM/Us9me9cwKj9Q2TNbqVhrT0HhRgZWbIJ5Ey2/NoC+OWpXeTGVBN1XMZbxmThH1xBAc
9amdTnPWjCd4aPk5M2qAwUM9LQ9k7477cg7KaHBLkxCZuT8uZtdco2CcTkTuLkcmJtZrAUzpkunm
gLTErGaCdrVy15iCfbbMTLLShD2iM+v0PU22FtPvNHfaoFsPACGGz1ZgVr/xiNQfTTWi8y7n5gbq
v4Z50duTcji88FmJJWIVG9yyKq9fLJmrveEL7GWDiZ24KVEbIRzfaZac32Em9TfGQJwWhIo5Cizs
XGHBhZOiIgiCr5ZVMGrrpMGCRVutpormCn6zTT7bXdMrnSU8E+Eda+o1rHV6Or/P1hDPw6sylX/V
jCo/2JYjzjZrAIQeYMuxK45R1kNgng2wLjtFvPpJrAB9qlT4R1251beiga2riwA+eZmuN6VTCBEW
TqJ99VuL8zRJe5T33eRWrIs8Z7xqctcjjiIDiVvi42XJW8SFVjkvuVHrn5CDzCf0Jvoug9VxndMv
QZQVnbqTtCSfu4rVcahVYialLE8fA7t0bnyaB+mL9KCU19zmej/cmwiUdijtBnQ+ai0J4TYaL3Ra
XEC0AbMTu/2AXaKfGm0Kc/SjF1ZRwOEPDHnhsJNBO91BnGRwjto0dGVSP/MYEbcLCc3Hhh4Jy2QN
2FgjThGffjMdRkXGIZl7/k4iVb3BapjeyMw2Y7dzrS8VlPEy5N6eP/UJtshtgbA8uG5ppSzOKo2Q
VCM7kmBeX44r03BKA29KUCN0jtqz6tVvigRQUQSLoazPWumnz54B9QtpU5uIyO66hCdJLtaYivu9
2qozUtDr+dpaWXzz1Th5GRcQHp5T5HhsLQ0nSKJKS2d26UbRksbTdCaBU91ah8IX851Z6cYn2ScN
DSfCEgEA00WXOl8juPdnqOpWWo+zyexBpDhb02lx/XQ3QwXXHxJUoov7lHq1GO4HKxvVscXHQR2z
/qhqBr+oiXtkGV9OD/J72WOnJRypKPMqfXKealVMnbfzhaOVe20ch+J98YQwygMGMSl/mJb+2z38
x1gXm8P535cB/wseXdv8VAUY0EGpCl774X/+D83QA5Km6R6Y/2/VwDbS/HsRYDBfZrj8w0AY0Fv8
o3mwPKoAfsrHyLclwXwgAluQgjHLULtamCux+v2losD82TDqsEFxeF9bOgyNjf0HC2PdsTacS3eC
5kGcL2nxKOVqMnd9x231q1YoHzxe0XnDOh5KcBU8f7B1sP4pG1H3j2ZtDys5bTQ65q6SuCumgsab
285/yF3W4i7sxaLJjTES04zOzQbxWKMtCZZjoU2ThloBM2ytLhCbENPKSpo18CCum2opCGRWOcOw
gOf9ycHrdclIVukXBHws14udJI+F1Ql8LO6L1rfqMBFQvFGGIAHxiD0VNdutupjpqR2nNB8zN6cV
zzOGHmFQT+wggYgFOxgU3cSIYGXk64Jmv1/RCr3SWzBNaIZeXYMNRUNlZgPzDMk5teKhSHUyV2ZV
HWYFfS52gpa0ijrtvHMQDIrjFeD5AYsB+2FXLMMBCLwaeSiDOspquzyKRE77YpXeisKi4RejPkg4
PlWibkwnaT4P02LcT5B81aEdCug8fU8pwWGI9rBPlzUk0EDGhdOpF6AKy3Oyth45bmkn5ou5xe2M
tsXhD0WXNJovkFvJ4nSM6tCbrkQpWxLilorOCHtDnibgRpvPBdsSbC7C8Sj7nAuXKcZzUJCXbQ5T
0B/yAvbIPuslviPFpR5Delv0u84tdyYDlPpgDVUS8QCckU8XA0GRpPNoTMdxO4R0ybKN9ZEFJeLN
+ojHPIuRfo7+3pymaTcNPGCx7KmU+L9B54NOCXCOjL6afvOSXH9dcQ/vKRvzdb+NZgnntZfXGm42
RZesncPYzuLBaGR2BXWpeiGUYku1VmQrCC0dQIVlqR6b0ruB8iBjgk7hsWeAzQDvVJzllF6G2qVp
1e0XhQY082RwMzsdToJEjtHIwpVQ22T2wtaqS4BWVAF42kdGqYXWXmBzNi+GGhsLWPDkC3cDJglg
RsFbUiuDFrIfVEmqamc+JkT4XEyy9vaoI0lgC5qkf0BQ8ZVnuharxV9joLHIJbgD8ovWQ+CEv2JW
nB+ub5xqt7Ivy8zxP28riQPRaW4SOv1qGLGjaFB7pmtW3CfdI9Yhee58fX2rhjqJQbgszyMpg8dk
ZawXaZoeFKGgDNopofU3Szs3586BfhQOLZlMoalIF3SQzsZGlrRPbtoN4aQFzQXa9vTTwNiaamVI
qvvSFmbUr7guEAofhhZvo/QSm+GfXep3TtaN0TLMVrBvG9sE0+kkRnL1XZI2OoO4kXUSAATQq2+N
US4XbEvaaN4cuGpegrBJhq+FntsxtJkpInrSPm6AJRSr5us8LZ9AfDhkWqfBHAeKmrqM0TbwPUKN
7LBjubdTj1Kdl4XwMS4y/G93/H/SHTtO8KfNcfQK/hwBaP7Twfjjp/5+MHL6GRasRU4383uo2T8P
RtP+G4cf3bHNYg1YqfGPg9E2marhjiXDbru3v+9d/75cBa5v8QvJt/txbP6l5eov7mI6ZZaCJngR
4AXscc3tSP/YLRMIQ0k9jvO5mSwg1hMaI+59IFdR6U3qjjXPclnM5IjsdL0kRrO11VNp91v4ZtB0
nz7UFP9iBGf8OoP77olnjol6Qcfy7PKJfHw3DL1FGVAkEv3UGOe0JDotHL0WqfSsSDMK1WSPnz1u
ZELDa3/oIjAWHHAgsTybFabXvAfDQAhykGVIBqvKeFodzTcOi+sk3wyIXPP+z9/x98zCD6vc7fOz
6YFBMbA9YG/8yyTPzhF9g4wZzjDn0jR2Iec9KZtB6n4guoiAnGU2ijgnpgVloYvobCl161CjcDIQ
2xMpS85Ib0S0D06MyadFZ1pnrK88SfTyLm2L7LYc8ewgHe1jJi3Bc591V1D2nHmX95p7TWiyqn9M
w/4tnP+PXwPqEd3ji3C5NgBk/vw1eAsBtZqo+jNo6eC5TRntEn5GlhBBm+N8O80yeBCJUb38+Ye5
XWsfP0tGFEgM2FMz69z+a3tbHyY3tBSpLQjBPjf+apxhiI1nrNFQ2ZLs+c9faVvm//pKgW4iV0HC
w/zpl+tMcKquHQfjGSOs/QpEkmy5ZPAXMyxFttM78FaRpS9+G2FxnOr/dNFsF8XPL8+FYjpoJFBO
8HT45eVBGOQIZVh+bwknwMhH57WstvcA2K7fIa1sw4VpS3aYqu572lzrfUObDZMwWOzT7FpSj9ht
45sqPOwVlhQmW0l/Wb4JTYlY1zB0RRRrtjw6lruOP46Df3t5/Com2NAOiH1MY9sfAFywt2r7wxel
u6PTODT218aY1K85kkRGPVo5ENJkLfCeL6csL9/AmOFiXTtwT8il8giBp/fbwAaTWOos9RC3Fepb
Li3vXTnkC13++VdsO3/4kuGschEx4eHZyt35i8rClX6uS4y911R0Ign8mJnyetgImMF+YCcKoqjT
71S9OCM5ChmRYkZD4SjFodqO+rLq6ntB3sccetWUfpqKur2gwmGgR8H0hAOROFUYRqgJtjoCHTo1
RVL0zXnaCo1uKzlSNrQFM5itEmEQUdPXD9W9WaS35BJZc1iNXnceqGKG7/WMu5U2Rr6YPBvscV1D
ffKLU7WVQdS39mW2lUbEx1IlTXqGPpCLLidecKujpq2kMrbiai3mr6LH5TkCUEKTWw8eqzqCkcmP
MB+7jGSUQ+IxCQtJ9Uregu9VXN502pdxK+2E6BFfYlW9MLqges+VcLnvt3Iw/14Zqq1IlFu5SKKS
QCdpBjc4sZgnTrLbG98rzAqYDFbICTxkpLYitO4tylER3JCeR4UK6Go4ctSY0/9m7zy2IzfSbvsq
9wWgBQRsTIH0zGQx6YqsCRbLEB4IePP0d4NSq0vq1epfc01qIBWLaYDAZ87ZJwBzRzfWufnLVOjx
jWikemBaQ6krU01QMRXLm+dUZIbrU7rsBgYeOw254htj2PEduAT1MygIaunyo66e1hLbXIvt+aPu
btYSHElHcSj5q2CB1gqd2pxqPf2o3N1wZB/7Uc9ba2lvflT5DfV+ZK2V/7g2AclHP5B+9AbmR58w
mS7jKaTZeQj2pu6Kwsfnho3wexzGQiyv7ahNqyxbNhzl1TcxF2lnNrhE+l7pt13WQWtA9l8ve8AU
XYjDP2E5moq8etDh5R/T2TTXkpzoTqxuukSaHuMaZbgY8jxElTLWWwjzkR40eWeEn2KW7Hi2s9kd
4w07GNmdGW2ZXFFjSCLcGPQ8C3eOFqfhp4Fbx4mCmvRDLjgTQP6uzJNG+sgZEbNvJ3xfbI4labD+
HNKEgPEIYfrFkqwHIgDdHGVHSFWwI9urIKh6sTkxS0EsZlDEjUbr1M5Re4fPABpWFSXeu9Yzedc3
eiU6sAZe793aVKzhqTTdzmVSW04E3c+HltaswQYYxS5As3ZYahqftkx2c+4U80Fv20IFtkBaHbiT
Pef7BpypFvC1is+aKhZjg9Emo0HJCl37hPFMw2feleXntChkcTQb2eXbDFTW/dKzr9/R1gjjJibp
HCGNG9P+sksbVPnAw9g8oRkV2a5XvIJt1eXRsmXUviD1TGc1XgoPMsFW41ZpYF4Y/akhDynfRKEZ
9RsX9g0tpttSn5Sk3Sw/0BFJch55AQVlPijjo0HFf0CkmTkBWIjaJGE8CTdLH2ZMNsdGScivY2oF
JrguRrVQiLQblEzWzlAh3mw3lq7aGsRVVMc4McZom0krpiXg7yENQlfC5ROBMZrGBDsNTjDtS4MS
eoYxyH0kbo0FKQ7bt8HSzEc2daK/dZQktbVkPnyx+5JHUgRMhh+Q2JPMHRheo3zFY1bGpxo06bRr
R3tJbiCBd49WKuw3ewqxmngGFy9IQggi29ZZmCVg/UghrZgg0ANEt9sEDO1rjmhG+GmUDg8IYsev
qolNPGdjFG49cnVwv3oh/46dV4CIy2YwbnH1mda17Wzj0ejwbvkj8XNe0IFvZSgtijQ5NJgjMSm7
USs+JZorn0u9Xi/ONK1bdoctap2JqbwX6PU6HInHkhdWMac0bniCyWdky1zdBadks/EMOdH2tjIU
d2kDr+BeeKW0jpOVjv2lm7q1+CTX9M7ONGfaVoQsjseqWhb0R6LoFiz37vrm15c+cj7xupDs31p2
ybvoa5iFfpxV2RLIbODWUTkBetcSSi921J6qIOL/caaKrow/MYWeUZGbKtb5ulG29JdCi3FkELlX
M5eHmGZu56EW66HBzRTwjjhAsJ+tdXJXFs8Y0uQJNlbi+YBuM64LfL1vY8ngnTUTUi+zm/T2JqLM
TZmJQWx68Hha7NtSN25rGdWvFlyXeoWpJuJUeZHsbwjWwA0wN26NbRQk114JPtbVFD1/y/LMvpv6
FsMM65wh+zwyO2oPGFGLd0Ce6xlCrFu8oQ/wSN8Uc9zuUD/Kz5oeFrtiVFGNAZljbm7G+D6BJ3OD
2y+1N7ZoBITB3LZcn/G+fG5SbYi2uSi5TRYtNOXRKiuj/lFwIM8nz+CS2sIQ4BpJbaxrO8xsw5aH
zFjfGE0vnCCUeTfwpDUHndK7Tr8QIS4ftZky/bTIrjG+AwyZW+K7DHeARyD4p6bCWDETIxyoo+Jr
IRwTKTzA7GHoLtPsYtMaUPt5bnuwCuTih2Vc8TE4fduFiOWsqi6lM1lnFkUW/vm6LIabCOJzHHh2
W8SPVCLtd32d5fscne3gZ3HLOl6Og1fzFJjrB9KojeTFqMiXHHwwB9n8pDpc6vxjoBWY7uBAOGmh
Gr8yFtIGKLutQ44uHK0r6Ybhsm9wJyfbZFmnfYnoUvNuIgnRvi0ctVqg1aA7F8uIYbvMVDftdsSx
DezIK8myxsKxbu7bNt8akzk1myFH9LNfgKXzUq0pcjdziL0rCBmP1p8xpRiPacwYhNshkc9c60V7
V0qmIbteKAlntIid0Z/6V0DSo2eg1xvcJxuP9LgZoUZZQCxycPd1SAAOD3eu6K1KTL5NGgfGd4nZ
ZegbGxWbd/j9c+cI1V3yvqZJiy5Zo6lxU7QYJ8nALfrukhOJTRsJuXXXxl4WAxTS9eNcW9z3M4Ln
hKFi7F4+qtJ/9gv/a78AH4b6/L8vGI55joEoaX/WGSBVXn/ot0mK5/7CcgHJwLoOWGXa/K/fVgzS
IB1+lYmjY5eCRMI/TFIYvWC7hEBHtwf/7nehAZnyEvkB4DLpfATR/y19EkObP3Z16KoFvatND265
NkLyP7WviZMQO2C08WliCUx0saL9J9rHuVG1SxXCIMDarD7FB5XVRER3QH3CAA2APW2ilqCNAzrp
MAy8KndOy+Ja4TYfqoU5pa5P1x47kLUnI33Wrhk88881KFUbboaJxX/GRsIhIVqOsLFA0ZDDqBJ+
X+iL5YcgESBRUxuy5GyW42IsncXUtpLbBRZfsx0Qb8aUzFV4attQDTj/tPorI3H3m4fSYdNh+Npi
noEuxO3fEUfioVwmEn20xFmKLt60snAuI8xOvxj6+zYX2s5tDRPcUz7oSMkdI3lQaTpfp1jvbqGw
F/dFqk3llrBEViOpt5JmSluP8KOl6j631bBfnadbA+DHIRodeRKqocyIvf2UiEbz4yqpqD1tCqc2
zvgwR5EZmwmB2M7qXPGZHavwE/jzD4aYnK2MrS/RMGOgr2bSHRbTvOtF2hyHivTH2BB3sYNpzC4d
eN4zGuAJk+2d6Wrwhcvx3tZHtBt5zo5aTW78zSFheG+5lckAuCRjtihAJDhTjW+NLD8f+150aYFh
3Y5xCTOr65f+rI/bWlRA7VRTvKeDI+lkrHnX2okXRCiY74Ujv9khknSDuXFAmQ50jlGPT6zyZ2lp
AMTcoqRCsE/DSCKZS3X3kDateW9OcroxlTveJS0GJ5VB/xJm/GZXzrihWbzJV486xJ4U91XIftxR
2nWopuIhbzJ2VBlzHiT0tBR8IjwIsyvctO5Wm7I+oB5tn7JpCX2rFdPtDEZ4o9A2bw2bV6qRI7XR
hzB6XDwXk0QOna1HlVFJ/tk0ZXvBnvbGpDE5zXr/Pefvr4K1/MrmjMf+PIXy3sUldPUEBAJwz2no
q2hZbilHO9LbBm2f6VO1X7S+vIcZJdhx992ZLsO6mWGjqMakFOayv1STubwODZZaNOFdjJg9NjbK
ooX3Tdy1mzrL2MunIa1j3d84gMqJSHIuA89nF3doybOuItDcSyftgF4CFkvLNbiZcCf6PeLxwFm6
Zw1MW9wu914y67sQps5AT9bW5cs89uldbDafNHTCxtywmMute9Qg+bb01LdWue6xSKtnoNCln+MJ
LmA07jIeuHNQJLC0yMgJyvWbmr/DrGEAi7jDX3r9s9VL3JqzDA8KG8pl9KTchr2KNqluvXIYtp+E
Kqad1uLGzbPI5vHVWs8Wsr1gSpHFF2GDpt4U3FbayQ1j2yfK85Xw6nrbu0WzJ95RHNOWNOHk3BW4
GesOvloJpClsef45EpyOVWyKKeWpP6pkl0EFxEOatvdU5vlVeXZ0HIAd+/OSmUewtdO1mPJlX3Zk
xiulqAeyiRqiGbCBmOMRUkFIYjft6HW04AMwkz1o5GHdjpQZtBtkQVij/lCmmpXLTW00Ir2D6GcW
bO8oSxrvK8JHROvOItmKYuO3RJmh1kzCu9n0kk/wl9/IDLGOWE1rjIDGm6MGG74blsUvbcNb1kmQ
3kDHEzdRXhY7xnRc0nqUQyux8m0OFO1u5tj144nzjqEcXGG3nL8sPQABsu1RYqBBOCfzNH+R80Qd
VCR6/VA300OpUxtHIGs+VUVsMayWea/uIvZARxNGQktpbLnYS2xqzHZJqyO0hrDyE9C6RB6U8r5L
3XdV6WMQicnYjbGXs1zyaJR8zek8NoplAYjRSlBbQM7sbWCREBE0ACHxsvNEB08vridu8VKRLtU/
xyTPGdZhHsoP1kbc82zR6m+ZlpIlE1tpTzJAPArnU9aAj/RTgm4OWe+ly3myGuc68cB+MJuQWyQb
ufSOTTfYLy3JCKd4KSiGWR7YXzuu/iQwaDTjwNBC16IlU+59nWvA8kJsI6dK6B7dIv7/TqIROoR1
dwTVEX0C258/EL6ITRxUsLtnGsWFK5F/vSrPaunnrOJgJFH85q1KAb/wGrzr0dxZ58hsmF+5lnJJ
Fh/78Dgoj/vDHAZIGtOiXRVH+zv0BWg2rD3GS4fY5W6G0KpvGMNPDeVyCXIstSHX+9a09J8hLtRv
daMnrzyTo5K5WX9pzaX4FA62fCcPtccen4fmPVlYw2eNOvm20N2jayB9KgrT+W4TLcQcMDbrHuTD
kG8jaSVHGwdrwWkbtNQP82bG4l34MuRT9NM09p77YbbPudPm32HmpOGp6AViWoT04zWsLeeZ54jc
QnmKdv08CxA+rqvCwMjIRTgCqJm+ZUkiLQ6jKHyWWTncTWjXuCrnWLtLUqdVKBWL5jWdw+zWzBUa
sYHYKDcQKPyPEhLHd6urs3uIEQ85EzWSClm6HDODGQoTeG5WcDX1p6U26zCg/SCCTrRJSMA8mYsX
BVXnFQLg+ANuYf3Fsyw0SloqQd1EMpL+VM8aouB0uCuBHzY+3ETtm6XP7GGbEsqMqXlAI9xZNQdX
A74vo6kE4rmE/VEZnTlu0iStUUW7RfqZuHLL8pGSdfeptWIRtMmsb51O5UfuuSTd90JHRDdb7KZ4
5XJruo3+GsoutLZlAiF8YwwaY8XcSu4heeh70AsuvLu+hD7jWeme4zn1oOIPRWBmwj3PY1efDEZF
uKUtfTMP0CJyViaMgxU6SkKLtrUOC8BJBQDMmLmAb7TqavRtt2lZEp5zDWkYVo+q20xuqo4sqWjg
kZ00r1nzIR2IenY/JD1WLxkJruW2s+QMmpCwux8OBdQl1Eckl8L5akWxfHLjsngDCFXtzHh11nPE
h0wdh6zSglFmnIggVPVjQh7jRS6W+2Wwm/ygYjVHgYjshTw3cza/uiPygQ541zPAKXgMXmFOll83
qFLKSgD9J4ugBTrRg7RLzXgG/xHWA+TS2HiD/SCQqdkwuKywu9qyY8iUTkJ/7RcKyG2kI2RVONQg
qZau8V3WoobPVTiRdvKqNHxJZFc+zYSdtTuzjKebvu3n/ZDCS9gsDUMLkM3ZMY2yO52m9KUu3dto
HjZVjGsPTBOtZ4+UBobt1eokdCEXsmxExk6CNkWJT05ObegBYN/XmMiQLjSD9VW6i3B8q1LRM3sf
UGdAniwGZJppzEgvEn0v8yi6bTuBt0osaP/gFuwXy+42izLzXa/r/dnATeT0TfEjTgXiyqR33B8O
NkhY+m0Zb1BjNE8RooivjlWFO5xB5E/xbS5tgFG/v8Riyo4RZVZLKKqNvS9pohSjU2al35Uuh5JG
lD+UFuccLeZ4qcI6/pyHU/6YQI/Z64lNCqkR9udGAf/jAne8m6xZ5XY6NWIxRgBVC41E86buD14i
kX4i5M9ewNAbjR+HiGhBONjQJZQSzrYOl+Um0wx1Gh3LOPMOcyDMSfItXJIOGG3XHQqklrtImuWx
zokmE9nyWc3T2Acshpo3xoruHZIi7QdDzOb4T5f8f9EboIX/yyaZeNjyx7cu+dZ3P/fJv/7Yb22y
a/yyaunodgVEKcFD5fc22TV/cemOdR21nbW20Ozt/mXjQXBgs3FHoETnikyO1/G7Hv8XumrysBle
u9Ap/6ab+0N//9Py02LBy3JXJxGVtGidJewfl4fM7unHqwQhKMGwG0Fs+DZeShnYXfcyO9lXTx8Q
7JBdu2XXLAPcY60/TXPGGC9Tgd55j97gZSeN7LDLxGU7UCqgLnPQDDSmD3WMOX7KhmzuAQCBlVoQ
4xX6po6USaFYy52SWsLCoJcBG/CrCge2EnEIwM3ysq1RA2eKDH4ne6ohSKkSAl2nakiz9mXI5WNv
JxWTsUrApUq/Osh+NzmBnbDDFmh9g9sc1dC8GF6sgsUeTLiayLbJpnmGlXKfmsbXoeHXO7Z6ySvE
JVGHzxSKeuA64kp/2/qi5P0QEAkYtKlfHCMldW51+Y4ab69kqh1MgNM2FEzHpvGOJDN0LEr4aAYW
N1FXkPGYZu8i0ybfcfgoK69pN3rNP5ozLWCPHz3xFvgYdHTrSdtu2HegQtJ5DYOytG0MDpAelgdB
amHSroicWpXL/N/MunL+dtv1J3kEe34iwYxxuJZ+NPMRKCDTW7szlmtU5VdJ87/NW34lexObJqfm
5Y+m2PY1L8hUTrbRl+iJ9ArYf27vbWRVvs9lzbDYbCBKhjONAo9FRO159C3MaYEB4T5KXe+29Ggq
aHWqwRVVQsuPD6DSeTQ1qWwfwUFm2NEdaLVavuxgYC2H0ePTMxl/Mkt0j56hPX5cJEk9e5vZqtuN
crkOWFtci8GDWqJL6NHGwF6GP2DQXYeEFxWlmXU0tUbujJRqoAL9enJlJ9CWrVdRx99F0XqbtAYC
raoVW3eI08AJHZZ3jIx9xJ8qKGz7luv5HdsBiGNEsH4+Jl9BIPDdLx+GBoTuxDKXm7HzIGINFT9T
rL2mobyNwB510etWBk3bvHx83wVNhz/kXFZE2Cy7KOaSgfnBV1/zGOgdLz/pRvTOTc5V7fB3vZir
03O5VKr1XkDyNj/lpJ/7jgeKzeCFcOd5/qCy5Lbn40Iz+TizL9uONfeJix79NGL4vMQud4d02xcX
HGnguHzDXs/F5HE3fnwYpeKmGDX+qsqKr+QriW3IauBEE2xv6QQVXWsbnuZSGvcgkvDWIKyFnjMP
rGGVIqFJiG2TVfqmaCw+Un3gNURxe+O12rSPUK+cqUtJQu6w2GQuN+U8mhB+0xI7WsVVhqWV7VeZ
XTzBjQr7CV7zELMBnKN8q3OfYI1PrkNMA7reXma6LAfd6AUcIvSuPQpTiKJp5esFX7cVy+wUxXq5
n3i8Mzdbb8MMkcjHd6sVvH0tLM8OoW4cIVwCpaolgzU+m4+rnISiZVepRu7byMq27M/kDiFqvhmx
MQQfF8B6hXOLXxNrgcg8c4zJgfvbWuRy+Piaux4udtdwGU2wHbdDaoRvai0O7Ji3umj8Loho2oH4
QE4vEGMkmfAVGNl7xIIRSS93j65xNxeEb2L2M8KT3vTlmd3sdGtP9t4b069alMw+toPyHGYi25JU
lLA91rVDZHOfVohUzzPLx53rcJGVhVmeNUiAwVJyfEE6ewPs7OH/xwgyWXsZ50DpmfadQ2McAlge
TuDijYG9ard+LdrmODotUOQS/teUFDpkBtskryniUIwMDreRr05zM7kPe3GNcajuad7mPasOfFXW
MAQ4kQiRHXgJY29wF7mqOhQeJ1jhQoz6OJuEnJharTctq+0h0CLtkX87vrMbLonGtq5iXnEXoUYH
gNKMxw6t0FxPCgUCjOOsAg7FIKtEfWNN1J3ZO/J4PhqsIMzM+IgdaWebjBnKHfRmubNKBATW1LUb
zbM5Ai2bXRYR8HfCWNhOV3W+98L6vXb5z0WfbtOQchVa/ITtK092OBu+eTp8TRxL9Pq1+1xULIky
Lb7Txv7WRSztmyAmTnMyYSrXaN0MLP4zsP5sxJZeThruarKcv0BCJIXPoSJgDOoZLdlwS5N+FXT7
G0OlEkSELh7tCMxr640qvbC3708Jibyeb+ps6PHtGFa/TWEwrWPX7i6OLAePmGPkkbtrYFMygM6I
CUDH2rTbxYqVQZhOrZ1U2L8BY6y+Azv5ZiU6M4bInLJ3rza1BdGHBqkr4PgfD0DWqh27vUkqv4GJ
F6gUOHSRWoO2iXgUbZBIhhc5Vou2yxnJtreo0TwXjS7mu0NHP6G9zMD7gxh2SX4OY2l2ftPkhhPU
M0y4W3twxEy2I1SA+5IEu1PsOo8/7Svufq1gfgbIUCH9LOpa6xrLIeyG1RB+R1JR/ljX5BKPFLF/
/cFN5plIlPg9yXi4mKX32DeVyWXFXWclXOl//XtxSv7n74XczOrV012c1n/8vSjCxCw71R+M8eOw
4x40k+x7OWoZc+zs/a9/2580er++S8RfjkCZiq3iT79tGYnRZULQH/KZC2StBCRTmy2Jw/qv7+uf
Vdn/WJUJ3Fusjv77quz2x/j/Tj+a9sf8cxPw24/9qwswf0Hf6LgSr8u/rLe/Lctc+xeGDysVbFUE
EBb37yYAzw2UJ9cDzYgGF47a702A6f1C2BitA/8HTTLtxd/x45gfUs6fmwCJ7tlldrm2Gu568f7x
oqVU57HR21CEBi0xg7KhcpwjQPg3kJLtm4nSd3iIbGqDSsfKchyYkl5j1I3FPoOImgVNM+Sw9zPO
fGiSJgENPIqEYjAaRaGVXOXQ6ns3A+8fkWEZLJM2oic2YpMaD0fNRArKC+CZt5wZAEdG8TisGG42
yMu15RnMsCAlglVlll+RU94yFqIqaqgPLv2IfMP3Us+4bx3u6051+ovMcAr7mpaI+xIS66mFJr6t
Cp6bDEOx0DuutrVIiL0tJsoSQzOMewIDaQxaTb6jOeTIVpUJrWYoluYYDeBCmUpm6s0ceAIuI+Xe
YrU8bNcPCk2It2nc+Cvff4LDoV05JMaAXzFrCJKgJZQIV4v+uGSIh1z4dWBH7LEVAMfVzBoIJZT8
PKRLHQVl7ukvLlKVC4NymjCxFhokpR+6kQfzoFH0LYY3gtYkuHPXJhQNY1KZKCY72djwgmAt+yNz
0gMkmL7YCBVpr31v2g9eh+TKd3rTODdeC7l2NeY8z+R/eZsh6o0XFNzouDNqqd7Pi3j65Klce1/i
UQZM9kLsH1P8nSfbdKtwkO0/Xh8TyObIlU3wT8qfR5F3fBllQZnpOm457tZiZt8DpwkqTy27pOJD
ZmhJM7kMwGPcLhHnyDN6EgL6jq3QmZ1YHB9CAj2WA3q5xtzFtpslexNlPNDFEClVSfDjibP9ODRW
J/wuHfpdl0TiRWkI+xFjzZ6+51KBS9YVXAueyk5UGi1yLkGn2bLk27Iyth+qYsmfG83MH2LVzC+1
itszKegM7pbB28WmaJwNewvzVNp9dMP4N/6M0IzqQRK1qim+bM9JM6AJnU07VvEmP7pLexFtuccE
Z2H/qDuQR7Jjh5mq5XUpx3lPgwx7KxfmO4kFI/UKzKbKN8xlijeRSJNsJ1NSxm7RIG/tRfa5QrHr
CAogi+VZwt6jqaDsdyQN3oeFnC8JaTGBSXLcZun08FJALGNNFY3e3iDRfQee1nwmkjfbQxLWKh/U
OWEbU5cU3j4z9PYBF8GL3eX9ubD1z6UHkjJAuITrO+0XbdkOWX4pAPF3QWs4zi7xFrYerlBBr2fl
KQo9i91u7zWfEF9Wd+jLimurkfI7Qkq+sxPLOPUR0bmGIC+scB3rgPK+2wppLafYqtkWZ2I0gzG3
zafJcAhCLWbq/LChPRoZcLHrzLgxRJlwUY1htiu7YdqKqiOkCHjOEvSYbYhrMdtLj8P+E07/7Ab3
sH1HuBmtYDwARNLdFklqVOTQdjxNWudc1gmZrsi0Xgbypy8IBqOVmZX+KLuKvRhf/aIkPYNjooJJ
SY4h4YDs4hKnn+6+LbXkptfSZioPEYkygDh0lZI7Bnu5jwcz8bWsXJ6QRBKantbxLUTb5rToCp6o
Y897UbtYF4mJrSiMIqVr2xJiK6KBvLMYwqycrb60IZdyUBj0qSOtjePMN4RxVdd4WtrPkvdvoiFe
pvSoimrFbi4R8P4wjaG/OtipM3I5OzIpbDzBaOj7YIndymB9phrEWiJ+dEj5ZnLO3jkQTZHeDF2a
zcHQAA0i3M5JfNNRbcAkdNrH5HcE48y8e9HrbYMm+shI1L2t5l57zLKcwx9327KTI5Fn/Iq8Y97i
Lc1d42XZ6aOXqCgXr8JhBr9pnT58/ThZ6qwL3+VUZKe84g6lGjf0X+8i5XBoTWgbnxs0FBsHzrOO
pqJicOrOPGGayqHxiziesWkLi9thFPeGTdNSdXEzbUrR8krYHS+XUR+JXIhXG9ktT/v5tqWHnTcI
A7stQPrl0iByufmoAf4pl/5HuURiBxXxf6+W0MBXzdv36uda6def+a1Ugl6EdRnpEKhUzBhMTH8f
mH64mm0MPjZSpA9h0c+1kg6/B/sPqWmW/gfrMroiyTMWTxXBy/CP5N+play1FPqpVNI9FEruClLy
+HWW/HOs5bqv1kMN5S8uxDpl8iSlN/cvzSCtsjmlOssPECYUWnG6d1uaDPtsoq0km6+gRXU7WAez
paLTCinPzEv5G2kIoka0koe8D5pO/ytaJ/MSO0nOdjQOTI7YAKVhz7524Xc96fYw1gvm3J79c3xm
TQZmmmc/0g/mqixuiWxhEXcy8RahcjTHnCECsLJBfxVlE3YBuQaNmh9YbsHG3HpWNLpXL576WH5K
EuY6cNZJqqNv14oA7fG6fu+bRZu5/cDIBYTboVf/x9nI8yLp5v9x12Ad5DL/73fN5kf+Nr41P36+
a379mX81GHC/uBhNhHVsuH/dJfy7wXA9l4XB6mn89c74bctgyl/oj1lBSJMrb20+fm4wLMuATwox
Vngr6PXv3DSGXM09P901Fg2GYxjkRJMosKIF/tRgZCmDV2OR9WF25vgFa3mpWOOaPN0nuBjB5DZF
t1P1fJdXYlmjs5jc4oiDWKqrXUq7wWDbXIyXMOnxcJRl5gToZscfU+es6GumughgSFmNurvS00hi
7fMvK7AHaGyidmWEk3w2dfJKJwnWiw8xOYQMfh/SjqnaNHXLbZ7alGpez3DaRa4LV5ui/wRjOWPu
yASR8HOC/Na8FWwDzQ3Je2vljp5Mm+x0P/LihG8i5jq6SxIeK9Cq96WMrBNRvl9St9ZekrxgyFWX
7D4hy+CnERG+CspJ5bXqE+R+D2FPe0Xs8B22Bm8y5J0asbgyUKAklEhi4RURmcyKYa9H2Tt6q2T0
dUm+RqnzKCOPA2h23aldvfDb40FcHXMiPN7tLugZTZ7QTDIN7xEC5QUqPvrBqXzgEDHOE5MmP0eu
4Av4PvxRnKu5OFueegkLsO+L0U3wGaMvTPGPTo0tMjfNazZnX8CgpNh1qocp1ZbXLGcGq8yYDayn
ela11MRJUgZcgo+TGW5Dl7aMUOj1JSCos/mniRwz9+7i6p/MTEOTwvr8IWpl/kxpYT0jZWbwuq4X
SMExyXigMmTDwo5VJ4llUXe4eReI39qps+b6rbKM5hHi4sByFXl9YKqcHbUg8GW0D6G3oLS3kU9A
K29erMx7dNqk2lcTfFwDg8yZtEJ3u7jSOMjagReTe0/5orTat8zxiQ07p3ZRtS5z0BWFK8P+m6bT
OkOX0c1rB7b1tkgwdG1GEU9sQOJ62eZx+WBidN2aDZiAjahMBJkd1nMvhLBrxmjduXPABQ0JchZE
4UMx1XLf1KZiQ60M4gSTmcYHuIvfwXmtboUx9TdRpHX9bmw0+wlJfnJjFY7+xeKNb1oAvsjYwMlh
zUfUvjM83GGocGb9ZpxBmh6rVEcJa6fd/E4056LtPVRV4fss3fGSiwYqfVQyD89dBJs+U8VAFanx
8E959H856JnWeH85Tbq8NXP+Vn7/+aT/7Yd+PupdhpqObrE75jD9vUByJZps3Ub1zDiHucK/Z0kc
9USDoMuSVE/mx3n+r4Uy1BcqGtZIQCIstCh/76j/8/iTfR9zT+iNTCMZUX2sm3/yopZ6nzZFTPPO
rsAG0zRY5TmaovmpMIgOiyLbDn56EN7955yXIdifnixMWXHf24JXztR8nQP/9Avx4cYd4+v5ME1p
c9U19g8OCbr7v/4tq4X2j88vHb+6WLMMEGAI8afnV2e3+lATeHAAUZbsRzHV16xqONzQvLHAGUHu
ts24gWmn3bejOz399a9HUv8fL4DWlyLWRBXAdyz/NM5mhOIlw+x2B+To+LymkWaLhDP9MODEPSMG
ak4Auhoec6FLvLEKTaZkjUrYJ7Y6nVTlgTIhmsybLy12YJYbBv2zx+QA9EnG3yUkEkehmWurWYow
w9K3oUXZATbs+Z2NZHZvph4Yt8lbDrFlE+zlOvWpcOyah3I978OhYHykIgONLg8bssIc4bK9qyfj
EWGEum3GDOgusR13ndmzsUQL9wamG641FJ35PQZ6tkOIPDCqYJsEcnPdUEGuacLEM4h4EOU5DvXq
S5zM6tWIdH5wnBJ5but1leQ4cLYGJmeboVU4svioMPlGBuxPQnwZy+4BZfI2GQSwBl4S8Yjxji3X
VMWf7Hopz5Ul0bvmkUBV7ibNtSIjDHGeOyJ97lzPb514uSzmROGgF+PGBAdzynpRX9uiC09L7057
pzby48fu0zC74ZleYHjGKeg88O2I7dLS8ZfCzoMecfq3uWL7FrmsqJOxnJ/iLqxeKT74ZmpV6gdn
ZPKHNCw8mbjgzo6hJQfWx/P72Kv5Scc3+DTrTfvZqUguDXHqH+uoMx5xyreffy1qqkqeiwIgKPFD
NaR+q2DzywBw0X36dbVtVQiguxzEtqpFdq+YCvnEejpBKqrmG2YbiR6K1oAtuyB7jhApBGlWX38j
NW1+8rSO/VzS50dSmNXt7GLnmfoUHXlLbloJ0qfNgSWzP++IdAHzw4JYM8LsPmL5uXOQJ95ajKSD
nPSaH5k+syPr/j9757UdN7Jl21/pH0APmIB7TZ90SVIU3QuGHOGBgAkAga+/E6nqHhKlI91znvuh
akilEjPhAjv2XmuuPt+VxQK5Hqz6NZ2a4TEC335NrBQ/CuXbXpbLIHPiiEOACDdRvjzskNhOZ3GI
QAy39cQi0AjhKw95zq04wDL6ZuUpoaepLU6x4EowmiQWjN7rBmoNeupCKs5rHstPfsEAbhqjLNv0
4PQrlG4RKYtm1HxxQ3O+rsZEf7RHeNTkkeXgmxogaHnVw+PxrIdUpOMmiZn5o7wtACZxHTPad9vz
LVpAbvoGfD/fzWcZRTNzJYRX672wuP9BNckXRnjRRQH4ejSY+iVpW57i4M1UoUleoEF+I1Dt0j4m
nftq2uQu2wRSPcY29+bKNuiS2mYdbISg9o384Ru6UnkjM5ebcrJRDCZcKDrf/Y5WpjzJ0hGnsB/d
k9KR9VClnXxR8LdejR5O+nk43tpR/eqwsbzMHINuTACuHLB9gOO2GutPMV460FZ0sXBV0ys7HxwW
xeLY1Z1xT2BZhdQypUk/Brp7kp2R3+u6t5AyxJwfC5v0xVRk5dobzfTQ17ZvradoSvcuAQZfZAHr
nbs2B1yrUQo9W2keXgHNxcTq2WhNe8+OA/spyEPkdy8DIQL9l5Qk45fUqsqctERnrsQh7WcDZq2J
EvKaiNLIvRhjR4l7J9fsh8WkP1r0o9kNK9wAFqFMm4Zw4h33oWuuetumTK7ZH+wGVd2oOqTfzB3G
VDi/7c3OuCP+9t5w1Y0oZbkLEt+9m1ta4MwWnJvWjT9EbnRTMkLdmD4PUQw7/lja+cfOFdZWFZHa
KqE/p0FJMNKgvuaJXR6Nik4kIOFjMnuYlS0lr+pyGLco1aFwRXH/lQyvZhunHXFYTbQrxta6mOY8
ZJbS+rgKXUSYMibGYRb62gjlAN5+ji68LLgwctkAd28IN5Jh1ByFbRYb25gIZzIx/RASPNRIYou3
WM5o3EmL8feqE3pNd+NeV366hYwQXmZJLK8JrR13XsID22SldZnqaNqqMIiPs+ZC2hbMNLMyBqb+
8PVRBwQYcgmbkQt8cqisjKaij8TEKClM3TQ8qNj6gPcVEQbamyurCp2CNu/U49gYRw9VQYhrupy5
hqsYe+jBlvA6PYt0qzpqr1Rn49qwTXWMx9AiJzQEMutGXoPtsfvi1KPax27MO48XeEAGLa85VKD9
NqsIDnCWGtzq844QS5VMDLKMbBUG02uwbG9AtE6XFdwwujN5/kKuWO0Ts+zpPelr6cioAyFQ6AbJ
2h+EQyvAae6ozoKdUDSkjpL1Fb0yiwiGjlzaKLN4rq4FYqzLcY7mLYp8+2hPEoFMkvBUdYAq8gb1
L3eg7i33Qnrt9HEenQxBFcrboKsOY7FxBqO+sFpv/kTuhnuEaDA/kCNVx6how8M0u+GRyGZ9Syj9
vBki1VzkgFHXnl1AqvBy9nBkPG87qCh3fidyigNt0SOn3boyZbBrmO5tjbCYV6Pr6A0M8OzZ92IE
yqYedyLSw0oxLtw1SVGvVEymiGXwLk9NAsLJc0LaNgybGOH5YxHE1r5gELD1nDo5BsMUbcMxEtc1
TBRGTqNxX5KSeGM1s77Q4PFIbXLxiG0bD4UvUZI3STT7V+HUYw0WI5mDuDawvJUiya9lN1tHmRBy
D2SPjXkxR84LSetarHyXNOKVPRbdZQLGN0A+mJnfZLkYxISP2XdjZuZwnBtkQbI02j1SEfdlLFTK
JIUAjCvRx92X0sk889rqxEC3zaqs2H0JB9M8jEmOKYeodsZ5yGnynZ+4w+eaUQE0iHGpC2RzR2th
kesNVb0NiDG4NKaiAJKn/czn9iuTY+sM7VXYdLWAf4J5d4WxJj0gu4+6dZbW7knbUXqYSSX5bOOp
oB0v6QZwbTCtLCVSljm8hwprPmRuV+H/iwiPqWT/FQ8OsyWa4nW+M/MO3Z5kFX6rCoRUkg7evcz9
5RnIKRN8uizR5qwm8pOUaIJEuqc5TY17o5aSw02dZKfgMgcb3OjuuqTISzbCm+TnSapZbhNSo8EX
8HbWiqrwe/FF7isWY0t3X2XmZ0jlcANRJ5cRdvoJ88SWMtT7MBG4jO6IgpG0vwFVWUZO+tHxveoK
OuJ8EGaHUbgeWYxb0ARgF+wm2iRux8s9LGv0I/jeH1MbAwskZwY2ridv4vn8LcLm2THIByZfp1kW
ZWwyb31GTZKikiuOYdNYtyyD1Vfkj/WwMWKkSB1l4oUXLyb8s8hNd1LvE8vAv5OaXDurMQKGQGWr
9zGhOpfIYzl+NYwbEpn1vqbYeoGahMFEL+Uv2toXv5+Ko91xCEvm90NQTvot0DLd4+SrSflNGY6l
Y6dX2l380DUq92Nuh83dnzcR1u/2EIsQmf2Sjzl3aff9uFVq7TCvl8bBITbs5iIKWQwph/0KbFfT
3hVLRTM7jLUGLsxrp+meVWPFyVa9+7cNDcDQ9xuq79/E8V3yj2hY/vxdVO0QjZc1/UGkVP4Y+pR7
YixoI5lFzqgJIl0lIWe2j8lg8hmxbbPOdQ5zX7/GUcWNSQ7lRecM+rIaZfOslBCnIbWnjyMV9+4v
J+7X7qUFygd6kRcwYcA29/OXZSSQ+4PhdAfEEQyhusr7oCUPmkmQ48lQ3HW8irjBMD9aD3lPJ8/k
PXWRV1P9KaO9hzOKIujPX+q85fx5S+q4PrLt5Uv54peNb4xXyIaJCMChdJBohaETbbpANVfzaAz7
lmyWDUvzvAX9wYsnIqfwOSPneO8ny2Mqhvw+G0Vz4RQeg/LIrb/KtGACAKCT5POGpprRLknbPQij
P39z9zc3os9gh+YFm2oHGcu7PburDBpzemwPU8M7Tfspo9OGSfau1hOrU1qNmzBx/LfB1sMhDRx8
opb9KcjkE9QO0BQu5ZLh4nZVTD6vh9YWL0CeKwbhjH5Ns3RebYFc4Zr2ajVctkkSHCMPAaiJVmqX
TjzQpGRnhzhM3ZNpJQRak/R6PxVleEUBOe+qydGXUDVGYhrViK6YFcYWyrgf4tb7YLi+fiuDmC4a
4nCsK07HGsvYirp3rIujUixgwCup2dksI7HEVoLMD8kBtpK4ZCU+1+pTNTd3VdEsa0q4lO05BX1Y
IsIUZup9EE4ut/YUyZvcsYKrTDXUoBYth5iJ9mM8GzEsI9cuXltH5d4Fuej+cNVEY8xJSvFBGlMH
aB4hYWKulXQQbB8WELlDhLTdGx1TZqEq+7GOBDjWc7fR9+YiPuZLJzKal/ZjREEfbUyccnQpU3qv
w4r0H/syNEX3FSnnBN8aWdt9ayZQc6NoAeUx6a+3E4twsiomSnl/srC8EnK5ZjttHth9s8SigHgi
Qgq3OFGaa9DrNYmIIULqczBOkAj5WWcq37Vpn+4VXsKNmY/ckXPPhoKoUfXYp8Wrj8EYJZElXwhK
ckga1eSDnM9dyOg7xbTPyeelY9y3OLCPFi+Ouxw4+z7KUUpD9eiLY+8G9aeJMfwnoYlqp4drg7kh
DGfn9EF7y040uNI4h1dqZNPvFVX3VOG1fJomyzmaE6tRv7QfKhQVaN/7gUTXuZgGnPajwggal8e2
y9i1VD5qbtBCd6XTqsezpJlkj/qTS6r93hTssKTF7nnTVjNvgB5A1BP275G9SCFveh+s4SoSrCZ9
VDHTIIYk4PdY69e1O/OMIG6oyPCx+MPenJsvdTVxVpC3rDp2hytEGMDRE96JjSSSgJKIV84ULq/Q
s2Df1YiiitJunkftB1fWSJulk0l4FVuoFlLto6KOOXEtL9B9hUcXNU81PAaAFbH663QfLB0gYjPl
TZnTH/JTtsnBWM1vAU/pvEUyIl9yr7wdJl8SkkrnGXx+fLIWb0U50gS3BD+0MpbCefnWkwhpYgVp
zY1RF8s1YH55tJZHdVrWdxOp0EbSLHl1m0ntJtQL3ioz0bMDy6czsii708lkA59MorkzgRWN65qA
z6/nd7GsYkiW9Hr0Ze4E3KoUvfR1HBQnNFY5usLXl3MM7xlOTHB1vg3xAFNIxFVjHiZl6GsR0/Fw
Ot3cnTs+lcPtUxKDt/YsOidNyS64qKz0gL+xXBewRa9UBCHi3B5A7sxpEA07WxqOnPqlkTengd7l
kobQmCRvbTDr65nHrVqwQBQj40QvLIjpXplyyu8bKSbCtVHcsU+hJFO1P902IPUPSdVziePRLI7T
zBGZUANp4sw8gnU40oKDV0b7LzfdtVRGvYVeQTuDxt24PQu34ql0T3buuR8oeEzCxb2he+ozci9Y
w/LmmaR1GmUMy5ovkKLsbWdiV0AXTd/GboujsTRXmJyzrLGjjy7OnRoj4H0eUGq0azI6+EmlTbOn
gd67dSw+/ty/Ob8kp5zebVUn4miYxjfTnJdy2Te4fEVJsdR0Zr77fmumtC6RmxdH0ELRPSkb1RU2
IFwJGKuugr5rnmuLHprVxfTU1FIrj6WTnAbBTgubXs/ibtjd17oI69cppthpzSa8Gn3W2XoE8wDq
oWm/mNWi189zZW1hX9PK8SjP+4xnermfm3ZZhruo7i6RfNORDFOfmjdv+eu8RPVl6lDwJUvXm7pk
eQuwQXu1Am4JMavuq2qi+lNiRfHJV8jjLFBTawLy2ACwEq0Kj8PB61kcz+VtAC+RGLYqvycEky6S
4DXpYRF7OL8bUM+j/gni5IT7Y+k70UTFYCtOfmy4vCrGMMCEQxmCAtt+OHs6whKJtldTCQu2w+vE
y6wHZDcgrBQXkmlycdSFWV3NaJGuXJsitlyuASZV+dIBL5G7dq4pzkeLPDwRD496pEyWpIBcmXVh
Pxgl4ZQR69hz3QXyJUG5eUH/wlufW4JDT9MysGV0Qc4k1uKJ8rNjNcEKY3T5Dtsrd0iN9FGRUguw
jPUHQhxd0LrgodDmUL9CNqFBPdIzdtKIrUJP4ex4AIpsmstbXvbcPOdldoIZsKdzpC/bWsRP7Oq1
XGm7XPYT3UQXqnWm25amzUfgEPPBwDyLEKobOJkmy1sy8BzlocNbyxskezyHew0q1v000i8jgaRM
jxWWgotRFjQRl6XSQa6CVcbJTzMZUlxKcvcGZNlbpwl5P0Capjs9IzwiYNDX18wcrQc8nOqbT0jn
vuerryoKPIcxN3siWdTyc1e2lBxNNxfHrOIhS0l3O9l+9ToMLmdtXiiFdpDwqAw556AvGF1XiESe
qUowt6qJGB4MeTUQQRvbHBYbk0V2bCgnmP9RQepBbwbFBdfE2JCNSEv9/NvzgwkvkVeMYan2izvy
TiXlQxyruZ9uJxspaplk6R6JFw90SlUZkx+Nms3lzhbSn8lmdlNcR97Mjmz09W7q8jcl5trbJh0b
2HOj2O/kq7DZmWKIhj4+MWbeEEKu9jQSOOLx6BfZeFCBeJnbGH/yMonBKy+3eKL4sLxWwUUf9fX/
aVL+vzQpoeUw5fqDJiVFfpt+6f+rfvsv3oiq/Pwzd/v73/+foSUiLPa6pNUFDHu+jyb/R5/i/zcK
e6ZrJijIs0Tlf1Vdi8w9FAioQkpcRBkeG69/bLD8ETNGx+YPmVuSGPVvKeDPW9+fN1O0cwU5vTZZ
GZ6zHPmPW2NtVYjR9WQe8mlJBHgrYuPE83KkWbBsgg+MqS46k7ZVpJ6tHBGG0/1lV7RYi9+PGPlo
JG8kNQNpPe+Yfxhk1qQ3y4BdxaFutXkTiWcNr7cbCDYqWfVtImhJR9qEEhaGKKJriSR+z/6wwiT/
IvBazgkGN9BqJhLptA6ge+RMsiAFLqx+BnYr7EUbuHyIO+WXpXhIa0TXFZlE+WtGWbH8UoN0EBRQ
3Vzv05JAWGOr3fAgYE5QJOXeFZa/Sq9ms8c8ZIA7oq8Nl0g71SNrBqZ5yzlMpDmVjM6E7VzGCpgr
AwDwAJAvgoJFCy4I2gNKBGJ9eaVeCUPdIZJQbBqWjVHY33nhi+UgE4+R2XZ8A9QHcGKdNeBv4jbD
lZmgsa2LzQDFAwjk/WQQydGM7RZu6nbo5SvSGnOfFuo27vxLLMOf51it0bauG28s9uxygtXY9wTl
VNWXchImHgY4Gtocv1QLv8BT3VUFSJO1Uq6l1/FhVJO5Q38pi79Pr/9PJvoXwZtlmYsj61+vLjtk
ounXTz/KIP75O/+sKIH53/wI02WCC0z2O2TunxUFNB2LjEdaAOwDFokfgu7IsTFNonJYUOg+0AlD
TvDPigL+36XDQ7VsQpCH7+X+O5K3X55m5Ml0zi0kp9ybvOx/XlBilOVzIGt1sG0V9/hqQ6brwmZP
JVCp0xFy24oSUrFFCRNEyz+cq9vvC9eP5jeEHj+uJe5i52eV5fyQ3EXSwbsGS9PEZO3NU78flT1s
fV16Wyu1iw2tlvLwH3wUeT7I8QRAv/f6Czw4g2WVbs8Uk0K+sC0IPx37NPqPzX9wVJzKpWVkLWSE
d2242cKBwwrV78+dBRhjzaZlaLzuJ199R178S6b6O73H+QQ6HJNAG2E7+Fl+vnzEG6i8cDmBYRqB
jtI2GFjlvU2Dt2HrSNhQjRJvif5dQ6yv/z1Jyz8fjsF4uYthOr87zn5i6OzIvt8btfCWLOdkW1mi
ufp3L5xrc18iZxaMSwP/3ad05DV3uKzUvkUz1HJvVh3i5Knxh20mS8QTf/64Bbf4wxuWg3JtXuIm
xjhaf78Ig9xmgIJn9UzhtAcALG+/0SN8C+jsojErL70I8fOfP5FH+ZdPZD5rs98jzOMXzWmU5NkY
OLXao3ejuQBTlotFd+rPn7KcpvfHZfO+pruBo8d9H4QrVETt0ORq76DPgaBkXFHlnzQaovVklu5f
jul3Z/HHT3t30aBgxk3sFmofDPhCIlK244HIV5nlYOoIgVq1ef75zwdovxsbnK8cLW50Y0iIuSHf
LWU6AW4zgofbW4knTqIWxWNswvjy6jk4qDpGINvc+2QIrZuCxqBHc+pC0qtXcVvvB2aEWzURhdOO
vvwyTY5x1B44Njvqmw8zxjGaH0wsczrOf/7e1m+uvwNgFHOki7vylzsu6AAS1D2PUToqxptiicYG
XeIOW8OgjQ8VghymgA2sw9nbsosTr+ZMF0VZgbwheoymiYzDEzDkf976/3J1cX/71Viflyfc5Z/l
z3+o9bKwAFXvFj3xB8kWx5u7AV00AYDHGNU1cfdxSmmMm5A2YdEVc3UxVVl7hfZjyBEJI28dzGpF
7guoLF0xVgJAvqEziIjGjjVVl93e2N5s4DgcSQUGWbAZfRcNLTyDRwV9/LEfgoikyrRZtyT87lAM
Yitz2oBaZ7ro8xbrlVFQNEUujcLCvUxE/lGNAUZvoR24VTPNWaTVoBL6Ux2yZW5SQsU0lqTVxHzv
yky0+WS0zbAnFdRA46rfcu3c9wERnaEf54feS/oTP7na/fmq//qABIgfHcJ9hFhwsu9uVrRJrnKp
7vZplxDHCJ4qDcyjlU4Pao7YKiq2vP/BJ4K29mDeshF5r8wL22kIwjnv920UHRkTb0n2+hJW4qp1
APWDoH7+8+f9+m5n3sNqg9GFSRQCjZ/vnS6GTMW16feZLqDJDWI8xvWIg8Nu9ebPH/XrbRq4ge3Z
tAjDZXf27jaNweZlI6k4tHZxAQMrtI7oKPy/nMDffgrzK8oUoPWcw58PqMROU/YjJ9DwWvqNjR8a
B/iFwe2fD+b91Il1jKMJcCFQLZKm7r77nBzovuVJnAA07+sNLfZs500lIUFdVQOX7vz95HDjIzcl
UCN4gmm+r0We/m1ZejdMPH8NShgE25aL2+xsMPrh2W+aWszp4Hd7MRX+diRQYkeqQL8TYw981kG0
c7SqKdy2Zv2tqEf/Pu+zEe2KOVyX8+xckF4R/eUK2L/9TljMMWc4ITXru9dKLAzDiBKn21exqo5m
625DU0GQr/rmJuokWbP0J18KsPrrojH0SclUr73UtDdhUNWwQopvBfremzyYNvM8viqyQtZN2ssP
ulKoQvvUPbhxMl5UurgxzP5vxcXvD4AeGdZ2vCxYWX6+hyKrDXGNjpxUAHlx68sdvvD4I54/XvqN
n22iDmMh7tOeN1ZbXhDS8ClI/Yeu9cKjknBEAQgOW1j+4V09+/VDIOZvM5GIF04AWQX2vYZ+lBm8
K/qCuVQj/1IeWctj+3MdwWz5hyN4d3eOaEYEAgIEvEYWX0RzWF0wdq9I4DU3fdqyyCucK1lmHp3F
adxJUf7lLnB+exeEzGVdHkb04O8e90CzlpC+0+0zI+npmReB+5my6tYneRnTs0mvfJiefNtKvpAD
1ashXme1jddjAekOcbezza7etMi3VmNqISPybSXXCR+4xyOTrUUWW990ZVkslf4HyIJb18xIfzHC
Jxlk7cEaXPPKwJZ+mOv6EwCoD57mg9BMLDmeYfc36fivpVvgsRvE6OQRlc5u6eebBuOTn0cQqvZN
VjxVJNmDzt0Ys5msYOo4f6kTf7NsI+B22XnijaZWfLej6Ircg6pigZ2Nq7eQEC3e2mjLYJ2Gf/mk
5Se9u5P4pCUCDVUAgv53D3MTxUr6kcud1MYPOdzvpwxRFNMpzW7CxfGP7MMzggtG4slfbqHfvH1x
JUCmcBxeTBTeP5/RPk4bO8rMbq98/UKC10I/vTdF9Fb4/We2vN7mL2v6col+OVYoCHQU2XDjVfv5
A9GfdVOacsuyDa/umW7f2DpyNrrCQOYM8zeSKx7qtADpriXFjYAAMXRxu6gx/3Lov72ZXMwBuAR8
gjfevZZTphRuMvD8jgGAUVMCJhVED62MFEGem2Rvfz7y37w0PZPKEf4fe282+T8fuBdmeYzxk4us
W9BbEkj5rILkL3vE933R5WVFR5JaCpYOBxe8WxKyzoprS8huzx65XaPcSzZDlYUw1ALjCGeCp3MQ
amPoBqNVhOqJbkBBXpFxOc/e39bIXzflfBl2hWzKhR+475/XUSt3TrqcLzPANyKzjKiIdr5mbAFm
pLSMtezKap/4QCHqHJryn8/4+5i187mgGuJkU7cH4v291iMMs53KbPfaEsln6beGu0KL2J+61HJJ
/ALS4K2h+8PdNzQgt9XgNYWLxlACvyfyOMlhr+nxekgcME523ytr7QJV+frn7/mbhQZ0nOexxpDf
hxv05zsjMYJUg85v9t4UtTuGLMNWdE24XQIO/nJKfvNRoC2FH5rYqgluePe4pxmA3ab1m30/R+Wb
AOB7N1cJrBTDM/+Dw6IGdXGwLi21X1Y1CbuuB0Pd7F0bd0boWh5qIT+6zNqeLuL/Nhpvv68ePzbP
frOI8Um0RSgRSdN7b2ECORtnteKTEHvFmwir6gcylhlxmh0RcFNJi7xO9F+Wj9+eSvbXApaThbr1
3VWLY7PCteA2e41wel26sGfSrLQZSqPf+PPxhUv69/tVk0oDgxapGDiP31fcQS5qFc8Wt4hg6L3z
tO5h6CZinDdkIFXMoFvoNB41ebFunGFE5Nu3atrOk++Ud2Xg8nBBDJ/DIxah4tGWA76PtsoDxaSS
USdhGk3yqSb97hp9hYuqOikYtXboIfC1ckggIhbjCuG54C12o2Oit3KNJNynKNgRRIsW3AbSJaxD
yiZErBCkHOwyqyQ8wgllYj+jZEjLb7CexaJsZQeTXE5JiwSuTfM2+dgVtaUXAUbo7sniKsXWMKV1
Uc7TZOw7lQ/djVtCHrsWPe6HO+jORbXj98ZI0FHb5bAhBfjuTUUQVHwd+PCyN4i562yn3Kb4MBgY
YS9aSDQHq83Rkui4tdtVmKSPZec5gtgc4hSPfowcax2oGj2RxoMC/0QSSXeVDWwnYRGFgOH3TNLx
TiA00dMGI1RkXgIOjkz6DkhdN7IEZb0ikDywP/mkCGG/j/oJtgZssw/MYOG0E8SU6dsRx8eHKhUt
5CajCf17E95RvAW9E6sjRey0a4IpTCHhxYSTQCCY53WHNmlfAUCtt0W0tP9MA40oI2Y3+JglTQEb
pCRWoxPJgEVVSheMn7qjz7tTgyufImkXz4Dlzfu+ApISkXp+QOpVLDPukyr0rmq63YTW6j7yaaKK
hEQ0Is72iPPGTR7mzLXUcIGGc1zbsvsESkesCEpBcJpNzo6Es6/CMcYtEye4dKL19x4a2i0Ud28P
yrlGvy7mFaPw+LITcvrs90y9hYKoVPnDp7nxXCwgSyz4pFFAFY84F7ee4TW3bli2W8us0luwCPBj
zNS6DMoiuSansNizW0hXMNUfJ3j6e9ew7tKU8TLTweiIZjYnyiFXFBX4gAveEpuu8+e7vJhwfol+
lc7a5V/5Kae7NI0Ck9g02ZvZzJvt1COcySBqEeabl5ejk2wQ2wW3+NPuyQ6bttYYJDt4gPNaY+/d
RLa29zOl630UF/IVnKN5VSXwmjAhepvJ7Ns33E/V2uhJGQ1oWO8xYrvHtiBmaZERHB0ztY/okLEy
T8OFTdwuFG6LQHP9XJJS9lyl0cF3xYdU6WeS4hglmiGNOhU9l54RtzyBZXAclF/tBgMdMOjcB8gW
i4gDuZ0X1wHMTkQtqN3nFa4YgPzsG+7T1hhuGxQ1951izDg63VWPKxE9IOF22qi+dc0oD4HTpwcC
TAiCLIPhTXS9Wul0nOlw5QOmHY2kCZuKw9YcshQRdDWs8oe8DhL0a9w8TyXQgmnjN+wjeJmySGRM
G1/wwOc3zchdBmIfLlhuHU0Va2IB+xqzyBxc8gsUijwQ2wgTgQb5pMd47F50Qu4LyRmEsowIoTu7
fTEsZ4dOkVBGBNOj3PuGXX+ZfGRLBycvbLUhAsFH7Fcz374ySIXIVrkftNgT9OAaF7RnTQDjdUMK
XsuZWvV5VWzmoBweErr6t3aRkcxeVnl6HDOv3brET95YI8YReMzjDK6fZlxCjMxnHGjUk/R3Jd5F
s7jE79B+QWcceyAvY+hiGGgcOAYdutEhh6hDc1+tqQJKNt8LUXkGqfSROVP51spFyaXLznolD7Dd
sEVzT2FlyxcibMYNeXx631OxPARaZC9Dx8/RRkGYXo9mfK7ZT6dTJY62QA1DF24BEizOzX5Q3AnQ
QJvnhJjRL+jT8l0+Gc2z39jpIYM4gjZnQvVFXEv35NbkFcINGJEwRS4eRTV3PBxnQU9uoniJPcRy
GQXXUTWLf5AW8pZdadjukMMOJTh0AnpXYL+wWCJ6JQnSTTGWhfFCXaxNgaWjZDQIHCiBTTSyjlzE
YZZ8gN9CqonfKrJMOZ3GI8xKDtFfgq4vsWfxVbHGPA72pMbrOEK/kgZI4msTdWoN1/hKJIKf6qDe
P0tNh95G60Ul0lx4MklO2YiKhdadDQsK90bc8qhuK0hju1khaBrrSZR73/fjEx7MwV9LN3FPPESI
2SOuLk34xaYTItsCCvy5RXB8J+bWeuhSzncKn2k/k6G3DxJOKmEw+tLg1ryTbis/u8sOc115M1E5
eYMchzObHtwJ1ZpnkBNttQhzJADrq3no0B8S8/A8JJzX2feRjFoxbItZJZzWpipRZS12BhX23dcQ
CtVJzI0BD68O49MElUZS75al/kqUpoDJIO3RwU7gjFakryxey3IzhkzLDYx7pLBUi0A4UGpxetQm
KjNLu6fUraOP2E7jG89V9asXQ4PuVTIvXsY5slZDQBHpKqiycR9gKmlNPCqGQtBdcvCEk024UJHT
kVyRHnBwICMyjfikYDcg3gtcKvAKXspJOE1xbPMlCLMPaeJs0hyLAWpd/oezFTSOx6LfZDPj2hX2
MhTXATpfrWlaB/6AZjQW7jqKNArUtl/ucpVIsl7I1/yQlqinkEeg5BxrvmThmvl90LeQArMEqXg4
Ey0msY2etFein+qABD0XzTzdBl6HEHiRcqbL5bbbKLhywQffN4umEY2J3oVQAFAjG1iURcdZC7JE
35qxod/MuUY0OS3kQ5r20T1JmxiAzQSdrjPyE+s5v6dknz6epdrzSKLoxdzSEt8aJR5iX9LmW0cK
kfqKfkvXrirPGCu8tDVkc7wKpUEEOvIvkbDlWknVNfpYDgNK2URxJ80GATsbGkjcaaxZyanIM8hi
Jflgt4aT0cQd9EJpRDqeDEdMXwj2wq5/q0GzIIMzy2zdlGPzZuCWejwLaYexs76BR4dSxqPX3LFa
zG+1nYEq8+xqAUwSDfPNDgjN5ZpBbzGk5LR4vMm7vYmzvF2hLbIeZrsw7sPeZDXzveHbJIPmDs00
jf8G82uP7O9lyqLmzuqD+IQ5EAVZCEM57QISfrtkSTIMeL4rI+6fGsgl5l1LJgprfJ2X7rHGM/5G
Re1fsyeOdlKB7iMEy/bpm/ZgE5vICV7nLuhvolLG+6EohoPwSi4Nr80rB2Y2CUJ+nN56opM7ifr5
YysHwkWh0/ZxzX/qpJSbaJDOZzeM3Z2QRKVKQQSs7UxgVAbHI4lNQn1xXbHJ0WfJVe+U+t4q2+mW
IgQwpMiiR7uIxbow6g9AnK7Jl4K6bZrI+vu23YwkOd9gYrowAdVdZKVs+djcO5kjUagJIZJ7z5nx
JpmpcT0B1D9V2JI+ELJWH8MpVTGLbjljhGPY2AAQOrppfzFoTeYaz+a1GY/tVRX7gAETlEKU+pSA
IeM/WqifQpeU3dyvpvu8HpyvQyEumtS0WNIC/uVgaq08C5R2Ly6hOYgn6m0ckGSOfQ7HZc5U97uE
zvIR1azPtAyX2mEgPOkpIPns3kRFuvMnefDqotkgO8YEkYKvD8b5E/2/8iUvwczwzuEk2YaIWejZ
4ax9rQWZd3neHXPDdIjjMcxTXgpI00q5l2Wkpo0o7PKOX/g05SPjQTWGx1IXxveq40OUG/m3imRQ
xOMOOiI/Ep/CNPQe4VcWhzT1HydQAPgYFtEiCGc6cQvSpU7H5Bq0QbSuLfsYARD6nJjRuCNXxdz3
kPA2QaqczQhXgW5v0q/GnFZhrEkwpLgQT5lw95U71TseJxbgOmN3GnuwY8IiDN8G2ARPkxTWTViG
M6qFUjzIZMowWIdi57J2cWgd+Wiu79/pgavkDt3U7HzqwlXbt0QMTpP8NjNqwrIb9+lNk3EbpBUc
8MXuKFnWpE7wZ2fdGl5ESz41KuMZoo/yPQp6EWefMj1BaEc+1+dNka1cYYAVyqY7PA5PPX72HY/i
jsxQ+PBM9SjIfHVTCjf6SBorZQbpRTlLIPETQZ/eB2Y7b/LSCS47DVIoMhNshwh8c6d1T6V0SQaD
VWoxtCjmo9b18P/YO5PluJFsTb/Ktd4jDfNg1t2LQEyMIINkkGJS3MAoUsQ8OgCH4+n7A5VZV2Lq
Sla9rlpUZZaoCAJwuJ/zn3+4ch2NYwdb05wXzq0OTTxlZFBbCYkRGUHhWFJXtKWFlvEaMUMbr4Ko
zx5L03Z3jgEAD7RWc2LNDZDGkGrTTUAo1aUCzF78+sc0X2Fzm0NxT/UzGq1Dl3nTPhr7cPRFfoXh
Wn0UFQw4YdcFw1HZk7ggerzaMrVyRbY3Ji14DJiZ0uc8d3W1pHU7c9g26BAzr0oQyo+98Ug+cneB
Ov6LMbtfI1RZT1SsxVMhyppNS2ifvIIocWsc4k3vDeWtcqlYCsQ7DL2Dfg7jiWx3yqFpTyTzmB40
1ND2evR04e09LB44Y/AhuNaQA6M3V159DXyD26LpZzHS3qJgE6oNJ3sq4QDfmq1f3ropOPIqVWyg
WSL710KY+heUsMlrG+nzourmA1tYAAeny+o7ZeMr9dhR8fDcUpocsmULTgnNtS6KxudECRCscFqC
nc2FQWwhpuYWFpOpeU99TGeak+F2iPNJvJZ53b+KQQAiCDWUb7ldgSqIuY+edJEZX/JkCbWtbWKg
8V2Inswcg83QjlINle8ciVfNaTDCMOcxwOwpd6q7op3YGEQyyXrrxf1Yb+1Agmjgq8fySMyBAqeu
CIJP3IEo8CCuoycHdxtvFTS4Z669LMidtV3pLKPKUn2+HgW/JeHG0KXWFSwtjyZm4kuz1K7EMZ2d
nr5Rr0YjCWUj03hL8conz5pPvrUtgR/XCdlT2k5TSwnQMyGNIHCjT8sS3a7W6KIpWovI5SlpM0dd
SMBc9DR2YwJPc0iXDI/YKd/MYeBbh9ZSmFLZVvD07WY6oxYPiDQsg5QAocNM84x5qlf0E/UOd6E4
tFpX5CFYELfeMuzqzoE/ViHizoB7YBakNJj5lO8bAxTo2mwdEvKQnThH1fX1nSNhVPAImbeGMmq5
vtxzwEO6Rs+zo4DFMO5KBfHjijiF8W10wUZXg+k0yZWrGcl9rkZzVw3ExJdG4N3mXkDaWdP4+j3h
DUJBMbWN6NoeuOi9Oer8jlTl/NZpFfHwyJOrNOZ/NVYrPBPeXbD/RK3BZbiLo9bz8zP2oK8p3Uu6
4pcNLpUYxdc0E1mxC4aOZPIhWDLMdFIhp7DQeX9WkseJigr87yBToeGiUvdUdA5qtexCdztAlI7Z
CukUbep0vOo2DTeHMOdXWA56lK8q4m/K0JynubjGI1ZHd0sJWXiV2ZNIYCafjAyLmLao9QMz6W4v
y4H8E4QQOOjn6cOMY+onSTbnt9Hjfziov+GgQrZe5hn/gobXz/3zf32jxp+ey6//53/9mQqUciKt
vmeh/vW3/mahutDQsVCEOA7JaHE2/JcZV2Diq4UxP2xufKmgh/BHf8c7eX/oPnMMGECgzMzd+TX+
YqHaJhZeFlQypi2wNyHM/zss1AU1/u/xGCapgcO0AjYo3A3TeLdm/Z5nBDs2yQcncY/sWd2+w4Pr
xjFYWbNSpNz3nXB+g53/7AvhWsGEo/RjWvNhXpRz1Q0ZqM4RWqW/NkbEXDhYTzcuYbT7WAnj9N0D
+QlW/yNs/u0CvWXKiSMrkP3HqRs5yrPAPN8+enXiPjPLNU5WhoxJOGhwfv1VP45V37+KR82zhh6h
e/rHsUCXyCQecsM+5qV0nlOPgbXTL35N2NAYp36egwcPM/xTFznT+ddf/ZOrZCU5rAYf+us/Rjqy
zUel0+0fhUmfR4gtR7bmIPYsx/i3RM0PPJn3C2UFGhAnkfSS6/3hGU41hYU3pfZR1pABV17ToeuV
mV4wO+29jBLByprkUAI3EQ7ZJaN4tI2a83IqUi3UTeyq/t3Ld3GUc7H7gZTgUSr8ONHKjIR8SWIE
jr60udygpOrQF7uj/8/vQo7C0ccSZuF8GOPGmaUXCS3B0RLSOIFpLZLRcjoPQBqff31Zy3388eWE
dMBI1XE83VkM7H68LNgxHVXSYB/HKCF0QASbAXOd3/BK/rl0+BKCl6CK6fi5fmQa4k5hMw8t7OOc
i/qYYZWKDoPI6dCYcw6/X1/RBxLLsnRcuHdoDjlLuYUfadN4sBrjDGp6xH6SxFJr5DuNSBPuquiw
l/Lb3Hm2XcVLSolyVklvEa4QWb8hb/9kBcNCYNujC17oCB8XTGQaGGOhozxOfm8erLwyFrI2LXij
CVZoCxd/k+fY+5OTPFAavb+8TiMoZgPR7X99U372BPCXQ3OwPGkyO358zDlGRPibN7y8BFGddYyo
VpI0rKPddL9jfvzsq1yXiRp4M3SWjysKtKOrGcdax9Th9gZBzCsLdstWD9pUf3M4/x9JrD9u9Wzf
to3J4xJpAlfon8uXjpQ+u22AuZWezYRtdM3nikjbz7OkoF+GNv5v1vJH0xC+cgFXdI5g1pkNIeHH
W9nkM9wTkhQPeoTWwPZpTleCyKOzK7XpnMKPLTeWA7iW+CDreGMEG9iy9dHTiGCmnXbb/dxy/L3v
IL2dN4IFYKbYVCZwA9epUf/uJqHg+uEtX3ih2Ct7LMR3BiVH44+/c+UDZExYrR1EoZNvvWRD10tK
dGwI0KBaLxUhKZSNHVnSddYolBp82G3XaQWpvlnB7whyyYOMHJy/ZqvsXydaGqYBycx7ZbYaO6/e
ZQbmDAYmdiuDnOPnNvGnc+G23Z75Rf/aQSW58DB67NYiA1OXJi41/ejVRz+2LfpWbuBK5YwR47TQ
OnyazOChnxONRD9swgxU1A4fLbwET4IySNw8xKc8Is1lSIGkiqrlO3zutCuAKNsWyhf2T5S0tM2N
cRJJzQoBjGg+qxpm9U6D3+ailrVokPu47BbruCo55EXSv+bkl3/2GiYSh9JIgbZ8qhYNzwoy6Zs8
Tp8MFfDIvNly88XvXEYPlMysvT53n6nXWe02dfWzMgLxKoxmOaFRyD6X6J5faADN/UjM17lz+3Ln
SGyjvDQm7579d4TPETicMIYCSsSMgJd0MRskGU8LCeXljkbMBWlmkTVblnjtRE8IRI3pC4F33B9M
rbyzEPH8YI7wOprA5jmVWDk+GFhzvuZlbJL9TtLbZhYRzoq+WvjYjeKntEgR2B5VfEqZKYDMnvtm
DzoZvO+nXMVJDU7nAhbgvdRhXmJjLQXY5LGybYj5iqQHNXskaVGYaAARNzGWKpcEOSxom3KnDVmc
mrt2qgJNYNqyanJLd549N+duqixrgC1qX1XhuAybSAtjv9RGvLB3wh7JRzMnk18G/m5ebjocRF7d
OuH9q/V4mWvPPuChVtINK8Y5fhiBhss1LlycN30eQT8zKou1TLZw8ICSko/1e5DXSUN53RhL9Ezf
e/m0VQXn8qqvkOWEDRyDq9krZgQCaek8j3XrPLsJ+j64BB3ceEcZ3V1szeYe1mnsrc3YtZ+qcazu
/TlVVwXa+XUrpprptYaNxNZIdfwsCjLA4wKJxkqgJMIDc66HtS6wpQbpWCy1Mc7PUWhl6uTjdHvE
Z6xuVmUeBGHqCCucgN9CVc2KaajuQJlPmuaQIxSnMnJx7p51Ud32jfAJMY2G8mtNO/gGobS+gHAy
nAh3BX1X4NBTOOTsTOFcsHFJvem4CZpqHt0i78RWOMp9AZkw1qKvMCgVjEG3EFc8uQog4K6NrK52
Yz3UpwDWlcRZQSRPMUaNYJx9c6XcxN21lYqOhurh6PhCuoxH8VknJG9m3CLrAx1xrFaMqecnnGjg
YzomrABj5DH6kcOcOpfVU4Z9V4+SPBHrXGcKvxSjCNimFo5I15XapqUGXI0UL1vSAvplY4owr0Me
P+RCu0Ad01xkXSK2cEvV1wigbZNoqXargrp8xHAQpFpVaFgq8LSsxVPNy7tnr7d5P9JZYwpeJuEw
dsaWmR8f5Gsne0p0tn8rIhIox7CarD3saOo+zCE+WM6qI18vRvggpkZeUun6e9Ni4rQmQkbC9I74
IrsIIsgCMXZ0dSPCoheAs7XS8Desh09N7sLwHSuxxdxJhVWivxQeseBBkZJ1EzBIFxo0w6Hg9wAz
BA8zmArz4Ofk0rVbiQ+uzhP1YjO7rL2gutH7ARNy0bOoNfix/bOKeuOkMeBAZCvoGDZ105vZEc4W
BTZgf9+G7Lb9a9zpbEj1HBj3Sl885vV+DB465qHxxh8mR9/kKTbueG0gzV2VXgRWZ2Ko8zky7Omm
mFoNhLvo9r0IOI99sOqUKatdHxmfLp9mTJD78rRnC2I3pjBranbbiT4KcgglnDvOxj1BtLz6A/Sk
vT3ZsDwcI28+Nw3LNqy9EYwU4/fis1m3MfVcAnPcsIgu551PRFM+OVniN2+qGe2VGD0yr2GDCnzP
bPm19CWpV/DKnT9h1AQXXRKIPVbEqJSrKU5JosJi64sYe3y0oOQ6dhrHYaTYPh6LWRu0u5SpnbX3
iR88jV0Gp6ZI800iZbvPNHfeKrzwPs1BXILVYZT+aSRg8ozF1ZtZzI8ToXrXeW/2e/ZVnDfMoMOG
c2jM17hP4lcM8ORdPMB8v+GNx6FqzONgZcceo3ks0nLsQwvhHTAEgfU8yaLB881lHw/zQcRy3weT
frTbWl21orfO7jyl5BJgZ2qsXJ4CdGjwhAetGqdqMxl9gflRZ+O6BzjUGvZwLhk8hwtj+IXYxYL5
+2x9qQN3PPZuM5tYW5qpu2JulYYgnslKDrMMoBkSPCmCyFlnpW8flBy/RI0m7yRpUbfGMOhXXRo7
T7l0yVQiGCrgrISVtWqVFZ8CW6VX3QRoq2EX4q4SON3PZiqbIzHwwaZKneFouLqGnLzHjGJnsOVt
mRsO43pC7xatUmxnp21SVNa9mzfNfqys+Q6XCvRAaphve+j1q4Bgqs9D0bfDRhfCTg9TiiYr9Gti
UFd+JP385E46ZIsgGTBccyrtMvPm+hOx5mYQougpK8Y3np7vBxbPiblh82aMLeFPTTPuQAZxhMsE
Do9NkDCCxBvGukjY3Ha5HQF3NlQWGqRVb7yNzVGSgfwe9SnY8j7nU0+ukCqcyyk12UYtnSRH0PgR
XoRZQoshgq42r/DrYAqpgtbwN37h2WyIhvxam4QabQMN+5i4wdnEtqEMvpuricFLz6I02k+DocSD
Xyh7M+LXGs7ZhPslY1Qcv5IE/6Y589ZWI4l+NqI5edXLnnOoX0IUIm1MMa3kVt2MM30KMw4PJy8A
8mvQ5emT3kl09WmP7j61Wmvra1bnraqmcrat8BzMj8wUovvA2n2LimSCcG/1L5LJ1at0CanZ6g2y
95DYUkDTDP+jbhWhnXyb+7nFWSuZFUGaffOGBXp8IzKMdFYz/hAHS05MU+q6anFawgRqZXtdR7xu
1V1rhczgTLoRBtQxNXs8q2lCvF/jZeUMdu8f4eiSa2t742PiqhoSBiZF17oXeVgJEep0XQVFAY4K
cn6baBZPrQBAsqF+SIDfhykB3be/dbD/wUJ/h4WiAaZz+Z+x0E/9c/IDDPrtL/wFg35LZoICDEIG
yIBN/r9gUBROfyASMWHk6jbiEhu67d8wKElPYC2Gvwj0/8I/SSOgBUabTw/rfMsw+L//+4eeVHz4
9++pvO9Y1X9jLECQgKmwR2ENI0hAiP+hY6zbOk3weVdXQTVrvHK+bBRmNUtJXpYM+iHn0S+Mcdwc
hYN41VDY/UypO92opVHsWlkfzeVIhJlAM5ka0xl0yLkpGwNb/VVdTCkxTgyD9cV6qyxdO5JnzWMC
wXkZIAy0PyXRFJQNu5VJYEwslyQnvYi068V9qTzUXdaRJmkaRu2/WY2n0mEvkRpOlKjeYBAlw5aq
ZQeIvERwNiM3+U6ram+JWk6IPYsz2c1H7qVtXfs5FSVm4SMzoEZ3ibszY8g39qz6c1faJUl5RQo1
oUx2rWeib5WVG91XJVFw+GpavFjo4op50L7IpEyhm9gdClmcfW6n2jn1U9deYOMTb5OaJOHA0NNV
J0oC9WDccvDqxK0FEFgLLwyoWs3qkGGEBN1hhQoVlpGURCgcyQSABxNm9MWnJM5H7YKpm1TrPNdi
dafhQDyT3B7nWbyN7IZ6eWemUzLsRqz/+3Zv6DG7OBP0fGxz+v6CY+GqmURd8RRKx2S++Q1M+s+O
8JsdwcRth7f4f94Rzkn9+vW/LsQ/0kq+/cW/jX+MPwxTf589BC5qle8GJJ7xB+sfEAnEBrUCe8B3
+wILHqsgUO+/Iqv+Ho/wcej7oG1jI/BvGXTg8P4BmWG38hGIg8wBXOrWRxZ828VDVwZBvdewsV9l
KqnvAkLc003sB+UmNZ1HCefpqtCalCTM5rGIHe1Cl97JrIeC4eicLMZVdkm4bVndFIP+gH0v7Iim
aLNtbUt/zatkXXQGpaWtUFlDhyBhSninhljCFYaCN9kku+fAKq8wprmCo7iDAxit+84JeFdLHGjG
AQ5Al74N+pCeSu5j2FLAYNtTt5C1fTiiDtyaVJ+PdaDfuIYgU76Tz3BcphXxsxuMdLHl6dM3UWRI
xy2YsF7tnzxr2snUw95mEaPl1ZU0xnM04RNnp8PWNvOrQc03doa9ccxPdZm2mpL0WTVkTdXt/OL0
BDaOxkvtuY+tEtu6wM+f3BfrT6IF9mnnuyupg77VIpohsGHt3VuP+Vg8e/QwWzhCZ73Lr5Y70JeA
AHZevGVLXSbiPttaBXwnq5SMhGNqhVGO97Elz341uSH6nHghOL8QBBpgSGDvYwTvcF3qi7lY0E4J
hZfzJbSd9GAmAyYM+XTvIgqVjf2YWNBRpuK5azOCLJ2Tl1j0PZCxNjYXJO30re7VjV3wrJTVb9ug
aalPlrDZAcvqPikXfT2O4jU3ikwPstjp7Fe4DSUbsgn6cNDG+tijjSWAe7mXSflMyQegoGgO+8VT
bvmuBoelDXXijRT6TW/KHZzHo+EjntJG/dh4tYaBW/JmwR/ZMHa/ynGfN3k4e5/yHwoBVwi74WGO
ejwsexfiVWBp61zwRbDJs3VCsupl52SHWs0PcD4jnAyn+1J31pOqgAmSrl9DTX7GGy7YFOb04tfz
cTTjNMySLj3lrfeId+YXv7WuYbYQHo9EQ9Ekzc7Q7dtpvJ9bB1pT07NQrT2tFSI33S/CvB/71TDM
RzItErZ7nic2PBZHFythmnv4YmZJ3JnQH6rYeAks+DDl1NG7xsXB8Mb7thvuEUW/lXqmQt1FRjeU
070VIVOkQ222hVmDnLlaEhpGSpLvct+Nyj0xgX2EK46c23ZODZDslonNvcV1knAGb1pa7mPqdWpP
dw1QbZBgbGrNUxbBCPHgVK47LRpvLWrQdTHFUaha+J6U/uO+9dR4aGtnvBCl61+ga9Ou80QVm4UT
dF1pjdrqSTEeyqQVcF4K66U3xJMaO/fS8PMGmddUp6297vIE8y1gZ2uNNal8jry60zikzcLdZXZb
PaAheSgnzR3Wsy2CdAXDlbyO6GRXOQa/NAD5hKyOMjmcod43veo2LSiIse5QgnECT118QHdIheG1
p0JLbqrarjdSsx9qzYhDMTjOZhyc56lS3UtVmQNvZZZsQIhXvodiogGP3ZZpOaxNVUc3Ru/0sHZZ
/nNmQg0G/hJtiQhi1Ak+MI2t5dU8N8UrMEC8Ybhi6Gvaaf/a1r1hN5ksOpV7j57mngao8xfR2L1p
sjvabn747tD5yQT4I75OpJWJHQLaRGSnCPs/VHhp5tpDJvN6T5dMITa0PXk/0yl12itIxO5vJlw/
TlgQtC6yWg60RYhmMx39gOYHthwqFz/cfcyrvq6M/EDqWwKmy4b+6+v6cdz8/k2YIWDzYOoUz/8Y
G0mPBJGMtN+92efPQcRuuGzHmSFViEOnqC/4J3376+/8ILBcrs6ySIBnhAQoxv/+OKuIrSpIfBFV
pFw5ycYR43098WITkrOX2sKm4XqBSI/wBn6nHP4oPv/23UCfi2iR2v+jdBhkX84ZcM0eZMFaZ4iX
bhROtct2cczqLMdKf3qRYoITKEd4q6PgvQ0IlO8S9bJY3MXVfBxirLSQ7eyDgElqNnQbeGdHSWfO
0JPEajAACOjZVeV229IZz9g/POhOAsw12afBL7RwIjZp5zjME2LGMKG9EId+fZN/soTwBUMKjtCP
oa/5YQmZRUpsAb59+8QUW7vWb/RgviFmvv3NAvqo8nu/o7aBPbznwFn+h4cVCjl/4g9Zq0FhXwig
A2Wk9kYv2IQrBMRr4edXfWyQ3DGqG6/Xy1vciVOcaeO3dmRfXkoVFAf4k5vTEVejiAHHcI/07WR1
4y7x2e4dAGVS3RakeTKnx9gx1Y4pBzbNqUqPAwlVZ3hiD1PHsT+YqX3A4wJg1GVUBG3vLUodd1Xl
DDW6ya93NDpvUT0/+PGwnXvB4d1Y+0Q5+ySpUiS+4MpWMx1zDxWKOcw3nmqtlWny2YGvPXULVOsZ
1Fi/fmA/2WEWvTG8C9zUoPl8eGCzp9WtrVnVfpbkE1FOTOxsTmMytJHWb4bFP3ICvr31sALJbPMJ
RfjHuL4zVeoVtqr2Tj6ebZEeSrLuf30572/Sdz3xsi48iBs2o0likRmq/viWpwmh28QbVfs6GGE5
pxPB8tH8suz0GOij/iF0LDftfaCZJxkFyQZ7j4M2RX+KLPviuyP4Wzl2uDlmFvRrDvEEVcWqUeUV
Gepvs4sXDYzzfF9Y6DAyx5Ircs3EZZG6m9FvPvk9/7eLdukCuFGFhUPdgrEHQFvQNluzY2iIisjc
DVODINFM3xz4/3Dq8qsRNnHuxIppdkaBitPc5EAXr6oEZoren+vKTDa2Nf9m0G3/5I3lWRD1rLMP
Y8ht/njDmET2E+l41d4oaBRGeuMwxR8OGDLnmqG/rlLKLRi3/qkkfSSMBHYds1Fe9xlrOcqrjeZW
pHVGs1z1Lj32kOiPMmustb/4EOSje4ogTYekMJySwMzWTsdO1OCmC7VUPeimfIGlSY5rejdZVIdB
ywV3BKph9PygKMTQeCXNzirkDkXpOXbcYZV1rE8bhcLi383ASLOzNWPkYIdc6SFouvE3cRQ/eUk4
M5b/GKizIVj8eI9k3HpFL0eCifxqTYkzrTzJr2PrA1he/JsnYhgfPMmWNQzZy2Jbg56Mrc+Hd7JF
aw6/bqj2nSkq0v9A4P0oO0ScVIHB88GXmnGMokEaTbapLKMCjIsrN6cAJM7Xhc8bNGFaju0mcGe8
UJnNQH32v4jcYOrpXxdBKZh9U+1PVW2ByhIElM3nqVCA4cthzDKLrfw5kkuVKk1C6/WrdsCvZarN
kHJ1M5I0s0V0f3pvL2d7stapww8GXX5wNXjyWSPHbRMNkD/nPrmYYE28N0ER+QNr2ef1oRrkfdrT
SPo5DqZzS6vnzPK+IxQFOjnO79Z4b+bGTaulB8uiWjO8YZ1WuVov/6ARQIRYZlmQzTBuDbsTm+U1
EpNzqj1578ZLA7F4+rwTgoqWakmPsqupJefHa/jpTnMeof3ziiHovgyc6aVbrMQGbnBWpFdIwGFj
4b8R2oX9mCXjGRGYG1o1sgySx7UxO8wl8q8u5gXGcPVAU7wrI04WZHssTN4OV/ZXYM5PiZDVITec
E6bbawsnq3BpjCY0SzvZdtAUqOyL3n40u/R357H7k9ebWsdxloxqVtRHZ5ZCWVmLLXC5F556qcR4
Fjrn3kibFeFUu17qr/dWu+4DSM4Bld77O18lTFKlkGgJ+GttaaHHqbJNQA6bP3aWty76uA0hJ1Wb
YBrUvjCERoOWlwskl25alBQvkDeCK3hAzB5jzkUYF8FlxV6Ombd1MjX2GFJ6H0aLckvvrAaQLR3C
KcZEjUSB0xDTGHIeJlbNA4kps71suO9HdtDOBPLzaUmDobgah+FsOwP+3AU0gLTLrXUr52OZyPss
KmERGgSrEUv/4pKovO2a/uzRHezz1D2NHCI0mcO9BSS6VPO99/f5+h+E7TcI21LZ/xJh232tu/hH
U+2//s7f7GP9D59I9QCTQ3NhElo0EX974Dp/LCxchj9U84tfKn/0F7y2WFT+jbbrf0DYsPG6XToN
vN7+HbIxxyGb/PeVBX4SMLMCChhMlaCPLm/ad9ZmgQkMC/Gj2Ft+/FmSwLPqBToI6LuPlebedaO2
JyC4ffRL41FJYIUBK3hK+kO/aNRRFZoXliwVmCMK9sqQzkWwqNrxw27W3qJ0Z/bdvSn2NII50cHX
iyJeW7TxvNr6WXvXyy/KeY5CdHN+mm4jrZo24EhnQuT9GzmnJJP3JaFR5PahWV4kq227EZpprtWi
1kdUH7Zjea2E6ayaRdGfIe3vFo2/w5x+zcbpwQ+iDmaglofx4gqQLP4ANkYBcnEMgND0p2uX6cpc
3AS8xVegXxwGssVrgLIrveG4Quy9OBHAdtvYWBPgzb8aFq8C1eJaUGJfUA9Gthrx3lh3i7dBurgc
5PA0qI1wPgBiRKK0uCF0iy8CAbIilDYqbWLZX/vFPcFefBTSxVEBUdWzOeKxgE3AAaUKLI0Uak62
ODEQqBNveKorubg0lNg19Ng2oPK+jhYfh0Frp31jBRRaXm2cg8XvoR9xfsAXcFsG8pZc+PKcU8xe
poXfUXXgqJUjLC2uOrg7ku4LwKAlyOBxQLFK+g65HpbQ+tCyKvaRJh67u9bSojsm8c7RziEwrbTS
6fZx77aoHpr01NWFfIwC5BpQ5oMHqHQ5iZw1sUxujeo+GcFqhczRWOJXdkvRgc6isKBRFXCw9r1F
8ISXZlRXmTcWD1VeOUeHufdON+FB2cTtoDgyCgw6Yvg3l4jVlwAqi9yjNDAZ1ScDB5gwm+rQiYhZ
x1zr1aHVZlRyrV95LZVDDnfOqMv0pOMscFQYrmxN6WVPnom+aT1FcbXBsyZ6yEwkRJBWys1UpvWd
kS90C3eiE1oUKMjtsqemiSBCAZgzZUlz+poy06ZNr8ORUjDaT0OfY/8+wP3aiJQx8CzLbm+RmEYg
C/az66714f7pVkFZqPQv3eBZF5plDVkYi5672tX8TDJON9xAUMZJQf0i0RuGR+1gMtrzkXi2KdhQ
VaxugASLB4cIyXwPFsDFtypWZw8eGQBVrcMrc+GxCpzr89BSPIfGL/hAAwPjdgM/sNqosVTrqS8J
/+D926WQJBcLViBfYl5hL8JwKR4ao0pPYG4Ictp53BmD1Xwlh3W6iYa6uX7/zTLcgQntZB4281xN
7zaGmwgZq6NFt6LEv/3G09P68q1YhGKVUw33AoJJWLsKV6Z0ufB3oSweUv0nbyr5wSLKzAsHzptY
M+pWGz0Q2JVKO3t6X2mZQwrHasZuc1gZCr1kOoGXMnCsryXcAqTQcYbHAgLvB+Ri5p/gnUiA+tL2
bgl+tS9qpnFnulEc8TqqPTMePHvfQKfZDoNdHTS62QIXXAmuKSF19iQvniq9dq8ZiqgjiJp5jvTM
P8tWKzcJK5KCNnCip8AEKpBOmUA3iyY+aPT5Rk+RQFnEiXZXz7iuzi6quzZGDVoX0A3fn1Ypy/ou
RYThhyKPqj40cIGFc8rbqzzbuTRaATzi+kUyYu7Bxw8SYy2vmFj1M/+FB81nH8uB0GSqGlK9nUSV
nMZW3QyauB9btIKjUz9Vqc/kEaQy8K/MfkBXHN+AG1Ky9Mm+zLo3RwbHwIId1IO/VqZ3noSFejHZ
0Rg+xJ2Ao6hP/qWLwQiNjbOBRLYyG1UD/lf1ueccG2BI4etspIZ7Rn31SRjoLtyRPTwHR4cM1lih
4eG+mpbqlE7BWk6gHRF8t8pbwE1tujYmM9v6dQz2KUmA2rl1nq38YLQ3qskRdeNrtR/Hogl7P2+T
tdYZr1U8hWNrfm0rUH5asOaYkeGzqczSuLBM56Uz+n3lO7c4EwCGj4OFLi6OPmux+Sg0n0hfrK7n
SpTbYoTWUKoKI+KSZFWEu0tOTUcyWuO69d3AeD0ck2x+LUcHuRj+P4vv2ZYu9K5iEAWgnu/woUxC
x5l5wCSzbaeWTi+TKsdT3vjkKkSDiOYYb6vyQvdNa0+QI/l3/gAyU+XRSg8G5LBUe1pdf271Acci
GHuXKte9Q8fCxz3F1dfOGH3WjbINNYpWJhlvlmrOTep7X1MTDb4tW/3JwzRgbeT5Pch39qyUZm14
18kQIkmSYXQFfRmjjYMdRHa7GueZ/cAai32czRbiOfgC9GprM4ju2lK8Jgp2mF756oSZk8REngly
T/dhQhSpZthZ82jChDTcU8Gef8uy6jYwTIwba4ZUI03mYmjtltq1ypu1LeAMC8NsvgrHzDczydkK
PAUMqXkeitpct74I1jCnH/WI/CO95rQP0DJiRDu8YA3/uU0sUoPa6JM0Gry9rRyONf4KYW3jbNXZ
zqdIVQDivIaMZar40SdhLKyEte6Bki6ljyCXIsF/tT2wRg+N5ycy/pYaAso4jkauOsg+kjgimEDW
kJKyT5lHzW8zVPwqIi/72nddcQg62GtVLCLsoTTgT9eWW6Y9BxmX1kbNvX7yoqy+pbXB5jBpqawW
DqhsOv/UjA3xyLoqnqRpWCe3x6veocKCIZnO64K3iJ28T3GvSCqnDSP8foKVO2Xx5YhVi3EQZmSQ
hixm90Qe6bD14RTrvBLxQ+9O2rVrdH6YW+bU8hBrPYy6WNuMeTZcek5H4pBRRfEKzm5jruxZcgxO
kFVrVD4H2q1oE7VOuYlEGz0EeMWe0benGczotmK0EFTaqY9954JKIYdpVrebdCpgYEmntjdJN73B
WzCvjTLuP8kulfsm8do/3Zb4H8LbqjWyVLS1nhRrzW7SEJzlIoe+cWSiqx30mg0MEVW7r/HJDJuu
z/CaURHMfDhdUQtbDCvrL2TE+ugLInmduxrMuajqttBMu11rYi85yDwKqRmuJlzBMNDdxbCPsYSa
P2ddVzfrrBox0KJ7Df8fe2fSHDeSZtu/0vb2kAFwjIu3iTnIYHAUKWoDY4oSRsfkmH99Hw9lVkvK
bqXVvlZVZSpOEQjg8/vde+5i5daKmtNiJx2TqvE2d/YLxfYTNXn7FqTOyu4jsXMLNdwtOTMeJdyK
JxcyxDxCG2syNcJLyo1XrONnq6zVVzxiDCDe3O3C2ot3NIlTzC6amEg75cU9dd8rgM62Zqg88ASt
bkt/AlkS9vNKmaP7jIy6Z0ccbxQOvdkT/hnLm7XqgiDbQ2jde0Rc14XVbquhir8207wXHY+8gfKt
7ZBmtLWY03SVDpZa95mKjmMTndK4eXA4Mm/8KMiO8+JN11EGPRe0ipHkuvx5eQhz7q7Wtd8bXqp7
BpLCqvcE6rKY/VvWbPgIqzEGKTQ6A356w8BLH8cNcQKs1vFMUHks5uk4Mf8uVJL1kEGyWObudlYZ
LsSgxmTj9vmUFRgN+77aSC+FvqhwpbIlyINxcFjWRJV94Gn4Qpb33jDDYSfLUEfO+/Ex8pdla82L
OseZW+2ywXVuCDZ/ati7bZfae0hDFLiMbeZDAjVpU4RudstO3v0Dm/m8zuxy+cNSVnczSt/Ypdbw
FfUD84trDzfBMLD/CwAFOBOnH6LD6o6guU3pHB3kMaPK1o5APuAV+IwYyapC9tkb1s0ZGkvroNpH
0ZU0sH3GGSvuvFGY9Yd0Qt8JWJREdQFP3iEWF4RPodFpBwC5L8GgTb7k3bfHYeU0sj1ThbouKudL
UtgKJkgaXs0UJpfbzNJDf0yE+w8TWMG7n7vZiT2uYo5XzkF4KXCxLHw0gfpT+s4sw9p56PLjQvOz
Ykhw5pMD/eseY/DyUrRmcaMS+YUDaCwpOW96QtRUv13PZVQhUyVfGm1F6oxGvvuDp+9ZUdftelza
u9Yy21fGF29rY4Z+6KJwWTMDPYg0c29FtsSKpUQhrrCcNaQMFj5pfTk+e/3YXzc19WxLgda8buau
uM3LRheFBiL5AyCdGa+iLJ120kp4FJhhC/GGo2HFHFCEwXsQm9w4hti1HmCdBC9d65NoEpISoQQI
FHgQ4Rjc8jF1r3tzLJ9KjRNzNVgs0ogxxY1xG1jLMdX4sVqDyCqNJEtj4GSWxpR5F2KZq0XrNsvG
CsxCxSUUM5RkF7pZmQI6AxqgoWfYui8MNKZnjUSbvgPShAKWRkp9+JZogJqvUWpY1erDBF0t15g1
pYFrUD1OedtLzllt8OBJc7iLk65+EBrVlmto26Lxba4GubUa6ZZpuBu/2EcOftHGD5NqZ+AjPhYX
GtxlDfEf1ecfVB9oCTo2+X/7qh6rvkv+aw3vo0hL4tffE+nH9/////780r+cVcEHl2+F24pkJyU/
iC1/aT8CVYdNKmqmjp3rf/mX9POBUKQWeoROhGOw/B8pCDMmNxXy4sR+v1s4fzFa/s546V5qD37W
guhDwO3J9/Rwefwae+wJYpUY8qvDNPhUi4YJrEVWNWm4T0r2PF6JfL8GvxLchxBgyF+lnAJHjsMb
YKKgQamXoEkzSsXLJVNWgYF6HJTH+cchD1YvgssdN7N7qFvd1Q6nlhOaXsr7eVkR6pno59ww6WcK
Kh3z1ontbnLOrQqXQEF49arn5NZsGyq0l1U7z+z28t5Lps0yZOU3JQmuMULPzi6nLPn2wuvLk8hZ
GxUukK3ZGMTmGP80/8ktKVYTiZ0ch4mas4G01Y1ttBGHBxv3eQ/J8mrk/qP5SSZmf2JJr5RU++Gm
kVH3lZ9CeK91ytBCOmF8XAX0dCd842LehrMrjqAZaejJ2Zrm29QYcd9wi/e3YjHlt5Q3/OCSILnz
Ssp2t9aSRu+L5yJb5NaoXurF8Pm+/GYv+CmpLx4hlIU5reocwZPbsY/KJ6JK1W2n2mG+npophmXS
460hFelzWy9kAaPItAC3rZakDu6nnN+rIUOMOm1FkWTSSJmAyYWA/yWP8dmKA6CWdBdUWNpb09pE
ZC/ouSo0XyWgVg50ynGqZa0hmeGdqxDQTpkTugfF67cj5RWeoMg2+yVJxpOOe0ERHciapG6JbmI1
wb3B9pjdND2R4RygmFlsItgsWE9RhRSUcgq5MgoKKqcemk1OD4nxuDhyRorMrCtHjSNdNXnvsJGx
XXVYKKDgb4b2KMq0+WNka/Ha9pX9UpszMSQgbugMF1SzZUjulV3SkVUY5/B+qkmqEBcPH9lMxPd0
UpHLCaeWky2wrs/YtpRiU2q49qZLjPEtWHImZmWFp7oW8Kv72YyZBrKS+mG/6RbKw2dW6GnUGycb
0/+4Hm2fUCsHYur5lAiz7pi4uTtS8Fv3MN5CNz8lYgrv6oDc9crCD/SxtGbnJgFRMgJyKRxQJUGW
4XejmrhdxD6eZjOMVgYPH041Bi9Ee5hdKgNfm6EaVkYXjs06qRmTeH8MPTSE2GrGbeAHwS5urcXu
DxH+pe6KJEpvHkkBz+kLBFeOecATXGhyXD6f/Cg2Hil5xxiVRze+lMN1OnTqJWnkOQpFfKJSMg2/
ZERrBpsDvayA1MXS9MuNbxfmR7gW6Q6cKqsPUghb0Lf5zvT4nx0R/WOzxONz2tnpxuAxdQN5CBWX
zUXWW1BVC72d9zMbImTONfTsedTOHvh4G08UyEf7qm0XkE6ukPUa6kC9STO72Xj5RNN8Z6v43S35
HQ6zmTI1k2zrQa5O0zWo2+xY9TjpZmjz1B+dOj38kr5TqB3AOkc9GsNOKDAUMi7D79zjwTLeUYng
ukRIy9GynwKLIVuP2/gp/bOap8duUfEGWjCZyMx9tlowvxjOoREiGtyOzPAUXzDM67HeUGyLYodR
f9BDf6DHfzA96DFueW3qs0E2+2dzsaPXps3HAyeQ4rHUZ4lMnypmfb5w9EnD0meORp8+Rn0Ocbzl
nDbBvC/0GSXRp5VZn1smg6+ycIEgouljDf3er1XEQIXR+3bh+EN1C3AefSLKL2cjfUrKLuclfXLy
9BmKgNQfoT5Vlfp8lV5OWvrMVerTF/QzYtn6RFbos1mmT2kzANVV78efq5QRNbaYlXJ9qrPDnvNd
V7UvY9aMB1Of/nD5dFwYIwcwToV96xX7OcnmbdeO6JqQAD6L3IWCBATLOXoZwLKVwW752HvsiA8C
3th12aT1LgwBITMqQVas+9y5CiJcJpNh+Pc9Vej7FEASoSoU0s51JFeFt/jn+XJYHS4H10CfYcPv
p1nOtUKfcFnDJOclDJo/yipn3CQDln+q/ULuLBKNK/BWwU6qDhFnGQjUjZH5EuozNJuJcl0RTD2X
gY2m3IztQQoZ3AP5Km+UPntjoHj2L8dxS5/MY31Gby/H9f5ydHf1KR61nwN9rM/2xeWYT6MwR/5G
n/4drQO4WhEYtDYgIvhti0wm6O1EMUEJR8Her/38ymhjiulBRq4ao6c6qjbVC1cckZ+0JxtmivaB
9rbqHounCX0FanbQ8Ur3BZcBUoU52RDitFXXBnK5GpRjHOn/yL4KLXP0ssV9lQhJCuOihbRaFikv
CkmmxRLiddbHKukHzltIKZMWVeqwCU5NZH82wv4blMb4E+mWCeo+aoxClqGL2bjhM5Wvba3ZDFq9
WbSOE7cOJT/Z5wiBJ9BKz6I1n0WrPyKdP9EkENKbjDLk++1bI5HlwDQdWWTl21brSDGQ7RU1MChW
gcjAqWnBydba06JVqEJB8c21MlUiUcGELE8Yu/qtvAhY9kXMGi/ClrLkco612lUje/VZ8oT5lFGK
+QIPDq3MWiPzrQwge2TazSrUN9fcbfQwg67WsctfTRetrYzSNxv5zbA9XNNakUu0Nldpla612od+
sL5FyHcBpTXr0PBfyX+bm0ZrfJNW+8I5Wk61VgB90bxWWhOE2HM1apUQ12oNfhvlMIgHcci0miiG
+uhqfTFDaEy14lhwza9KrUJaRFn2tlYmazPbt8inVxWipaPVS0vrmAWCZq+VzU5rnCAzq0eUr2Gd
XiTQSKuhZIGHrYv5dzVrrRTFSK5gcH6JkFEtraeajStuhdZYAdHfN4iuYIi/SK3CplqPrbUyW2uN
FubnV1+OyFLWO143ZNxeK7oW5a6HoGafATbc2cIvZdOmNeBL25JlzPEmIbu2M7VObGvFuEU6bnnT
q6Ldp4l5TmblrF2tMmdab56B6G5arUELxGhKKj289GRWILshVZOEqR76pIfSjJDNQZe/DmXb0Rq3
0aB2K2TvDlyvHjYbq7yFkBCvHURygkffyNscsE0XqwQsZTSq26UgwJt0as1OEia7/Iwbvlwtanoa
VU+SvrvtjPKGaQ2J3uPIWHSEgua5Zy0HIHA9Z3zM3YvG74rUxaCspf9SLwE8yYY18dqVPfuuohZY
Lnd2W+bfzTv/Ofj9w8GPBT379d8c/I7lO6b7n058f37NX+t+5wM+NHbC1Mug5urEzF8nvgCgGN4r
j/4rnbH54cjnWB98V/uHfd+1nO8VLn9t//0Pmkejv4yK7ctp8N848uEf/GX9D3PG0gggwjk2DVK/
Ynd6m0F+SSZDw0ynDdTl4s3NQGgDATHpr04Q74GlqxnEAEmJcZ3HtnXywDXecPd0Jlz9Zb6FDzm8
k3yTtwvbrc8hWYBqFYeAP1Z8ldxMVdSh1y3lZ+lyuMKKYN+i/3os6nHd3LDLDZZ1nkkkJxVir0+9
4NEHzPfQTv1waw5vkuEPSTvJnzvWB69Vng7GehmKctnnZj29qYL0ACOLMZMVEDFr9Amb8URhNb2F
29pr8j8SIydoK1qJPWzmoYa4NacsW5qJbUcR9jfaFiB2QP8WBzMfFsxtUQW+WLcM8LAogkzsGzAJ
CamaKDkJVtPBVlDOy/a7LKi6zo28+lKrun6tOnM592o2170o1HUcqvELAPny1elSHNlDQPwlHfPm
fq6z+M1OAIwwy1YEwXv2pYy3HrM4uhFR6QVY7J0r5op1fzA1YBHl6NOlm+bnQMjpnvLGZVfP3WbG
Xe77I6hfek2hIPTAlZ15P9qpf8eSEPpGJuSXibDwSkz4tD1cmEfIqd2jwBAFTFkRqBlncYiW2ipI
GuTllduB58jALV0H00iqcaF982pYCsCPZgzreIVh3z8FprRLrI1z8cxo3j/2Tt4yCVsk7ntS1qQ4
8uhTZ9TTsR5daMFlaJzGBc234/lDa9fscPDnebbEVv9S5HPdrHXZw2mM2uYaVWH4FrbhQrXI3Bn5
RhVOcjs4ZbGtm5AzfDmGTYkX1dehr6nVreN9/tZcRFHYuO4+TiVPIxvG++csA4uq4ZZNvcobEd+V
QVhaBxSS9CGpc/FixzK9DxeXnyZMv320kKZ3fZM415adDSbGgio5GKJDyZwZq+1uaA4jQsBDnEgK
WGD6vhpl3F4JU4Zfx3b0253HvOusLDEG6RbXSvig8XfjWoGONj5lsfDuEgf3Hw8zXC+MDEv+xYGO
EK76hPVXbC5yE7qdtW6kVT7xPubstVRy56OR3ChrTq58dpDh1qrG5pREpbMxvDmWGy5X+vBEY2qa
fcVCpeHfrSp2bprB6attUsn6nJU+lRirUfIp/zSVVuYA1o1J5vDyTBQCs7UcUpP/qEor7rrVFA5z
5j2oCkpCcSpNcwIBYmMNIUU7ApCIBlDJD/ALxHyVUJ91aEbvzgoIsdWOv+AfAbw8O234OBV8erZq
6ovXKApnyoQjoC8+9S1qndd2tS6lch/73kV9nlOrY3aaOd6WqXl2ajmdOpcnv4PLkUyFYm+bQ7MJ
oyHf0qDApcjn5SFSE7aFlHXwxykahTx5fWdmd76eWsKNUy+9yYyj8GIUiDale7atxjiMffvsFMl4
b+SBLnhpxXgU7XAFss+7qeq63csuZ4EwFQsHDjnfN1VgH3voR6sqcONjMKvifmyZrhlGprWTZ7iZ
RFhs/Zo3kiLzFQDndGU1yRln6qqXHSflLj3humTw4DsJo9n3foTDNbVfPUpmV27G+SqzAcKi5cBV
UnwbY1xDcnGeE0c41Pm01driZdkRuVG3qem8gpqJNxibCPONg3GTLVZ0gMXHTNGbL6VFT2AUcw7N
Z2hIsCkWXsOoI7KR2t28thCadqZKPk66IhA26jNpI/8og/oLu0ASTan9YM5tyBaCUmHR3npjlt11
TfmJRdLEIHLt42PZSbN6HFIhiYv53Xo0qY6A+T5s7FIHKTGKBwc/Yakxe2Wx6nFu4ulJvJsmtdRV
K9R1l0XxbqbEdG+LwdlYas6bFWBOE407T67a2MeQWY318pqg19yEAHF2pN5W0Hqca493+2TGLbAU
oy8fTFo59hpLsXfYva67uVrO5KAy/KwVMl6QuvV9M8/hg1hIfW3itCvuc2PiJBy271Aqzas8ja3r
RYbN1lBjIKmAmCg4ZMzmkBpw+T35SP8bVFwINsQ7t4AWJH0Y8XymQYVc1WC1HxdtCDZcR7GXTe/d
1oDMJPJk3Q40G8k2l+tWFvIRiSC6d2k0WTl9y2asMueN4G0KI5MGHgq534opekuU2dzbtT/e2VM4
XaetAldCG8gjDF3JlO5dKV+WbFi4dKijfEGwa1bUNTWrJJuoEfb4Te3c/zJOg3oIjNCnim6ad2Je
QjC8fvHNI1N0Xsat6pf+NEL2KSiZUc6Zewx0jy717VWTyOYBYxa8JsjC1+TLxBrECRiQSSVfnKLg
sxVWSq39vH/gIizOYWUWdzDJ3ZVXev429Ra1ofRKt1U6G1g67VEuQtwVNJ5ujH6ub93R+uwSzds2
lpE/ypC9oNv59ktXOc1OjRipuTISsNbMBd6a2rNyh0pDTg/o294CznRtDF545apxxueRTkev4xEJ
P8A7ApfyrO85of/Myf8wJwuK9n47Jz9/bWVVdj9tRr5/zV+bEeuD4wvBWGtatp5GSQ/8OSj74gP3
MZrxPEo/L2uTf+1GHBcahcvUCr9Se2n1eP3noAyU1yf2B4wXnyyhLSbff2dQ/nlMhoThkpSA+qtn
ePLvv+RvAmvoF9RW8rwBoQOZgHnHvC1WP5wd/pdcJJucn7y4Ab2N/I0gN8hj8Erof//Bixv1WJVE
FUeHPivBVA9mGKyCKcKf1eH/k1R4HoulAQhYgZp7/f3P1u/X3344jlscwrxsOJB/+ROBuxeT4LEH
pS7EWum3atwME3sbqftRMsuu3mKgGCEYt1Rs1DKnXycDyNnWaz2xKdCYV3PPkRiDWrEWDe04fU7d
hwoyQsVZEbncd9t6q2L4cL3yowfpFeP3z99PLJEf2SH/6x/hQw2xdDKAC+mXV9DEeAttcQkP1LXY
28mplp00KPNI/XH+2AgTKo+V+2JrSPK5ljnVr6PuEnExlfH7AThlI2NjtVRBsDIHKjVCRn7qHfLi
yPST74IBgVJSHAqQbSG6a0hkt9+/EVyyf3sfAp/mkwCMr+/9mjVUjmCf4I/hIQUrtGnNpVhNQzsj
7v1TH+nf8j9cbtBfyMWSxnEBFf98ublI4OBD+EmDiE3yo7pZxaMQp+1Ec2+6rGd+/5fpK+jH9aK+
vDGLgs/mErdDoa/AHy5v21JlKUlPHIY4be+5o+A/6ON/jzzM34KRHUYvHvlAsDP9lQYcttwuitEI
iBlBsmZP/w03dHrIVfD0+z/ncjb+5e9xbYtT+qU79283BZqRbUykHqQ6nm3HxVf2Ngm5ZuaZN26W
gseflXjwrKouf6BdDJZtQeORoxuDkp7oq3Td5r6dPTRsD/jkqoZ1qKVPsRwwyEdXVUFtFF2088eB
dhZCxIvJ7h98DIuQSwXPVDv2lvL09KBsT72MHl1Yv/8jxSWW9dNfCfiTLJ/r2z5dl8DJf37XIjsq
gB2002HMEDllXBFZiSN1pE8o31W50nTM6hudCsbGzSmI4OLNDoXMOMtadbfL67Y913k6wkksCbF4
pfli2Xl6dtHOPvujlC8udVstHWqPFml7xoyxsNatFxVPtpmHu2RJy01H6dXHJMa8U8bpvM/jnZUN
8WduZ/nB61xKu3qbBFOKmZunC57VOoLkFXuUDpXhvK7cFD8uhvW9otjoCdx3dsywSZAGb2hpQaL8
krCvX0uVE3Gsl+G2LqxRex995yQDSJpD5LnberAdcBB0q3tsIop1R9PuIW8rZAlsPQXxoFUpZ+PW
Dev5fZ5nvUZMum2cd2LvRg5r7cxL7DVddN7G8Bfn3k2E+URVk3zx4yT/VuNvmVa5Gc44cduEjsqx
MiEWlcn0yYdvufGlDcE8DItjRifLacFscwt4Mth0AWmDlZDpeNt3JauLrHDfzEZtjSmEBxvlX43c
CG5QKoyNE6fx1vDbK9BH/Nae1WxzO9SghPJcRTU1t1NJPjIGZ7sy/HJv1tlJv55IqXSoIEsZjM0j
Zh4pXuHUQ2cE7Xikd1BCXa3nj0YBn49/RQSxegPD9DwkNpZPzt6ZHMUeIkRw7BdHvLWRp+4yXqfy
2MFAgpOixFPu7Eo2mVukaM4JjRBvFWmyXZ7YNLnXUyBXlV22H4lP9Osqn0beGozOOLlizuL9LknE
vR3Jfsu9bTiyGKDdx5i6gMy5/S5a3vPWs+r7uS1u0shNoI/QXjjERb/pI4QLKsb6dWuaVxz9Y2QO
x1ll4RRj4o1v2Ed+TljEHpKuo9/RWuZt1novlIe82bIsN2OrsrWRkXjo3CjYiba1Tlj4Rqztebiq
hoVSCRMRqs8aQw+sEWYFI+EW1Y9rS5a6bL3SC8s43OeK6qjZCLAi18nMLzNFOwQBZ40lA4AmDbDY
dXkY+RseQ/TzxYFHjHHUPsLYs/etUsa1y4Lu1Bl4POEDzm8oIOZ9nyo/IDSJ24Scblbfko3gHbKU
1VzPs+WA3ZuKgyVS8+BXfFw8Y66wgZPtXfJ+a4/E1BKfQ8TSJRH9VFn5paVs9VMWWf2756v5kxja
8Uqi2hzzgbapIa6dU2sa9b6BKMvpwByOvcXny5hz3VY/z7FYmZmvrCM2E39pNlbjya00Y5Z/xjJ9
dAaz3AkTn4aZx/XWwQO3zmaM0+y3073lNeUpnYBZloD3OCvxP7Oyx0cMDqy5CukuIXLSz7iDcUVg
JMt3UTbM3wYWjdXZnFmSRTVDwQIeddVWNkqFTbgujXlyWBjkVraJ+9ocRk50XdJe+V6HL5Ct9sZO
zPma5Zl6WcLRubX5oJ7n1Gz6TR51IBDMuhq+Whno5bCgggRWb/sl8dlVexXlUknKmol+WojFJvMF
KOTkFm4r08nAyFdVowl2LKTZPoIGqm3cdIxMppc/0BHWfMoyQeGmuYwbzDOQP92aDXBuiePoNPmu
jsP+mX5Z9u2Qb98XIzEPReZw7yGThQOQ8csrquhqATlzmGdRnwXw1ytfkdvEhozxxBO0NwKqrbdh
O/CXQyu9DU05bi7Ffjge7K3jOvHt4tfQGllO8zV2WKiX2PPYFbWC3yTHbrinCUljED2LAjLhQwTu
8szdipD6RIsbwxpnPYvbzl4gXnvFOvT76IpZxV3XEVIJc2R7Rc9MgHxGAR4z8PCcDi33dXyJV9mM
JZ8+HMfGaSybfVQa7nWHM/dh5gfg/i948i4YNPi158T9PML9wUboJd2D6df8N07jDy17uk2LDvHJ
DNxrcsTZ3scvuwe4Te6beVFcuxPNXg03BavtxXkQjbOrk2Y6ytz21kORJbuKNMuWIqgnqPn2euw6
+mny0d36qckWqgzZPibxsG/rYU72vPx+/qV1giY5QWJrKI2a4bZ0U4nNt5OtiYkKdfoURtIloDbN
iu6GwHaS8zTak1z+Q0r77r37hwOrxRmLQeb/dvQdq/GXrc7lC/48rYbmB4tegH+dOf88qYbeBxx6
Ht0NmHh8+6f6GPEBcx/YRAKfod7oMBz/dVIl0AlwntyEd5n4QeT/OydV8Uuik4ZUrnrhMfqGps2J
Vfw8sM2y64bSTykLbCSPk0zR65nb+cPEx/pdlsNyxLPr+KSE3DhGBIzysxCyfSVwjxMu8pVxZ8U+
ntuknoc7R3TRc441xbluQJl+Sbo0i49VI6h3ikoEyzVNXJiirCjcRlPhP3M5j/c9WUKFRU8WtHZm
QfE+DLN7Gpo+eE7w3rc0hrU8ybvAsucN3j8tWY1HKFjpcXCHYpuxMu8RiUKXxJQU3jsBq+JrafpA
wIvlzCN5oI2ucR7yyOgXdsR19K0Ti7yF8XOTM7BSl1um2etC+dubE8XDyxQ39DjNKvlGuI7PP1WN
3Fnbyb+rPfKIcLYEs4gbT8DLGUZXIampb740jPuqzDBU+YOMz4NhR0cGQALWsQpg8I6VcE52kuXZ
mkIFK4TL3SdvC4i2Q+FFaksaJ3m1APVOaxHIYK9oMfFXIUffx9miehaJ++iCA48P6VjEexIQwZVr
O8PerOCobBZGtEeZxBwqFkpxfWxriU2xmQVJZZXQkRFvSqcK32d9lF3PNBuba9hW/TXCZbe2o5xD
eJRn20xZADzsqiLs0EzhdUtlM8oy2itu6jo4OyyYUKoHv38YfKlbfxIGW8NUrM2igER6Kotq7Sxe
/dgUY3dFuYQBnhbIa3XhveI+KW6tCwU20EDYFC4X5nzXHz7B2KM4r3dgxzLdwh2DSwtTNorBy4oL
aTYmSrCF0tHelklPp/2FSSu8usHuokm1Zgq0trvwa/F6xncBTFvqi6HbmhfSraGht/TgFQ7B4KUA
recs3ZeyRSc/RFFQPNMCmR0HUTbbJZwz3S/sDW810tGdN7bDptLE3fAC380EHF6rwum2mlJrvAVo
E2fPjUkscLhfjCAlSmEtRtftfWtIH8bZT+6kjRe0eOfdtUfmM9mmvLaTUyaGOplLO1eETD1fRudY
NSG5/YrZ2OmG19EdPRYGlv0xDvgZZGo2WbE8Ogo34lgKCz3CsoBzRKWlI194Nks+oesBtNbV3NHU
TF+d5OMt2vVctVAB83HllxYnwxCMmDJBWzedFe2yBOq14TO4pFOIBT0WcsO0cG2DRripTItwZ+U8
YMo/FKPpnpbagaZmtiYDRzmDX2tgZfX0SsrV4MzRpgxarkCnbMyzAX8AK4TqxVq0UbhLiVhcAV0G
xIif7YjDcTz19JJuxkbm+8btwWbQqtxce6rpr+yslw+zVTqgJSrP3XtZ2T0YobpfEj6YOed27Lcf
LYPbQBHk79SkOBvqPxNKODP1ZPR2cS7GyV9jakqAqbnWI12t3LUCyTEsVKA2TI8dTJQzs2ZjHGCZ
wjc09PmdcMrn0GmLdUzL7sqAopp18YPnlQmhSytbR6SZ1hlHcXfFwhQhYfEkECFPv9rV+GQKSuBN
bEdHRuRlCw9u2Ad2Zj/grFQbbk85CMfWPcJ3lZRDg+AAHqH6G5fFyraZOLfN0l1ecHk6n3wJrSLJ
UQommqiv/L7znzAF9Nf16BUTNynFPQVdnXslxg/ji4mjja18Hi+3JtXRK3xU2d0ycG9kOg4O1eI4
h94IiYBYRjhtYxVPu8he+nXHgLymEzpex2nenGVPtNdvJUDn1n4zPZZwfUyGY4roiXXDpttKpfOf
ghflnl5FdvyLKNlxxgWvti0w8K3ZGoRf0nTmIRKIgWxTOnUTZ02DkZyYzG2mgvF9MF3iZWW+sDmz
za0Z1JxTHL/ftSqQn1ifBXdJF9fzOubt/5QF7s52e+Ps5lN5i+iabuYiNp9AIhXf1Ox0r74VO49+
M5X3TZPE29lqzF1RO/3NsHTBMTMdhVWcVfyWE07BTTdJ+8fUEdVVkCjxJhSXtBDNeJrsprzBRarI
X7jWraIrhQ5bFvBKjvMjgC0vWEnDSukfDlklsV08KbeIDmbiZushU/mmcgJumUV8S2dJdkgJgd9B
OmdazQn3AhkQ8YbAJ7v9qEuWK7Ook53E43BO7SL6mJTLmKxoQFWf2VekuAyBhZ/sIVcoOZDyybdP
f3AUBTgu6uVJDIJG1ygD8Q0xs4tXVHx8bOLRPi1JNJ6WsSJ5VYDz5XprkgdgQtYj1jUbLEBWA0lo
2OsRPEte6qZWBC8BgySqwuXBjak58ESf3hLqXuEvOr5a9Z41bcdR5GvTdhZC+D0m4ba773oSWyyU
hdV1n8zG09uYmZ1bbn6aIToAp6KcPn0BxqSTyl3l9TyJcjPIOGUm+IVL0cttz5ltM4thInpuTst7
0OGuinI6TIjBwT9PUMhx1rcjdLhk7vejKZ/GaWr2aY5Tnos0OvJWFhuaJot7oa0P+H6v+tio0ZZg
Gl+Gvv8sdP5hPrYF3Kzfzcfnr+N/Hd5kjT2o/frjWufPr/xrrWN+8Cy20n8hgf9a6dgfXARFPATg
fC/upx9XOjz20e9Dn+yMbiT7n0HZ/sBmiP87jimdhzHFvzUo/6pGaz8qpD0cmvwWzN4/j8mO4TES
Bv5C7hgZiM8EwpcXP//wotx9l0l/XEj8TczXPwTSJfsj/k7vkrj5QfLuSP/WYRgshz7HETr5atkk
/uCv69zptr//Ub+M/Y6Gz0HcgBwIr9PEzvXz31PJaGowlCyEd1LoZnRqXNu2iMBc8OimAbojcdEa
8JlcZxUGc/UPP/5v4j6jOuI7xD3L4k37teeLbo6AgQZbeFaOT7b0X4JUbX7/F/5tX6F/BKklH/Iz
XrVfQZ7okfgXIqs5uNb4ROXFswqtat3bjDDm0nCV/uu497+8c3Tw/HqBBJZjc+7HgMfOgjDSzy+o
iBvHm0KlyMyLhh5jCbeuCg2JpzeSoJSdj4DjG4kS33QmC+cqk7SLhGjzMm8lrV00PeAkjXmCcwTK
j6zVQ0lf0xA266ko8JMqFVKjbTdWPbJTDFcENe2jzaT7B36lfTyo7lvp6JqltjPt51mBPzPmsJeb
3CjFOWn6cCMQBDeM2NMzLtH2lEKrx+Vm+22ycejMe/LcIn5J6Yf+b/bOpDdzI93Sv4gGgwwygkCj
F988alZmShtCUqY5zzN/fT+U7bKddbuqa3EXDdyNCwVblvMbgvG+55znMHTU9j1NPs6tQ0XFg0uG
gxtdTdVw0AY3XY/gGGQU7BQaTgo5sQov2kwCWwfXLibDbsPfkCp9KCL54c76nl0LNwqpsxPn+GvQ
S2amLHa3BnUtq4y85yYpZyo8KofQZC42ThMPP+oQwgH83ltK0wxwLUW9lRbL2qEY3JsR/RG7s+uf
rMD+ogzhn2I2ZWvaMMrFyvODG733NLI02kwijjHpV8FT68p03WmeVbSUbBTqKTOY3x/mKPW3sTmG
17xZDMyEq309DWcnYI/GDs/gkRgAy/COrY67cRfR+fNUYerbhNphn6UjhcU6js1zXgpf7HKqXtxn
mSvja5j0zCoQDTAcjaP1VIikP8NOYSCxUXHIXLQ4zionPGPirq9FSuGUhSN7lw0eH5Gsiu+qYgke
D7nY9lNn7SgKMb/IgkX+1Ffj2ggjq3vBgVnBATYn6HazCp6AQM4UulCM5buZ3IQVdc/kQIR3nAmu
XcgC1PflnNd3Wd1csFXZL9Ws2yfZ2cmhMkJxFaPtHjJMX9SjUx+CUDDuGa5fuH86E7jmLtjFyh4P
MCy9e9MN4r1hExaZA6O4Y1W7sZpuugZcQDGll6m5qwl0vHB15wIYuYzUYnSife3J7hwt7FvqUNy7
SDU737ex4Pmtwp0ngte4S8IjP/Z17MlRZX61ofLpvpyS51iw7QJBh0+HPcW5bdyEDD6bblzQeLL8
QWAGYjUtzJKgT0ZiwSkbFtefO2wsicVt9rnZ7gJUOerZAvPe9qvprVmW4NwK80sfxMa5XVbkTCfh
xiXlxX2Uhu1d4ldqU33u1YPPHTtBdnuZcf2dv6zgx2UZr8HFgSpmQR/4/nAe4zheq2V97y6LfG7M
Pt/9DPSJZBCRzJ3rbFn92yjdp9kKxWX0bM0KGomgKIp4nSVoWzRpv9m+/dVbBAV8duZDtIgMFlk0
xftq6DR4TAoTF6Hilbaj+UQABPPRIlfM0gAMvkgYlaaY3J3jq9FU5X1c+ekmr+bvKAONXoUmM6Bm
DXL0aRHfCsO8H9FKQGQGdC518arwymE/J8vQ7rvVcy0MlXE8DcamXMSXzirst2YRZOhNc3Hu7dgj
20+OU0KDEUmdH3PVNzBlSvuNc1sfo0XoMUVIGmcRf8KwQ2VwUNZu/E91yF6EokLo9MKBNB8Fo+Kq
tJyXehGWrEViGqCSrRFBrU1jhpdA5/twEaSy3uzRpgLioymWyJtmiTr31jNd8yZkHpGvA12fJI1j
m3k2/A01gPoaoH/R6BGvZxQx1VnyrTNl+R53NkKfbDJv5SwiGkeCexstwprnIui6i9hm64ir/jAP
3+Dz2ytuQ/xm00O0QjnjC4T5d4x/9aiq+4pgaD7BIpD39hy78MzIhgqEUARgJ7X3apEC3ZxPsxjd
8Xu2CIXJIhk2aIdJreIvTuiAcfZYMqyrOmXjTHHXOpacHjQxp/tuESNTO0KXZCbob7NGGwfBzWZd
VepDCTtgvPV436tF3tRwvZ7SZhT7fBE/awsIkOqn6ICKhGa8iKTdIpcWY0cWdZFQXfrsD6ERBK/a
2WaLzJqybdo0i/SKSyDbWCxVydpNzAk6EGsqH8qU6GFiPUoUXHeRcluyaq9j74Y3bu3OXxsUX8za
aL/xIgN3n4LwIg0Dj4sPVAgwz5AC2/Dw/DVfpGR/EZXdRV7m+Tgc+0Vy9qqRzoJzK7LJSjdW2nS/
3Sv+55L/by75+NssLjX/uBX9U5n6+S1v3pq/3u5//5E/1uDyFwqu2UcstyQsHYI76e83fBSpXzBd
WdyrqUxf7vF/3vCJ0v+RZnB/8TzCmppwxGdxiPhPbvREI/5+ZWP17WHM1jbF23g/3J9viJXf6jQO
RvecWaXmIQ5kEeacGJiA111jlG3FhWz28SonmV34N0U+sWerHdPAzzoTcBKPKaV83PGaxrXrcYsE
WUv/oH3G1jXHBY93VaVzeZOE0tVql9V9Joeb1lwa/cgVKFaAIIzcNtihwGXupZdV8wEn/R7Ih/LX
wjLUmupPtUul5wFSrAIkx3l6pBdkFhdExggChidys+IYtOJ5bxHQMi/5KFKHMJLJEYgzK6Jwr+Ke
dhcbfvJY05P80qSzjZeUzRrmibqPy7Ob1yExh8n7ZtiuLPgVkztvRy+1EN0ImeQrmyw8alqkl4PI
fakIEBDNLYbXqJeslXBa7hBPHVKkIb0MRH5HFnh2aGiqC5F0kznDiECh4qvbONU3q7EJMYiCgDAK
/0c6LlWc4ARWfQIfkr/4175z7dvI4RHO+Ce2bWx76xG3PP8M/Oh7bG/hwIVnMjftQPJuxaadGxP7
cc4J6bvTahBOf8iNObvrRNfQJ5b5R6ueeHbNarr3Gms6sf2qyElEbKdXPluZQ5jG0Xc+D859nEBz
2faFZdyGWa73o+PWh6YYBWGDNn8KZ8WeXXfFHXs0te7HIGTprVvrKp3e+mpQsg6JBovebSGDbsMd
CHKVUurYR2I+p60z9cQrJc9XK++2xrLyGAx/3NkDU1lK1r5Y04I4vxpTVu50lBp7Ol3nI51Q8wch
CnUMG1E+zubk3wDzKC4Fz+psL2djuh272e0FzLBetha3oj/+l8NX9uGVrHqJKyUys0/GUO/JvD7F
JZWG+QnH+ZCCWAAHHHs7vLHYfYVGYe4HgFzz1gwpgvj4PCb+50T9NycqRNeFov1/P1GvUZ7/aIr2
b9ri7z/1+6GqvV+kZsPhOGT0Pxcn/zhUPfWLhXzImeoySTBj87v+6F/yfrExwMLlcSz7t1zYH4es
xD/rebYD5Ztzeim2/o8OWVogfz5ll+5w3GD4a23OefETyJuR0+PunTMZmUbBFMpFhWFuhBx2iFox
ltsE0bBYseQr691oQBrZumVr/xiRB5tVhp9rVbJKvI6Tj9V0VTErfh1n1uFfhAcGdDM04j3QVvCc
gYJYRwGjQi9le63MoL2jMdPwmdaQ6riMGuoaDPzNdc+oXu7pR0kOpNTzs4pHUimjc5/iZnw3BulP
Z7OpRr2SrtUSuOAr8mwnMNwvzVzNRLW4iIDdkZndfY/nCSCC1aAeuKQuvJh87YQddk4osLBr016H
yu5ehtgZOPW7PjOuCcHMeVWBfSt3Ce/tY+Bz/K9tgqQE0OigfhbhBEU6JCC+rqO4d4/SxZ6h6qJ6
dGF3HBvVhhQ2x9/Typu2gOMJg5pVxJAOJHEfW9HTlNjJnRtDjjvwj9hX7lA+vJTRjg5Y69oaHgl9
q60w3sZEjivAB9mwYHCJyuWeva3wZEJD1KAi51BVzpbhoXkQZupce0SKrWg7JY6d59GhjYXW/zJn
Wj2WyvGhl0+WJgHeUlqEnuykZ45C6mWZT+Jv/VCHW4OdA7QTpXgNyn5VdWN+cr0ipVqJpXUObh24
LpkCoGBwW85tByhubQQlTQWkAB6qPJCRuffpFT8kDNarlkN9ZbUDzplhhi6hMZFReUBLl558/yCL
zPoGUIZUydwY85NHF6yklAjG2gF4BqIfhVZdjrTG+Wxuu1zyONgObco+Z291MW3IxzCgN5zm7pS0
+htZfJqaE0U+znFS6Jukha2qlCTw/AEpzMfnTFjsGPXzgw59FzgOe4ckKYYYxAnOElmgL4cunqe6
axm5qLq1iT861rBNZ7/Hg6VLYnXqKRmdDa13x6Crr86kAXWSlFNRcSOrmVuKk+zpnsePk+S73E2a
Z8MIYZSw46r5Nbtg5hmc9dOLMId5p1TEeNpPj2YaN0c6nUNC7VV8qTLDPJYOIiGnvnXyDIJaEEwa
oMkEpzM5RicJTXE36IKERDrNR7Piq2m5qfXsTRZ+cy3XLB9IK4etsZZt3O+KXLXoALYdH5toeK8p
Iz7VkQzOlQu4fp4zwMYYkQowKmS0aSSb6W5JDIgDmcFUVhmegcE1DtdBGP4ArvFNjeCSPR89y61M
mLayhrMC7wjLVDcF2KPGfNVEE9axeH5sI4PBCdYf4EXHX8s6Fnf818fn2JkMqAxjWx4BbnQ/yrSc
NjokFomlcjhUZb9JVAmHLZjbQ1FVx3xwHis7fUh0dCEYtadA2IQBNz9FbrsvzMY7AfV4aLzomEOf
3GiToTzm1Q/ccK1Z+jUVvdzTeI0tA4HOYXVUlynVAf7crAhZfQGZhy+ABNtGZOkPyBz1ysoHF3E3
RIoi560rIdZeiz2pah0OwUhfSbWRmczQxU3tkWHC8HNvYmLYLl1ba+X1A5+tshFU3lHbYjX0HBih
1x10nX5w8YEOYZneyeW4PGG/YgPm2zG1FG186ECobfhWiHswk/cIV1tAGhs9F/nNqGX8BvGN6Grn
s2HTZN3PZWnJh8iq3BPl1jABsLDtyrH0XlQVfjONpoflO/4atpk4BAoHZkMr/Qrfy7R2DN87dVNk
bxuO9Xv8HOUKRJ13TGL14Lv1/dC35o5jQp+L2IDI3QBH+sq5Qn9Vr/x+VdptfBNbXY9unbR7kzdq
B0Oyu4HiEz7Y4+hRdGw+zKzu8FBnL01gUcjgdbfTmO1y5MDVGJekyPLmoXFzThdoLn5nxjvscgST
jEK+kbW8AWjN0wH3ypgIECFx+5TmibuzYPs+DslwLTE2ryl3jp+VET87Ac1eqdG/NbP3zQ1Yz3YO
tduiK3cZgYlVaA3kkGr2WfGe+zqdRXElCRMG1X7Q1HY5k7N16rnBq2A9lb6CztInBfx+bBpnpxoA
Ewj7ofNKkAzhFzexsGmkXMoKCU6mKbdsPF9BFTdrm36zZDlLS0Pf6cbeN6h2DyNvHay4PqjWHKP6
NfED8S11tIuNTPFVM6ADW2Rj6UTb0r55Utpqd05fWefajfWq6ksIE75XhOtkSjXB4m4+hkV7aMv4
1Ed+sqd1hhYfz1gWsMaOhxmuPdBQkJTkcjOXnfyQBu/XMhHom2k25X2YYVLHRFNd0y4y1uRBi20Z
O+F7Obpkfa2OqmZu6PmQPgvJbd4vrl4PY9aOPW9r1e1jPzU3VaSyD2q2D0gV32KVgLDkz+OOEFnW
0lHRuZ/so6gzsZOhry28Js58MzoyBffqV+Wmm0NxdiKHDKFhT6umC+wXv+gA6ZkCGLlRt9gbNSvB
dZ/Z+R22IZapRR2665bnWhkNbGIKtHnUjnKXd2V3sYLcX0eWVR68jhpV3zaeoUMtj+ch2BT4FQ3t
3AymsugHT/NbMyj7cSOnFLv1aprj7iGPDX30mmQ+jb39LEezfDfA6wcHP8OyunPUgGXKxneOhUMW
U3/gOWtt+9b7yAzQPyEV0y2Ix4fGye8AV2O8Soz7bAq722SMvjakTnfd6BYnlrtfYT+mT6TET5Yh
2q3gj7cEL6tXjld6wcTkv+FWqreUSdf4NAxrGxc9QGUIXiutS4oyad2C8NG/eEEALtnUxjXoh+RL
6bWs+ftG/+p2TrDpFkwsJvb0jaj89KgG+sCTTr9A7ylBfWTqi1L4PwzfNdeWCmNITrnJft5s9sBA
spVtA+gZGYCGHW8YqWsUgF2lIw5kj/+8AIfkNou/l3XyPpmGevC8vP9KGBLuN5Ce1EygOvU8slVc
imyto1qG67kEY1uadXpu5rk4wGSS3BHy4Ap88oAJOSGDqcpt13nFg87APXPcht29Udn6MCu3+moQ
H6JTcnzqm0DuhBd59BZigr3kbfudnhUoNDKlaNL1gLb63XMUC2Zt29uXXj1tnMGItn7p8oCIPJdQ
o92vQ8cycyh0sXWTk4Jmq+xUF5bdgNHbZrqwQfAOQyHGDdbqjzTIxLob00jclWWPjq+7ZtzaoAT0
ym2HMN1LwMI7mcmEh1dj5Mztnn0O3MnZkeCKvphDbRN50KlmOyknGwOZLd7z1HHfiZpDuJrbwAMU
R0+mSLkwoA/srAWOPlMKwAW4x4YyG6uoMze5bd1ChyWetx5yytRPoZduMm4e61BHfRDCbxPZEJ5r
tK1dkvXBIz6qthZXLlprVvhfSO4fXWv4Tn0PdWOlmjdZW1LugJX+6FPMDl3J8ZjtzT3v2smJceh4
UV9uUrbjmKi6176VGNnmkvLD0rc3Ds7lVY1Bglb54hDKnIC4v5QpaZEe7NaSq7CO+1NuDsDH7Js4
jO3nSLr1Pi1dfY7CrDjHLQS6RHmP0xyC9a7qhzrsJcvqdzYZXJhiv9jGmf8sAnSstLI2viFtcEdl
uWngpOk+9k+1O+VbFkGHOedzl9UwJIB1iHVh5DQUyX6j8W1znETOirwSQOuKlPGchK8DZhKXC/7O
1LzEmVc+j0VebBUuPNoAMmrv6MoBUJMRI+ZqmLaGTFeBKnkmpsWxwKjlDZncu4H9kebdc1FOzq3h
zvdtxpxisYHYjQMM9Zqiz1LCXbNLp74aNQ189WxYX9IBBlGbZtnz2DbYIa2YR91kkHFAGl7Bd6dO
1IERaMVEB2DJPGdVOe6KhjtdhJr5PanJ2470aswRn/IxdVeTKbOVO2r/WYn0UoWdvKklHTZdBZDR
IeGVhM0WJlKxBsBh8Zb2tyMgj90MSe65lnG0SSW6UwVJcSsllx2r0g6JjTi94mjCXzJQfuGhRt64
2n83G1LWXjK6+3BIRjLb8Hq9xhUL2Ixbjyi9W9IqNznixo1lsp0pqmE9N3WyCqU53Vixd2L3Ya5n
l6iy6ntsnZ4aLngUvhfMG6kwXiw9vwWli8Gv6S6MuRMvRrIb0vlIaXi/nYFGp3hINfZU4bKZg6Be
Hshk3lWRfc7HkOMxhPaEv8rclSXjbW/VNiTmntyLI1Z2HJ9hsvAAjc2Tmehnh0LbRdR5G1X34XfB
e1GQkteFfd+1V4Bez+RGqGgd8+DVMMDNdzI9UnIwrwNbXbCLftMlbQWeV+wTHo4rK9Dlje+D1zBy
U1ykRAsauJ0ZTQwEvJuhD6DomjeJX8AjnI27zq16PEvZOPNIAKiNS7TnaCCyEe4m0q5HvOru61SH
P+ylNMP2hwmPjtXUK8pL2n4VOtlLivRdbKNIZDc8soDVjYVNpXhT1IqgRJ3fDy1dtL0Bcxyjf7KP
IyPAsWjVZkiEhyirNQi6UwcMd7VTVs8DtY7Hvg/7I7fq5OipMN9LL8d5P83BeTA7d1fjt5/qGdxJ
4d16uovv8sgQoJea7jyHkXsqbV0frHRKTnSHTTtnkPWTzCF24V98Y4aPr0kOEQGN8Haeg37dN0Vw
sUeALx0uhKswXUlj7Djubfo0N3HPtNQraexajxIbuJFcAPJ83+e23AR0IAJvASyDU5V9bjcZeJ1A
b8hOr90ytrdWmPqQ11v3oNLpXWcdIAhLvakg5RXjUnvNO+xTdTwdnboHbTr0NyIruFY0oeJZ7IHU
MSMkPkXLZhbiWSydnGtQPePs5l/feAOxC4YsynL5uGbDTloxoTlaAotxjCl/h77IvfEIEiBep2nW
7xa2EGnFFN03c/JtmlAfEJK3J3P0gNwv94zCbFzsMX7pE0KwK1+ayZVHNU+hgWkBjJ53BiinV2US
y40FXRDcy1KHzPix4AHPamqWFEsaHZpELjvpMl4lLc2gbVK1p6awf63m7jp5aEDLbGHN0Q2dLj6t
w0F2F9e8jUVCdTIms61IU6pwBkOsSM+0m6TSxpnOj7vIyiycotk1cNWXQnvNnvs15gqyWwTCxl0u
zH0wsO9gN8ss44TTrkONWhu6A7kTtT/morx3i/Y6lXRK1Lhb58DesmVgzrLsfE10OF8NbcgfL2Vd
YzdrMxw5lR3TP4SAxYjGlA6XFrj+fFPpAkzRBruWM9IR9YYL4Huv4vdIOUctq7uxLcZj1ExIalV1
5oj+Uvp9vpPduGXU4pMsJkW/UTOw5Y7Mm1l01h7wDmuUmYeubO1jXYqHKTbQ9pZWBRpcKthjHoPO
nH+l7pK1yTAMemel4omz88Gi+oU/Ud9uE3dg8tLDGvNeCGEXKuxM/IqNwEb40XAKcd4gz+bvkLG9
+zgweCO1s68G+GsugNRnJJ47NYOFH0thgaMwkTcctZJ1jSWZi7KBlK4meOYqfsr88IcW1U0zW+dE
u2+2sHZl+oZ+t+9a/SvE2pIxl6LsXMzxGvV1U8X5WsS0LVOD8mvZ1qDOjeQ1xLSwraTFkFka6wT3
OksV2gHVHHv43uFSrkIIdQCx/VfaZu/qkAMaTFXtjuvSlOoWk6sFCTF0y9UYpCzje4byvppq/iGe
5CWSBAziEiYRabt6E7ZqNVTuuQR2X5uQV2NiCR3k3G7HFic48chyVsksFEZtMVXdxSjmei8bK8Wi
68r6GKWVf6c51VBJGlE7GVfjClLAyI28fTKkmzW7TDfGtKuNZKjXtghZtbnMCBPHh9VFO4C6osIo
yWvkAGih7d6YzEuHPYmSw1El7cXHbcrGYvXfsq+n3OzmjRqL/7UIAR9cLjjnwvZ///3/gpz+XSdY
9MS//Z9t3kbtdN/9qKeHH02X8qO/RfuXf/L/9W/+Dtf+N5t4Fuf6XyK7z+SEuo9k+ru6+flDfyzi
xS/UaHHYU73Kqh1r3+/aJht6onmL4MntADPQ4nX7A9bt/YJpzCMUjkXNZTWOIvqn1ok+jkIJ0u03
jsV/tIb/J7+dZZIzWvb5QDPY0f+8hHfpStezH5x6gcF4bbMhvB9EMKM25e0+YiY49eY7ixa4W5XE
nAWo3qNXom8Ptcr6vV2Jag97iFKCvwga/4VxzrH+yYlo8ZKgCZuWS6Ta/JkpNzYsPRJLu0dF71hx
6+F7v9Wzi+qKXOlQxQhCMhLSgOMIXLQNoF0ZZd+sM/IJ/ncN+uK+wehY1dtyUjgJ59IIbqawGlqk
00a8gN9o3Xqb9uW84xg09CZ1YsvEEOHw7dpItyX9D+EWXqqZ5BzfIh1kMuLYVkn9HE59gFPZyOJh
7Tlp9aD9BnOTJHucAVDMvZOuO7Hg4eLtWOMJ010ID9QbtH03C7d79gpsD0NdZf0KLTUlz4sP6j2b
MpMqDVyAi6uuZCvMUxfTTQIpaNf73ABOLRdssrr9lKYA0mx5T7UBTP9g2OW1/4XSMWNfR3N94iYh
9l1nNx+RGda3XuaMGzduzqTNT2XhNk8qj8Y74dHwwQquPeP86vEn9RjqSNAilcIYu6moW73kQbgz
opiobdiJ4sGQ3otpY0gxoPsWyBkpz13fZ2lmds5wNYLCuJ+7BJVAgcvcDlE/XgI1P5pdkN7WUxfB
BvdytWoGIp07tifynQmdJW4ZgjZlTpzRyM3IfSCWXz70UW4zIOrsziFHD2vYrkVyJUXQ2M9xULOu
E0bE5avakiuxGKjT4WkyzXGVh3Z+HN3S2XNVyXclwkhC/NLlQYB1eDvnShxGHERbnkjcSGezYkFf
Fkc5twSpq8C951WvztpNoBpTfXYK4FKcPOHqU4jcEWz83Ey/lZQfPRULVaMaBGzkBPfSY9VE840N
AuRi96b6HqjQ3Um/rbaw+bBh0ku7BnNMRXlUgBPndZe7uRqY9cqkDN8SPvaYL+tx3fJJY+vAItlU
/XDjodKenaHptqmEpi+rMN22xoz3c2BfOuet/cBKlf0NDGiC91HIRxopyd/h7GpoFsWJ+g1jLKTZ
MUXV1l63dbxBvFkB+/QMM9IP9hj+taJHbYMlsT7IUgJrbAkMvaCJz/XaJ+R6tHo3Bh4z2BNrkhai
xB4tnLuSchoUC6vKlAV7j0lzZdoeWNcghbOPaGM8OWMDTk0aaQsQvxZnr3QKZzvyOh57NTNUZqwS
LgGRlDMjEK+e7Px5LfsletYzZk+WE5Nj9eVHNsjBxZ481E/zUOYXL0VwWuEUTa40t/o7u/D8xX25
fLtCXclVgPLf74m42Jh/4Jzfq9yMHG56hXtM2vrZC4f5XRGu3/pDI48eLWrYEam225TCKOBjq+GF
JhnNA19TsgXBgqF9k1Cp6mEAzRlniqZWr7mvvG7jVDUXvAJLe38DzRAYvSBcwaCuVbwSPauDywTr
1Vp5U98fi8AtHLYCKdJPTNLs1iFhV1NNEli3gAqHe7eGscJGOuwxh+RNeiv5YuwHFk5Ul1DTYxCD
ESgUJRGjG5fjgIJXD1gsN8nsC5aE6iHqkFKZtC376nMdgz674PyUDdkvWhh/CjNDuhFdJDdmwd93
+Yx60DQgA/Yzsz+J/ZB78pA8c63Jn7QDSzCYsBBn5UBI5hM16DRJ8hEHMGiJzi0wQrJw7h3SS2p8
oxJyXmhzkAste4EYqk+gYVDWbr2TC+cQPH11mjIxvAQav1+/8BBpqasOGEU3s+GizgQLNxHcAAjF
dqEphh5dlGqgSBLjF7BFX7jh/cJ5+lr0WfSgWOiLQ1M3wZ1kgKWdAcQC7fEqbF6LyUS0kxQqOft6
oTyChU7eQnrIEe7E2F9bnfXAR8VA/+5kA+5BcGzDWxAQ0COdvuHXpUHb/8r5DozRCIddpdzmlT07
vyLwzPkiOZt3MQ3Dxzqxxm01QK3kbBiPrKH9b/3CtOwTPnSc83zJExhubEGKhWK3FBwSlAeHGS9k
TPEJyVSTtQAzG9iZQOqIr/TEjM6tdt3Pt+1g6PCc4eshZWfzh+yF2jah+xHb4N4GLRHRqtH+AgWx
PCJvqDvPDgW/NfuwqgXrSZmAfTsa5SXGO8cKD0flpH1InwVzM4I2Pm9qykRmoGSx8i5LGd9MTqH2
EgsPPwAn6Tbniy6xEgMcdRb0qGV1FgrFBHWw5i+RNo3XeAGW1pY9nqVTIX02ZQjQ1PH6j36BnCZY
EzYwwJiXuZe8c38vPviUOvZafjJS5ScvdVrQqU3BaI+/067Ptl7wq46NnL5mHarkltl5khuwjJ69
m2raGTcjqMYvbty2+bZaQK7yk+kKzB++ayAX1iu6FdzX9pMBq0M14GrTC6DxkxLbLcDYqAEdyxWO
tyt8o1Yd/oQpYfKY7mMy+s4+/mTP2rIGU5k3oX1F4YROu7jhbumCB7LYhsXrtGBs2w6gLYRX3i+q
HuHcGnacv9pOlfHvBINrCYC45FrZLagFk6urRlwajjO+RQtGN/gk6nLvgq6b6pYMllJW8kae/KUx
BD2Kk1i2rbFXnmKYoGrFt44FnQ2dNsSk4FPJZiA1Pwyh2d4UcTzdS1dEj2Pam2wpG1ygqzq1jF3X
NA+BN/Cwhv10DZ0iBMPLV+wSEWB3NiD6APMNMrJpKswk/MylQtInt/kBubJ61x7K6YqloXdSshmW
C6Zj1SzjC4/Q3dxKlhT1zCTqLtGConMvLcAXFu9RymwNuoOaVRXH/aUSMyCDgXMkJgaA52HN9aT+
asVqMu57mzX2vuOhf8+3FuSCyWfA3+IbcE99XPMkkKDiq0NS8Xpu8PVDHWmV5P5VpLZ+HEchN0Wl
kIYlYeazrhMO2tCzS6Aqbhpf63BKRioLVAbsVI9fasurHoCxqteKvrN94UJHxfieGB8SeMNJF6rK
91VTM/gZ1Frg98WTDTRDQQaPYGXdWQxE2UmXkQdxSJW/erkpKUEwA+R2HafmOifxs2rsjibGEXKs
3Z5dPVnkrv9bBrZr9FEXTfFr+/cR7XPs+nN++/9orLMwC/1Lg9WSS7v+GKOP4q+D3e8/9vtgJ0z7
F9Pko7a4Rd0lmvaP0Y6BDduq7Zr4uH6b+/4c7RQ/hC/L0xZ4PAXs/s/RTvxiM/S5GE+hdmPn0v/J
aOf8NNoB9+bX862UQAdJjsmfRrsqluk8BHl8qdkJTG+ykNhOc6laiVkPLweBgoHsxQQhrmgy41hY
IWt+hhlFBHPARuMaDWhXO+j4GJulsx7jqZ/PI8jNHxjLFXAc5dZzdchJQiQNkl06TPLRIFRPUwNh
C0TO5nuqcmLJMHJInG2TeY5DluuR0ar7vuhglG1Lt8Xw8WgzvLRrd1H3X1J7SCN6G6TB1qZmAMqz
U6QXXK1WpCL6zJnmhLUz8d7w4vaUSulHqg/mxUVjajA/W8GiiwRVnNOx8NRo2xVbHQMfNb9ykWvn
bp+XvbYyrFEZBrRIRGCJGAA+SNvXO1WV051jpTk002mI+VF3MubXEm5EdP2fL+Dndubf7VU8WjL+
shD4J8/4pYAh9U9M/N9+6o/Fiv6FRKgFSBrL4udu5R/fP0/SaIa70CEsyTedteOf3z++tBhfTA/3
I4sXa8mn/r5asfgXeqxuYK5YbMJt7z+ykds/ff+Q9G0JPQXCC6saBW7j78G/aKqHDqdRfXR4crD7
jw3xYBK+ogySzpmiijWoqVKZ742h/CcVejUdtbnPqjHyTw0XcNAqSlwK08330JH65VKH2K0ZmJ80
n2tk3tIBXmy23lqA470VudH9iGvI+mMYpF+kRf6+zDTGC/zNV6I/VJxRutxv6gragwjMeti3mTHj
Z4IP0uXdePOXt+y/2OH85KPnFZDYIIE44SVVFsV0f38FYqYlNkVleWTWA4lJG/CeocFbW227/Ln4
7/7Xv49dWvkXxuDn7+Ms5kzF26rEz+BTTArmGCRJeRyM2l6Wte8LmmEd+bwG//o3/RTqXH6TsjnA
yRxgiCV18Pc/2Uy2feZ6ncLAYflicX9ilHOMPR3v0WNv/R/2zmw5bmS7ol8ER2IGXmseWJxJUXrJ
ICUS85wYEl/vBXZfu6X2VYf97LfukFSoQqEy85yz99q5swQRyfvfX/R/+Hg+CdI07HiYsBsvf/4X
F3AqLEDjlH/kF3EgWRkL17lDYetu+sklN+p/fzWXFmPgmIHjEfD189WiMBiTElnjEYmgm13Ktph3
kwfT5qbPw8ffX+tT6/vLNxf6/FoZPQnsx+x8P320KYvyuMhEcmziKYcDEtNM2zRNsczZIMLG5Kzc
9PTTrsYuw5SZ+6rekiLf/a8/sysEWk6sz/hRWFR+fhu52fm66CnZGoZQnHQ73ZGHLuVj6NVMxn//
of/+DLnCXMpRsKmBg8fl54u1dKoQOXjpsTbn+a4K2o6RCr/gmhCB+Ki7BN2QX5J89A/X/ftj5Arf
M01OGh496V8hxBngT8TQdYqEEeEWWWLh42j340iQDxa+33/GX67lhKCAUY3TyObrNcVy2PnrI+sQ
WWgOMSLIhIYaYgTtZ4uoRp8jGHFPv7/WL+vt57Vck0QNPOzC4czz87XSQtEkoHg6znoezQ1JZdir
E3swN7+/zq996eUzcbaDv8Uiw+Nq/Xyd3su71qum5CiFO6SUExT0K0eX2M4G232IkwSG4EReQrKa
6eCSal5E8R/nhn9LKP7l2Vk+K2AhFjrTAxAmfn126I5kyRLkdJSoi+hQIcVbxvDAJdEyn6oooJ/k
2fof1vPPW/iXn+lyWYslyPPsBYorgl++ziHyKK+knxzjAKcpQ7vi5NmOvq5x3OxbuybyHVIkgttR
T5G/lmOvh+PoldMPuFtN+70GkXXKJAr/aHFHyQQHvJxT4+7339D/9D7dBUDN4CXEcv+rgStz0RfM
vmHgpPa9NyKQnHY9YKrnK0Kf72H9WSSezEB9nzJ4zC5isDQYQFKWj+CmnXOoQnkkOsW+xkje+Ttv
iKt0U8WhP+x//17//tQGgrspAoYdNGt+fasiZFba5WNyLEJB0l4WBVNG86D7J67D33+JgWCNYXFb
cBn+r3tjYljcFKNLINZVM8GrMzyAMqvcRYLvPvz+M/26nPOcBMJHBMruCBA6XEZof/3Z66BzO6It
Wc5JPN9EgRw2kGv6NYEdoDOtOlrX06jPZj/5XxmOR3t6Cuofbqwp3OWX+PPjigMGigUceL7o4NcJ
Ut7WSF0aSx78fmz10c8tFlMVTnaNbL6e7zC0iTc3lsk6SXqk07qO04j/zlo0coUA5RgN8hT2vb6F
32P1CLAwoKKhUn2ythA2XfK4Q82WNNb9nNvyYyDZ4jnQ+XwBTEf4dti03gOYIQSUJJadh1aw4IIG
su5JKvceUIOJgzID8youHd1vRJ0YjwbRtnc6kna/yun43gBzVK+51OKNrFJ5wX5IlyqcSvlRBDA7
T2XRAFsqQdcd5s50OmYVcY9ky4cvCpUqc8SqbPAqx6E0v+OgsJ9GyHVQRCSGk3U3SecjRx43Iqkj
qmMLaD2+EChTnCgXo43ZDslbH7N4V13kfjDaQSVbFhwb6YeIIFqPSRj1OxF7zn50BIch4ua7HwH2
6G2ZNv7XoBnb4B4eFs8bv/4IizwucVr1NWnhgdWxdoqu97/OxH5spiyMLv7ybzs6TWQpuTbymWRE
zOBjdHsMK1tf2Gfy56bR483n7ZXeqOAixOKutps4O1UzFumjNCPPPlmiiBGAhaAhGoShjHo+V6ve
1OdWzaxQgTkZ35Aj80RWYjKx9+cmlJUEjMBKu7BH1kB840ecDs6XvhW5sbYiUd7amUVWaerwOiMJ
thdPkZRC9kjy1opwLFeybXW0D+cwJ3HTZVOAqGI/BeXQWivS+opTYVvJGxJNa2cCJHulz0sYJz8a
VCwyKeY75J8T7KOsnW7F0EzYyfHnbXzHTL7hF2dpAhX+bKKay7f28hwWIyhW5EvEvuo4UMlmnkwO
MKh/5l055DxLPjx7TE4abYmk9IIS2g3zXeEaTG7ngnNOH3fws1I+AGMY3DISTUVA3HEX16/xCNkd
ARNPL8HyEzxS8IuHPqZiIAHEePSAwy1pTg5gByNPT1mQb8OZTjm21+mGoNEGQSTjtmicq23TAfHX
RtXeRfhUjyJoyzPTS2cNHTDZeFYnLqZdzqe+Ed4BG5p8jJS/RSNOIJNXZhfN1dZSuigzZn+fETu8
bko57UWS2l8DpC6r2ikgH2rFHLa3N8KYZrr+qPxNvKy7cAI4gkQwJ9ZUO9YzQtGbJCr1KTWhhMeQ
+2AvVicG5ow7jZ58G3gbKxIh0xPu/nYdZ1mOXJgYdqtDFq9c52vL0PdC6NNNO0GIxhw6bQaN9YUN
x965TfLkgdrY6q62zjnJXaLPYNOqctzjgBNrtCALzlB4WEERvSVhfN/F+i2srde6N7ptahT2RnsA
7iyavkdsSS8wO4iYH+w6X+sJBrPsa+tbYTun2Q4Wa0tyHXsJMS+O9zgM8oznJnpRGIS3saOnU5wX
LMDOckYqLH3tJbZ9Ib2nuTOTvDsZA9jeefauMr/RmI1ITfUJjFoWkah7B2JYH7RZpShp5SCbFeTl
9GRWzsITMSL/qndz3lCVOzbWUG3NT+7s2MhJc9mTbWqFGPDN5oaDkoOhxFsm177In+gARU/MDMYH
VECcH6quDiKkNbO+ZP5sbyWpFTsnU8EPQmLbI5LR6ci0puCinKIvbSTuA3cc7/1R660993C72X8A
71U1hq+kborbTtGV9/mlocFigm2trAyxFWqtQ5QhcS6z0uvWHi0elqISUaMj2RH8KPQPdUrpgyE3
Qz6ly12IO2HfYxesEchaxU0n1LNPoMbGZNK92K+CdB0R+pZulJc56Q5RAci/ust2ZZq5t6Kfuh1e
p+iLSqPxbPfTRgE6OaVjj+IHdVX4zU6nTq5crIPJemCdPJZhG5/gzaEXtMaA1Oqh4MFMOTtQIuTG
Xa5bf1vo9qUkXGQnCriQvVMGH8qZIHZ4pWnBUnL9L9M4h/NeuIufoh/BZ1Y957Fyag71PIfXk9F4
d23OqBg6OJAg1fgHKujwEE6mhTra7Nv32gqCbU3b8NQom2xnR1xCCWt/jeboikEOEIqo9Pe9n4d3
uWyInJRQSSj+09ihTdHCqk4Mug9Iu098qaR4uZBX2YRzha9tcL5Ps+jufJLejlNTdkhY0U4HHo8A
ZMdFph25+9E38p0H8m3LKNF5ykitu40U6enoyNOjTBvrwh1MNnaB4HmQ5n5wXR7ssLx4tA/Wsgit
26jJAVY0vn21eBNWbT27D9JtzE0RjNUe2Ha9y+cueO0VH4mFpkHayZR9HRBBjPhVusE+HkoLVP/I
bDbqZPRcism+7gWB6mKWHPtDu8Lj0xlpudUZviHi+YYcxHbpf3UzjyZO1URnuIFBtZESPa42Qv2u
KMevlD32d8ox8JnaNT4JZOolezoOnnYZDbjXVOwY53GNUwCY1Sk3teLXperLmBb5be256iZAuniw
my5GdB0GmFjn9jgGpbFC6YN3qpnkJe1xrzvRULxlJePLbUa67hcHou3O89LsI3SLhHxnH00E8Vf0
ktK8ffa7+lvBS2/bpmJ+F7qzxRSPGN1XwUyQ9DajM44R4tWMzZU46SYuCZVP5/5sSp2sRYUcxu2T
bVZY30cjBLHe1xKKbGhjEIkifWF+Xr35Zjmc5ill3BiyBzIBmffaRVnJ5FvdmmLo3tI2Y81ucnYN
FoE2i9R6cPwmc58IASj97rvnUCuuhIOa+iM2SH5TSZfH/LBVSZmkjI/Gi8vLhPfkOhnd/smI5PDm
tEnwNerDtlwtEYP5ZhIQydj2dJH7xNCXRXkw0NqdEDyE0bbwBsD98B1FVjQbI1hcJGmzSAfGzFxz
ikJxRKYqycINXQ2rkWB6cVfwrhSApDIVF2dMckCqI3sGs2RdrPO+9zxOlwQfr8y0mQ6mXFC5LaGI
G+VYeKwS5MsPhBBbek1IGOTfcGIbMekO8VwyFlvjQjUekzwUuzCr+N7YFPa2qNWpnpP+e01ttIwn
IfsYBXehDZJv0loeZTpK4hL7tVXCtyCqA/u4fNauZb8aVm18WGivrmRATJlbIrk0K152cqbwySyT
YYWjrf0mayfhOCkIYeiSJw7Gcqtw7YAabe49+5nQHojKM8srGlcequJZuDh58AXd+8OUrVIfWzNk
DlyfWIDaErgWMFYY/hxONr6PucQsMckG1NhIo8mvDqfkLcutGFsMdTJph6piq4wO2HStXe+N74r4
uj21PD5Upna7DLT2Oiu8k9UV7tpMBqJI3H4Hiilagwo0Nr7kcRbpZJ61i9B0NqEw88Jx1Qd7SzfZ
CuAO1hmVTA+NZ8VrqwdslpbDh1Ez52tmlL7egF40obG77ehmnZJW54dQ0B6wpkHze277fR0r8ZYp
kG7U+Ow6HIRw0lYOEuykge+lYP6qKb3KzGmfeRGneQ5ca4pqnEDjdDN6AtGqM3kHt23itSiQ3ne4
1fI+gKrKUfB2MlFNK4I2doHq3hUJxtsanSlJB8kSEBp+a7VR7FpdA8Sp6R3MTB7TsbvrbeM18Zxd
JWPNOSW8xoB6Kozm61jMN30mT6rynupWXlhyaRgBET0zAvpIm+iZ4Kt7Ao/3NafpNcEhr6FIFhgU
TUpfhW+mK7o15miAF4bpPlV50mJPtN6m0ORgZUQs8rF1zL1WbUJL7NK+RgLkj2DlvO/FgK/FKuhq
r1yDiiAa+/7LbM/fYRSS6w75rPFzBNk61NEXAa8C7XsbZPCbGD4ToAIZOLFJYtgOTfIyDVN36FV8
5TZPIhh6lHlNuI275MG3o/hAZFK2bpuhfzGsNtjiJsByQA1z1fetcUDWs/zMtcDBnPgvXueUTHQb
L9h0MfbNpPFoj47pUk74YTztq9HkCI1ICPMY7OwrNbhGu4uL6d61vPCH8Bhfn4w6p6GzysIuEHtr
sEb7jPyk69JVg+LnNrdIYMfs1WTpK+Bxb6RxgVjzGIHCDdG/ZOgv6Go6qSICIyeKuwM4gj3DHQ/g
BXzjGpe8n2w6jGN4tUKapl43UnJmGNLa3gJHFmXyo5O4IldclREDsSMUIlZAIUXaeUVZFPHY9zCY
JPrnaJlp6KqXX/uIAkEaDTUGXjSCH+fpumGPew4aqS+GA7KP4Fhjq3TjievUcJNhq0JN2dH7LEtj
l9pwv5bqxEym4T2drfEm9QDVYa6cdzinslOcjfJrVBg0uSPHN+/NzgV/hb1hcQWjTCXkwnMvKh6W
kjdU4PBiYG5fGgBZuKcMD0eYabdHzva8tOGVBpmlFOjoI9C4+qZPfYVE45uX49FOWo5/Kyeub7FE
rDOo2ceyRm8ws+UfraxjI+1sebJjl6YAoJxL0Pv0CJZJzef1htoxthrp1lF6NjObLAfA7jvFy+df
CXEJ3gMN9B4qPw33Pk7TAxn19WtXKGqwqbXoEgT2eAOogKRVik1mPXPpPYQZNxN2jrsSsWp2n43i
Op8Yo0w4gPuMvnFeJLXAihCHeyPkLRbxmJ28WZV7r3C7L7gd+ABJyiuyjszIYvvp1k1y86XoBd96
mQne8zi1x9Ytp9uMgIjdZ+AHaS3zZaq1VutJ8LnA7MnHGrP6dTPEdbV2ddrsOapR2/d97rebIVuQ
fclMV4TmJYsBLhgELmCRKmdwm2MmRVHw/IvZuAqrqH6l+ZfsRZbSUQzmc9i2HVzzPFS0ZMAwxYvf
vtqpbBxhlsHHvIbZ6WL8Jmmkm12aVxh7Tp/PnZGUJKylfAP2rPJnQiPnuxj0H2XSZCzvL4btb6De
oClCmXWX98s9ybGJo9Ge7/iupuvKH7htNCnXjlnPF6s0yz3Bk2rbEbOF+VmCcs/HYFNVybwDGDlf
lCN47XBYXjBPvYfICg2YDuAfofrQz/frYDOVvngpBP8ECVB79MvlTyvF3TK9iQcWG5e+DLzQFoVl
6G6a0RAv5Eg56SZTGd7yjuc+Njhemz59VvI2KfhNIgQ+ZtOhqZTyNNkzL5pORvVKKxFaGtv58KQs
kEShOcrTEMvqVcZiutWITesVGEe+TLtnNjkqeZK1Wb1mfocqswG0QlD3kAtkO7k07ykO+IQlGu0e
2j5Mw3WAeGgflol1Rd3SflEQDpNVIfLFIsVtwgFl3Y8ZqXafP1iry+IfxVzUrxhyufTUd8MpV1oe
FS1XsKGB0b3OGqC4oCOnGv5d2C7QWeRfvdvhejXh0Naq/o59OCRCQBJ/MLTyJBTfjlKSH/vEL1D2
GmJEUYZ71WJViSpPX2xa4Je6GOTXdkRMjl9vNs95ZJk3pQ0eFJwe71xR+bibkuVwL6DfdCvGokT5
LU/BWNOac2uXloLrOMM6C1DXroj64ynxZ/EWibSGeh4YFSKtmt901bqQT6lOkeCyPoYOd4r4VuNx
piD48GXNBw7V8gy2guRA3yWdDZUnLMCAyNSD4RMiCDCHsi/w4uEdz6ftrikwppeuSiaIeAFTKDCm
gPrZ26NtzLGCnbFOSWXuhvI6HlX/mIgx+FEPjvxIqgn5vhtjDIlGdiYH6N9Ou76OVkBI2iMIWfk1
9VwXQga+bwn3lAb3Jq+TSm8/W8L/j3L6B6EDHGubVvy/Rzldvw+vP37mOP3xT/6lMjLRMrBWEnkI
+JlMQsZa/4LjLWOff4Gb4OQJ3yZwk3m7aRIc81+yBtvljxguLGeAZdjItORfhpk/Z/h4bf7t5Inh
9s9ddeEtuiUPicRiGWG6/MucLaapMJRtTfEvO/9Zj4571LaJPtedc7HRpPkuKNbqxAQLNW1lNvjs
Z+z/oxdAn7S65or8rt56ceM5Y8nN2/jcTEj41lZN6DFmeEc/24MzvKgM/LGKaHfHtbamdTgE8Olr
0uY3E6XbQBNGm/cYHKqv5SCHG1ZPOa0Doxx7DFaIMFcNnYldgsX94LcpLiyEfXRCob3vvZC3uKLf
z7QliirWWkPb062jte/t4ikYowNz6rmnJZ3if+lpiqxwgWY/kAk29AvdocAlV0w3UtIYX6L/+OxF
XdAGTQEm+MdKtw67KDttvcesx5/aHaXmiXpBU8+6jT5GRsmIl5PVhGaQN1idHUmPf4Uco7DvLBy5
d6GTRvczwLkbAlNWNTYEtRnjgr67RP+6T8fWPxRhXjYAPquZ+BeyE25BFmXlxnDoRtYXWtVPqq5p
fpHfI0WlmoM03aTfF9LC+7sP3JIYRID7YkZrmBZtSUeSbfKapK2iNNdKD8bR6cyqZ3IbNZAtUjxT
JerUhPNVPn3p6tzp7PshQ/HdIrSCAOMmkt00awYnlFuaum24qit88Ls6WNp6eFZsj3oLiJC8kaY2
MLZUZjeu3U7ZFjezH3x11QmDlndEE9ivDoITq2RPwAC7aZxuWB4cmOt0CNx5Z0yoimnTemM+nJTq
+1pcm7pIlQ3LquuGcS5W2WjBA3uJZGxZ89cpyXXZ/lBjowqOu8jScvnHDPL/F7x/WPCWqGSWpX+/
4F1ek/L9r6rKP//Fn+udB8vT9qCl2xZrFhsuA9M/1zvf/A/cYMyfPxc49IL/vfr5/+G4gOQCmO6c
kS3BmvWnqAtsHTIw2KLoZhBELnqvX1a7361+XOKniSLjUzqEvM6SrezhDvxlsBny6Cq9SKbkVodb
V1+IpfjL3fhzwf096x9Vm+sGS1A0qdTmL5dgZr5Uw+F8GKTNMgaAWperwOOW/tc9/z9cZfmgf9ES
kbMzTS4xswe//NYZ36rpXbn/oJH6+736+YP8sk/AInPoVXKJfr7zxZ3GeT6//f5TILldXuWvM94g
wEXjMNW2eDJM81eVXZcbdRqB3zi4Rtl+h/ALs4MTkLWlkJ8PrsxyWD2A0EQOdwTHcb+bOnva4so1
93oaxn0CUvjZimfbXFO3pJsWaarlFoO7ofger8IWxnklSdSzFfwLc5DyAdU95aZf9CkwPWYHfuqn
584jkCGo6I4G9SYFebDNK3Mgg7tdY4YCK80J3gO578eXvK4xzDd9tfKSFutu21P/iNw/g/PwGIj7
QPRj4gYvojE8Dqw53i2gWdvYcAew40VPuuuk8g0mu/6qDwFsJIr/jesYkpXffPeswkdcUdjbwGiG
TcdKvnes7srJLPU0ldq5GyHR7g2a9NuKMFPqOkJ68t50dl0WNCsfe/YloKW5TW0IgBONq3vbV7wI
J+ArjNN6W82BpRnwdOYFLju/B7qh66jq4zuSMcfvoSr03TDbPc0tORESN+BFNJL5fSw9+RLXSNc2
7FvzE2oM196Ms/netpORswU46sNoyIJFbpyr59BKghjdmXLuBqx0YNK5wcjWLhV9SRB2qqiJpHE9
9l6prghLswmtcKJiK8lzIcusM8kCcJWP5yE1rtPIeVcdPohRq4XPSDDobL2H5MN9nSxCjZzeSDh2
kPMlNJOuVRs3gK9H531pAZC/MDbzIW3wFqaoGSb6JLN67gWvV0y8jxRr9akI3e45MfDgw27xz0XQ
x5Qgo9zabosdEw8EQUhWeoxKe9iELWhLfFxij4EOSbPrsS+GUksSAbSg85AH0cllSnmge8QFrNnD
rJ+q/ViQWJy66QDSfe4fFKE+NNfCjgcjSKBVRjhKRC6zEzoeB8Nd1W8HpDI3QcjtBJVpyk3B8Gpj
sXZeqzFMCTJmLo3BHpYsTvPEhEPQUv5hwItQIyTiYQlEnVb1mLg3kAHSfRxFYm86rXwD2oD3drIM
eW2NIUO1LGaGv7ir+lXKZONGx621gSLgraEyOCddt81VYyzdnGIejl5Ye7fSsI09ZiD71jeL6IpD
5TOpBxSEuLXQfbuDYNxMx/XYtAqLFGCjaZ0lsXxTSC5wjo6VWtlGb+wr5t8fTpoFH/Tz1bozuvHc
clx+i4nm2EZ944ACJ8hla3QKfBGIYe6HJAVrY84T0MyOO9kNU76NI8QZZmfqQwHl4iqPIueRZsm8
lTogWsg2XHMfIG7fwwQZXwJLDpj/3PiOFFFxGIhn8jYwGehj+MnAZIqxznczI4KuKfriuren8bW1
7RJkRxTeYA+0H+l6cHrEQmlsp8Z0z6PFSdEe6IRFdRvcpklbvhJBOt61Wk+3E0jF66lrvCtIOvpC
KJx7zmraTmbjDmuOuN5DjXFto1DDHWgpBAOkdYsLNOayeOWWVHftLPxyNQuZ+avS89wNgif4JHIU
Hw4Yw2IV51X80ICB/uHOXncwBxahzCi6PY8Gag1cB7BU6m6vqjEqNl1NVgu7CvYr4TTnnBzxlM55
Ez/OlLjRKhrwVvGjiaEYhlCs0VDMJ95t9GiZ1XzSmW7ODEtB4rsSnlzqlSLFVZSGRwT87g6XkocE
IgqPbhfSFKJ5QvbT4naOs4RYO8/mmWAsQl8vFGordNse/2ijQdLRO0w/xtaXvcR2K+BKDVJxH6Zq
ngArBtNtmbfNGwdCxTI2ZHckBDPhS4VeK1aBb0kSzttq8P2DwoD4DvZ63gHJcc+fTaKxSgCaBKjK
XrusMt8wxS71As2Kjy5EEqS7CbWKKejwLT0lq/RccFo0g5DJwR6ZXX9p+yHh7gIGeUOQUX/zDM/c
XRVsHDNaRtHLJRE70Eqm7QzBR1s0K+x8mSQARPniTwoshRvzV53WNuDo0AH57F9aIA7vGYNR6ztx
9TwkRbFXYV/uaUHKbTKbAkf9kuvWMLcR09LdqPpXGATqGPhegNOiT91NIDNx4KANHUS3w3XIlI32
HJwnbKJhcvEyXJOmsTDBkAdMBwCeeP4Cuq9H7H7UbfTai1PamTQ//MpT/TIUnCHOLsxKMXnzIUzo
jZo4hF8+pSmJs7SiP/Xrbk1ugz8uAfcgvLgsIV7yNM2EMZstHTz8VsZjnXhoWI2Jrz6wgaBXPn3f
PrfjH58tsGxpzxWt556lWaFD9zp0202EhbCRRrDnNArCrjay5xFS274sGxqvjWdsXacNGfrSSo0+
G+bLZkdgEOb3lObx6NHetk16RVXI/Bmi63Rrt9p5NYmg35Y1DzgevuwE/jVZo1olEM8R5XvKHn5E
6II3JfPmZx6k6NYjM+FGpX1ISDhza89BLZ+0dbkPqKpeFAdS+E2JJa/ysYz0H60uSxrTrVIZJC1D
DO9DKY0n0MGSlrVKzU1geH9+T5ma5IcWvNnJsccdsRXmNQ1g45FMCxYZexml5ha0cXdKvpZ9F9yF
1TDtDAz9X+xeO1+G1nC+pG6tr9mpqJCb2NjoJDE2NFMZmlAFLwEv7X0FEX1rtQDhjcymBlzuunKR
IlVdENxYmdiJsqzY+Lr07LaIRpoKOnrZ4w6ueBB3k1uJMyCfcluGqToWWtnbugFlN7XC4Ufsh/rU
0zi8kYEZHdE4MWf+fJbnwETWaDgwMalQznOQTNd+Vy71px+BlsZKDJK3zG5EkxZHj1HaSyhxhCuJ
lngVJGyGGA/5+mccGllX0WJt6PhHY2gXsORpYrqzufRh0XhlerpmUdBHq5bljd/O8yapXDxPSHz0
s0DM6K5I5ku3M3xqpgxZeJUTGQrZyE9v7CzGVmnT7Xf6gqHJOANhAHkIaa6ebhrSz6sVpCqyQZuK
Xuw0Fz454WZLChTZLOGWvWk4hi26DGBKHRN/lVOml35ZPfZIb3c9Cw5nICbgZxgj6qZhTsKcxxuw
gdCx1qNZnxpEc5B8TEOvmqw0HjshaClieebE7ICPzAm4WYuo46epXIBL8L7oVARDw4izHmi7mmX+
LJgtbYuaVrwdJubbp/rLKVD0OOMo3jQGuJ7408peGc4ikkQms02QwzPWR+DYZr5/8kZHbwOlWwJM
LXrDth5QBhahh/1SDUgXV2Vnz3cCIm2MQTanWS75n0dQoYSUhLSyr3plkLTJX71NbSyzq2pu5KEz
U2efCHs+4n319mOT7JdPdOPHk7Wm2xtfm3Nides+KR6sKWu3iHXK7VzHxl65FQRs24VerEsNO88q
mwd7sFEHZ4lxRiJw24MTAVnK4HVMjfegId7AdMoXu2f2n6daXvExsk0uKlZON8JPFgTtuK3oO++l
ZFBeci6h0+O26GEb4W85IcZM5l3Ci2N9a9F8XeOmK777pfGdIcfNZHX2zppGMp9sszliTbaAFyWP
YxXDAA8gf7Ja7bkRwxoFfrmJEC4x+A9eSPdqgTeg5YEo1sgNTS2Cmm0mrCJQiIrc2tnmfs3nxQYP
ILC3PIcVG01ELS91GUfrbIgAVic5UvbKHnriEdL4W9QP7iEjSWJe6X4athMY4IcaIxAcyggFKEyy
+BynXn1Ll6h+MSJAqezqkHaNGvXB4COJNdEFbvKgJs5s0PPJSkJ41ZCND0YM6WRTRY1z6wTtfJtG
XvtQEza6RfLkI3iY2mLjzZ63naCGryWs6j1haekOLC0luciTE9gTzURRNW9hOxdnE5bkAUaJG7ab
sYrgCe8CcEzZuSvfON6bXycovxcz7JVYt5Zb3Q1NCsXQqvrxVs66OirNWC014m6naKxtrKIQiALx
/GORbvkWN1i/35zYgRE4kCd84wD9vStdRd4RHrCvXsv5ajWZsXWtg1B9hZbinzIACV+k9kl6aki/
fhbLDumZBUirOIgPU1n25zgJnEtcdOoLYA/3MKlmPOVuNJxHQ2fflZOirYpNvtyqV/J28OviR9GR
3Dx4pvPK9LjC1Q+U5WRmlnPVKuaHHgYppjtDCUgt6UiY0IZynuzSL7YImkwGd1jqrytDv2eDH7xY
lV+iYpoDOqT5vEOdmq7TodAwWuKZ2XFcIFHpjYlsFN2ykqV5ekjrIV/Vni/4etltT5qqAt28PUMj
CzZRV88bXOyPRs4gvlSQ7FnlVzRugk0ZMqjPzPpLa6f2JiPrKkEm4zfQNDgZ76vQKx6rrKiu1Jxb
x7ZFssJ5vkAQBhwgq4PeONjdaBQHyiXPeNcqRyI3EqBr9l7wrAxobNSdwZ4qBiS8kcgnxj/qik0x
v+WomL5Opl09pU3WvNR9Pfn72sBEv0pkk2QATlwJtSvjSENUVnnn2OZYQiZkKJO1njVAOBhBHVv9
ezQGiBZo7xDSFZRnm5Pt97IW4M2IRN94RnY9V1AAMXcb+V6hsVwzBoeSOdQkueKWV9fIlqLrlMPQ
CgcvpO0gcBsUjh6C3JZ4YH7/P4jhhfPAnhauemz/yEPUfAqrrr/NcI9tHNxUz1Pb2Wxc5KOYZSHv
utqu3myj/uak3fgNGejDTC/e2fkMmja0zM192sys7DVxZfzU8gcSeyAlIYht712Rg/mUHrrFuBe7
eaCLjn7TATpROfuYHJorK/OYKmVtT/xIEVKbplb0xswNxzEr4cq1DUg/0eQ/UuqwnyDJ/iYLX2zq
KPziTM54FhDh9ryKhUuoUQ9O4vzw86C9GSqlsfHJYTdkqP24bzq9hOE87ofW544R/buHdDS19Fe4
Kbb0v/hD7DwmQwW2pyd2y2rhDkJSH5BGe+HONdy9smPrlhrkmQU5u5nq2Ts1aGpXalTets5L+VqF
2bzOmQQeIPqm1xARUS7BJkeA2XK6BU7VrKNhLO9L8DyccEEoF4U6qkAXdzIxvFufmAlwS551bcaD
/WFGZbmu0rHetv/J3pk1x61c2foX4QQSM15rBIuTKFKkxBcENRAzkJiHX38/0O5uCVVRdeV+7XD4
2OFjnSwAOezce69vtVFw8PEovwdNH96kZmI+GpJeTlq3J2zov8U5bJ4wqfcZ2+22kzr8k2ZQH3y/
tTDXRkZRNEmxHwFmPDbsuKt2gMjhup26x+7rKWgnGKa2ah30oBj3TV+9hm5uezHA/DV12eHARqp4
me52N4Ry9qE36FKrgzIh/i3y9xZKPzjVRn7XUTt8q52mpe2JzH/yvfgwMhSy9a+d3o83ZEt6Jlut
PbVQ7KGDQoN076K0CiBGglIfVnpVSHNX5sPE1Sys6Ccaq/Qpz9ycvqvR3YfRLF8ihfVE3zfOHnRV
q1jU0ICjVwd16n/YFFoo1CLVJqjiklTSQjUJ+gWyyBWzIb2n0Il3YP2buGBbzxkthBg8YEhHVJhu
SHf8qLWI1hV19Onr4nwd+94DcP1mcwUZ4unGrFTAoil1DZs0kdI64ofhpv21UeCCYZU6iZQEU/nA
F16HZ8h7aOnmJ1NVtId6cN/LwVCeA5beF02zccs066KkIaAa/E3tCBt8qlnsVXdoYT2VmPQ1AQhf
VBgXlFnHWVAUy5TikC+7wtGWwkULsk/eKaBKcdIsV51CMi6ifJRl5Z77eHZBWnOU2XXm0T6MYEDa
WUtVnz2YA3GSXcE2D+hKQRiyijJ72KaBTDfnM7ynhqIECS7B1CB/LSU8am1J0o+CBwud4GmIDY6M
uBO3atMlF7SKS02dw1MJDZ0ySD7sbdxFvlokpjqmOkPlUGFvkrRJPAuW6tpn8lLgG7I99tjj3ybJ
GVQT4CjIw4HAWw5KpQwvryKqvTHhLWo0366sipQdd1LjwvMtdYvz87GgKWHYVJGNpVNxwuY/SalU
HrB36Kqpr8Rsbk58lWhkNFPSH5/kKMggplN426bDcGH8uXDxZ6ae8XWd+o2FXbO21J2OgSFDNQlq
z8kUEvA5D2iV/Zfz82UWCi8H0Sm6O7OQFw2a9mddYxAcF42L42LTkLq1+5AoIrB1/y7VVOqFlJFX
XYulfYG17u780Kfmj66hzVZdijdU6v8cGgLHIAJNr+YkyUjTrYnBejwngm1FTcsVzYUQqcPG354f
9tTS1w2V2JwvC3RnLtf/VsnRa9cq7Ihh7TJODyLrvli02HmBxax1bebv+eFOLUjICIgJYfyDmF68
4KAqVUEDJMPVjflUauWeyz94K99WL+wyRyrCecLqLlp3buAOJMjlC52mf39La2r7H/XH3Bz99ic1
bpD0dSoQiNHgZzmT+hb6czKpJxV//nFPTdrZeRvyqo7o/mjR2HoDREXFwdMOjAcTAtmtDNhiz49y
6qXyCefylUrhc4kTMBDhtUbG1vOxC4CGpxThjsNKGLG88P1OPZBBp5Rj6GTlUWX/OV2Soc0hR/Zs
qH0JCa8vXi2neD3/OJfGWOykkYm5HAd15aEauZ3A5htOdkniO3/85UJn/oFcZCqa9tHkcGOnr7Sm
8iSx623QqtpBw4dxPXV99DVU2GHoyVTvg4oyC9Qo9QrF8qUd7Xjp6XTWUEJh/bmkLub38NvSM0xJ
v3Thll4gYNw0sBzXvUjKm1SJaXWUbr752/fKeBjXu8RRwCeWaw+HJNUZUTnivjwQoFjjAzhG+0Io
cTwXAeTMOFpSu9jEzeiU3x/KDQTknCQtMWELZmZygdGE7G5s2louTMUTI/EQjmmDFkPIaS+miVtH
0TSOTuHNDSUELfW1PtpPsoqfz7+2E59J2IamohCeoyNj3rh/+0yWzBLdregimSJ1W6VvWCGv4ySf
O0wP50c6ZtY6AHJ/G2rBsSBHZc1SNbSRnUviPjeCVdZjeLUa3A4NapdPX0aTeAxolF/RyUJ2X61o
wrO4sm6bSWvwjLApENSk0bJKJwGeGXS4mk4sDw0OK1dwyKdbP+UeaJS5Tnc81SLuVc021eiLOthd
Otz1RUsGewRUsCbNBiLSwuz5/IMa4mj5cYJT11NZAAKx3mJvTmdfMjdvead12Ly4UJTuROd8Hi0r
esum2UAqxeaZDtJvFXCPnZ1A68Zw4cpCCBmZVGZFiT+M1n7JfC5GDaZYeZF9lr1zO/kklrIiKbc1
qpgVfgg2etpYp/G8L2hK7TT7oMRKux4gWnnUtvtN0yBKZpx4QwrPvkkMehniBOzbwH69cQPMG+wA
Fx02GJe3pQHdc6da/W7PnaznX8yJuabRGEYHB2cWIf9irvlZhz9eNfJeYqW+6YSrX/HVBy+I6e+a
DbV67/yAxwGPrsNkMEwkiyCLlgEPIiycg2RWeK6DkTn51mxbgqO7sXTZ7PEYb25CUq9P8GKD6/Mj
n1i+RHOQz5D5I65fLt8qoDMsbK0cufQ4fu2sXryW1HueaECMf50f6sRD0uDBbkSug38vQ0fqotw3
xzb3sq6iKoKCDWi+bGmTj/PqCgP7yFnXFNhxdtVI2p8f/MRzElfpFrVwbgZHiGw7CYDBFHnu1X4R
AbPPn4IZbuHEuDv+7UjGvEkJiAVcr8xlZyU5oDpAKZ96aCxfxjHvN5oztKwiXf/raUq4QcMUjVHc
Po4AGRJucxt0Lc4zosWQ0iLxqsf3fW9aOxJPP//+sfDDmol2IGfM5bEVRKnMjbTkscxM9+AX5AU1
RGo6NTadlxA+xwvQUIFIcnAJk4L28vgq6Q0JrTbjyRTjKdSVF/S4P+NBf6ID+kIMMq/lP0MQhuJa
avFo7Pkf+InfzpVMD6MxV2jEQIe91cmVuji0r+wU641pli/iYXJhgpweEeAZbWzzolseL4a0HQgM
iVeK7pC48q0YxZNeJSXyBiuFzq3d/P2nI/AGokHUwYjz2/7tEU3wUuAG7MRT2vYwpp1nGMl9ZKkX
hjkOGLGfB9EByQ2ijrZMKHSOOkQR/2jMXbSZgAEqFZc3ZXv+YY53EUYR9C+zM6vWEZUESeCQxzHu
9JVORotMD0307budWw9x2VBQd6a1PhYXdknt+KRkVDYOBD0mKJol4MXPJiRPIckEF2rhqk+xyFrn
MkFX41Kln3KK2DX2JYAhCiMJ18DIMfgEk71vhjK4Sqkj73rComk0y88oD8CpSElwMIcF5ay6oi3O
+uJqUG2QQJsXfv3JDwPpiBknEEkuPwwtCWFKZSP1yE7n23h044MykOc8/2GOd1heEX2VpJQwQzgK
OTOj5BgJihSSpA2Tteg8NRFPjt1cilpOLFjTtYht2Ycs7rCL2Wynei7LnI1okDqNLH54NVjqsDv/
NKd2IIsQAN4Ml3Le3Z+jTHDaBhw3EpqHkPB1NscUimdERHX6HYHS30fR3BlNAebInqFwyxsqsA8L
jjRLdEz8n/O7qyLrIav8l/NPdWrxzFYMNi25XAyW03ioE3xWChZPGpnOp2QUlNh88yfFlmJXBabz
o09BipEtrC8cVaf2PBpJDeJqMmVHlx5Sp2qoG13iBeDQm1xBMhbsZPws4+mR7frCaKcmPNcejcnO
zfIoSQb9hRZSWA2eDGSyzyzTfug1ZOjnXyaSi+Ojg5doaxxHOm3Oi33VbbUB48My8Zy2V5+jUC12
Ch3HKz/Wu5TanN1/iYVTrNuiofV/zBMcsWx9Hzr0dE6odiksx3IjSqAaCNLox2jb+NLtVpx88zY3
bFYm8MYlZKzya9Xss4zTZjAoEzTlm2hczOd17Lwi23lpMUpd2zKkiJFjGJj0XX2FCehrSEfHhFX3
QWIyd0UWyV0BUJWA+HmO8y/yxHukpk0ICkmX5OLyQExtfkM0EG7jh/1TTqLZqZJmSj+lf2V8Oz/W
idchPnqMzTlRS9T957rWwO2ohtMQ2vvip0rCAf9l9a0esdyy3TxGlWo1FyKME4tOCCp2RDScWEch
dlel41AFBY8Xm1/DKAA/RNcOdYxqWunI0b+UVV9u6MbovL9/ViCX7pyRIkBc7pSG4tJu6NSFx13t
DlFzRVY6fSAbHyDlD55HB9v08yOe+pKEbKQBsH1x2coWb9ei2lgbZeEpKi60o+joSsCN/KGH8uJl
Fhfp8+OdOHN4QGIonYONYHGxAjMfk8+o4NUOXUDlwqj6jVoW5UanI/Y/GcoF9+EAiSbPvzgQpG1E
TZZzRRNukX/C5gF5ut1Y11ErxIXt69Qc1VlQsw5hzvQv5mhHS1w+kRnw6qx9AmP0yzTLp7Tm+0VB
+YCVefPXlyM2MEQXGuRFyifLBSgGam1aPeXepOGip9r956qtNpI8wIWBTmzMpNQBL+pknpFxzN/z
t0hUTsiTVZ8rYBqYL8Ew7J2pfLowJfTjXfmPMRZzwlViTOgMxqChX6xgxstDbdbmZ621oGalfc1b
VNGC9hUmnlYcfCnQX9EsRK22BRpP8q+lGzKPqPRivo6ZvRAQasA/RHpTHSbDCB80N4AkPyJJ9aWa
77Oa5ixut/hed4F/FZoORQp1QJ0tZnwbHH3xeXIzmq1yAUCoyOpqr3al73KBGoJ7UPFEh8VMw8CJ
5D4c7HAvqnq8SlHI33V6mN12mAN7TuI+RUVSr3nDCY7T5E1XIY2CHs2J6M36SW79NjRpFk76m8LA
W7aP4nZ3/vWempuc4rZgnqADW+6fsJ7KZrSYm7QJv5VD8+bgFGjoyk7H9dFX8Ec5P96pFU7MTbBH
+p6C0GItYNOXl3ow5h5mIXPO6a7Xkqu+yS8Er8dltRnxTGGL2IQ0nbsYBsJSqFeDm3s0kT9IGVX0
DDo/yuQLRehbGlLWram9BlV+4cqknx6XLC1vlMv1MiBzJdw/2ZvkRIpx+hoOKiqhylAeELqo6Zae
Ge44pZkBYEm6cpNih0VxO2cjL7XuyqTL34x75UpXW2UnGiNf+zSGMuHknnonFWw3/m4KLFD6gVZA
GFwYpjbCIveC+W4g/EctAVziTGa5QuptYNw9oUeO+T2wbuQvNB/iU/xhnzGgOUbRxf+eTeY6rJt4
awNreS5189KnOPXFLYjbYL1JM0DR/3OPiNTazPKkyz2IiZiOzrav6j4R2Iuen1mn9qLfxlkGRp3s
srSA8+c55uzVQL5hjZnY9vwgpw5ECzwpdQXqbWCY/3wYtdRkUcKp8yg6Oetx1mirONskeP6E9XhB
dHZyMPKV3Flm24DlJcKq2IxyNJH031nYl0GKAW+2owOUXuomuvD6Tm0EFml/Tgske0fBbzqOuhXT
RYVTafUAAdJag4Z6wQjzVxPRsxBaF96kODUv5po3F1haCOxlnWZCosr7JU6LhxR80qSJgzNV/ZVG
Ln5T6EroGbIEcSFd/XOk+qE3BogagiLKb53ASXZuYYxfbCRByDP8AEbf+S998uexIZJGIn/rLjfG
fvBrJQkJc/pS/tLd4DnUusdUp4/kPxgHk0eELjRtHAUHdaeMoaQfz+MmKsnmNG/5qPSboq0uHKSn
wtaZ5U2KZf6LvViHeu+i4KD30mvQjIQ1La59/lAVJlY04j4tyqcsdS8kKk5N4N+GXAas8WSk9Oip
mYdT4R6jqF+ukdLcbh2qortw59BPzd/ZeYBcNP4C5JL+XJnNbKc0DXbGNqONr00o34GgWmvYX86a
9G2wnoEo2BCq+TYqZ62BIubOzIqmP1huLwZJlRe/BOPXaigWULWhMwqb6jGYXHjneZpid1c7u8Hu
nWfHZNeE4FfTMKXUA2Z7c2qz0N7VXkPOAgBmkCq+pe0drThyi7/Qr8jp+lU26tG2zUbtUdJ0zWGv
mRdm06m34M5KXVIczNtlATZNZV2DASDyk9PV1Exi1ajGC7SMa3KmL02EEfb56XvqE8/KLBplbJKt
y9cuYxGMJcGQF5VAVjrZVhL/b1gdOuJ7f1XPPennR/zonVhkeOmY0XhAlgvXzMWXDhQMwaEWZJ6V
Te467Fvr0QhFt8710bzGujd9BgAJeMWgc/JDLuCEsGeydoLGR0vfXulhiV54DSfeO8HGLIHGDYPr
xOKi5FqjA/hJTz1YucY2rEbrNg8JG8e4qF9iaPkYc4bfL7yIE0lMuhLI+sy7tn109w0Gc8JlmBVd
Tz6trHpg7GhI1Xe1X9V7IPN4j1smnZMm3Fc8GdcjNRmUF8Yl9vrMzljm3GddOO0YmARQaNP+XHsq
rRFW1kQZuuVYpzQy6xoiHdYPvdW5ec2bsa+amG5kJFZgGVOSyELJqKMCUOo+9Xqv7sbRh69jEHhr
zaR+JSzO92HPlEIxlexo6jP3tOT/GmnGZsvutoYVh1t6hY1NpeSNF1qlvR3C1t44wbVWJPpjoufD
PcsWEdrIQngJndY9pKr9TYWCeOFifur5qYChQbfnCv0ycUS6LU6hJPD8aTI8wmWmF9UaopdIKOHu
/Ec/NRSN1/QaoEbn2FgEIBSdMGCYjyWoy+FGls6s5htkcnDDNHg5P9bHd1uutDn7q3N75RhcXv9z
xUrbPou4HHTQx1YYX46IvSZD7H1ZdEClU3EtCtX/1Axaf6dpSvCgNQqgJj2Ve5x5qquPH/R/+IYL
+Ia5yMm1+L9RAkfGPLdIB95+hC3UwKb+HePw7z/5XxgH9x+2J1wmKHvoXFB+xzjo/5h0OZFFc0x6
R02dzeZ/KDaEDUwB/hi5NKLR/+E4iH/I7xGckrH5Nwfnf8NxYASWENuoyWBHHg6uPtKJLxXpOVH6
HhYBW7VT+KvI4Xr/29v59K8pfBbnwEgaiUFyqHR2Hd1605wmEGDcjKSh2EI6go9UMazwoGsvZEiO
1yuXa2vO1pJDoztv/vu/ZUiCRvHxmwDP3PRJCw9Lva87XHWtcrpwLJ4YiJ4nWtXmDUg9Cqc71qJb
VBMc6Dp5T9Lk3Vei95j//Os3xzAm/jNcrEmfLbZ6ekLoLTEH6ZEbcLeuU5ar2XJnnQzRf/DqmKvs
OlTdqT8tk4GBVDMDNZWEuZFVNwOAbpThmnNT5fGFh7KOzi+yEWTKuNPpFDWWtzq7g6mO+6z0wh5m
jdWOn8dgeEaI9yw7EG7n3+BxHM5gOqUu2jMs1132E8DZLFibhfTcsgYshpzPi0EzrgolelOdAJwt
SuGVGNHJnx/41AyhZkiD4UfYtPx0VlW0Whrm0pNlVDy2dPMD+EVbS1+cfmF9zafQnwcHz0j+hV2B
GJRV/eesn9q4HWl6kVSogYCAxR63mHj7j//BA/02yhwf/ba2HEKRTmlTRnEHNN/V8NxlfX748Kz7
3420mPU9vkNFlzNSmLbjxhritwl+/vr/Y3l9+EX9+eqocDlQxbBJgQy2LO4XfmY6WSEzzlyt2Ei1
UzA9kACkJiMbty6wqI1wK7EDLWB6ajUUmzjV3a1eGvmhKyn1rfuCrn+Haue6KnLEGmGUgVj39asZ
bbNr7eR9pA/1KphEdyttmOZgtjEK1NyiXBWS/wtOrtlWBc60bjkxPHsos4excrWXxNaKK9OP/dcu
68YNpC3T820QGcUI4q+Pmc+JPUDLqEecVFcwzJ1NVwbGVdNQqG6TNN8SCuaPyEONAxq2/kfps8uL
xuK3I7R7GAFmXcNS7+J1aDthsR2NFNAX4lzKb/wehSDlLfN56ASu9q5wA3kfaFOxaej84rKn+z5W
zlhhoQ3QGxjDyHd3pUordFxC8VMqqawzlaeb4KFhqGA3a7vJNRy02VzCIEJXiZgK3S6+7lwhC+jV
pE0PRtZFe8o7xbVQYRk7GdpVx8VtAwNy7SUIO/N6CET8GjhF+mz1CQ1JtS6/lVamvfg8u1zZCHy/
ycxoJ35T59MVYku3wXh1ZK0PloGIHjRY+lz30AuAL2YP8BubV59Xg2qzlPdWG7+rgm/aol56wT/u
fah7/7GxpuKqn7fGsK6L6zEl9t1VKR39rG03DQFUWMNnukSNK3b0Zo29SLTvglSHB2ZFM3GizYEd
0ky7Mtogugt06UJ7DfJ3CzLOHZYCvMQ2JYGoKb3jrD6mfVrDCwFQ4dxgaJBvk4iXQKYa2IkBoDgr
ZfDkTIj56PGPklcXaTF04x6euhnGGSIm7IrQlVdWuo9yTZW3ou2ku7FCv/sa+lJxt5roaofeQ2wk
VpaaVzeIMaYXGHLm05An2btm4wXBM45b1Ir+zNktPQOa7HNBK/6TDuAoXqMggnRbGSaSFLo7OoSf
Q+beVDQZkEfV+ASNPySYEWgywOg3SBQqeJb7XJcVy86AhbruDI64Cc000jQ5q+vQeYXPVLsDKHdO
Hr+5XPd3QBu7W7pLRbCKXFDydecPn/vK7b5O1ZTsaUduKAcolRbtYvQH03aKHXqDcMDu2xV4X/Gd
5pL6pzaxtgzFH8Um7c36S4eb2rcghiVqjyl76FDwY6tW0Q+Ye0Ujem78AkTClzDDIHktAy0/DD7K
4GqotTWA53ecyN0b7Lf1Az8EAjGyTHh6ddlvwswK7yAnDNs2SGcZLV+o1Tn66JxO16FTgdrEmeYx
7iq0taEcwl+5dE0vTyzQzVYIM9kQ7VdZj92eOgGCdLdlIkyQ7BGuRWCLyWSXCtrdWqR7ZPG/mray
N2E9PGJY4TVF970Nx+iQ5Za2bX141xyF9kPYsihFzs9SRdrddk3lboOEdU6B1weoaScvDgjYa5Rb
O+D/WHpPg2zWWZ/UkOaiOFrpTcqkZlccPoWpHDd5G7v3OkHlrlRY9UmbjpsOU56VXoNLmip2N7je
3V7M5640eG4ti9+iWnHuHaq7b+kAdEHvGkEipxdPseHrh6FlRtHB67+2rk/ZNx2LTUd5aWvWE8so
A1xNR8SsjVAqgM2oa5V1CKPpQVhVuTLU9M002Siriv0DvIT9MEXQNzTMaTa+jWcKsszWeUA9X92I
HlUMqiOmIfD7EgOErN3EY8wmprXFxuoZuiqKyosQBK5RMvQ/QvL3Mk9zNLw1qmMaDrdVlN7Td1rs
wh70TFhn8r4u57i60IrrVEgmU1+GLbhYYVBU4O1EvovzkNUK7PzYdXHT+dYkjvil9uxW3TxHTHUS
d4nfRHexOQS7DmNF9jgiiZWiNCZIJ3NXgxJZo/fU1qY+sSM2xbDuJqv4Eg28ocn2882g2tXaAAZE
m1fDzp2qVUXDlJU/dTLwwa3mOU5kbfZQt+w9SsDu0bss+qTDg7DDmXqnYx2yCvIuutN9Tf3uira5
7hTsXJKivXeSOvVqSwXJGJLxy9xAuW2q6F7Hf+6rEsf1/TiEza0fTy9wCfoXJxmdjTPST2pMwvQm
/Li2eYj5N/os/1OafLNLdO6RHr4XwSwGaaIvrOfnqlNh29MCCJ0ow9BA1amgjTXo/gK/ITb374pZ
YExjc+jN6aErJQrxSsrZeaucHUfNHAEfVoBunvik8l+bLKgRMml8gx13LzwELIBdnNv5GqHI0Hqk
Do1qn4fuShOh7FdN7cZQ/NOUzSzmklcyRWI3mw1Fk9lTUIVqL+25JInGCqecEiPeVOpkR/SgbFQA
QH05g120L3WmZYe+1HGssxtVrgunLQ/YwLebVpC6TDd+OdCOcz32GkhqDp+0Yv/L7N7/XGo92lPA
0TAbjKjLwgNe5zrcCEhDnXMwOljEK99qdSzhicXJE60mNADv9RiHkHq6JPslTboZRBTYV4NjSwFe
HyoJ0Y2pYlE0sK+PzpyFgP/TNJ8wPUbuHxvQNda1E8Tk98LK2EA4Ex02wqJ+dRI1adbAfx/7WB8Q
wQsrIEIYfSNaSXvsDnkaJxs43d8Np8VTJo4h++nZyoCDudMs1hcbR/dgmrEy+x8p2MfYGTonQxv3
rFNNXxUxUKEWt3dPK+knG0r/LQnNBNKdlsA0IhcMCAemN9znO3zbgasMAdy63NBaZY1NznTHcg1+
BKlN81YiamWV2mDE41RRrqLBVJ2dHWTsb4bF9m0ERCfclox+1aOHNTeSB/YSkjTZ2hnNSzZ4xwkg
HHe5+6sqZm34bH8IDn6LsOsJMlhbq6kH8579Ruu7W/Qn8NidijgBDFh0N1Kpwd9gIq5IXLh5LHjz
mlxYEEEQuHRRO0qzzr+HDAFtZzQTH7Wk2gH0LUiXqVdlAsYbhmEJe2pv41mctp/9kWPufOB/dDOk
LEOPDyPh/k2eY5HXrY3OzIJeprgNEITlgKo4oDiO8zwsrhUDEMX58Y6rYvOANv58OB7r6E8XN6e8
IsAxrGTuNocPNnMoik1UYyS3iavsDR9Hd5tg/nVvmU7/6ePYwTmQEnCo9WIXCrzQgCuabxBXuv0A
4OrCxe441cvvo6uEzjMblcHRpVyiZUAE2yZemGXGoe3q7L3Qkfqv+qbHt3t2aKJxB+w6aclYNHed
RawpEn6xFATaEQ9BKJMfHK10NqPGzbOOZI7Bytia1wbIkZucAuRNYtUu3jllJFdN65teMHf56yDw
iq1hZ/4j2i/jTbfIF69c/rJ3FGE/jL7gAPbHgc6MKIpfP07FPEcZuu6nRLuU8z+WQs7vgoiS/k7L
xF1xMTmCFrk9p1fiNbSdwCGoixX+ILjv6cbXEosF2vexunDiUNuZMOTXKED+tncWKSa1LlqY+SRM
08UvoHOjtyglRZ7LfXtvKkFxLY3+0jZwlLFgFBIVyC1QUdHYMC+S33aBNmo738qLCEkYwbNFGy29
0hYuQprLPcNKoAmNMZcHaO3d1/PrQZvn+x/XYZcQRZ/zP7S9HcvRsFQ1aLjrKQbXfeB7qVG4N4rv
u69ZS2iM34k53ruK6T7j1ficuGP5rkiz3wJIhhzZFHkYzftt1axKfFj0bdBIwkkjqTzib/cmLvL6
Z+nPxh2KTx/dvzIu/5evvpSvpkmRSXImXx39oDHyLf8jVf2vP/TvVLWj/UMdiT1XMLttujRJufyb
OOyq/6CVFUi3SZ6RGbeoZP9Xqtr5h8ZBShVYhtGfOVPV/xs5LP6BfIicYU5dsmjQ2P5FqnrZhktm
CzqAQScIlRGczZcln3LACrJMa3GdS6Nr8CHDaXDwKpNEAZYOOf0aRTjCxYkTofSEvIgnsOwIcYWp
XWm+gZ/MNbEBJzqHR2ZsTeiW0OMY8XWgzbaTrg8BnO2/ppT325s+kfteHGnYa80q8bk4zMZBG8ti
NTt1i+1fNVXX6G+HzyLMlbVJmHYzdrZ6B8WIm/H5ATmY/1zEs/uzStHBgBVBYot39ucGokQpEL+2
CK4ty73BZAM6WNpxtuxp7AtKFequUnqiUuU3l87Scli3Rmcbnmux8ezMAJ7SFf7GM2iwQ/i1glZL
HkVrwPo5eWTr2yLHOoV+dPGUaghl94afF9dgSBCkkdPhjBCJX1mrssKUdW0itk52QZ/zrhWrGz7j
Esi9T0zmG9zDosYqzGEol3REsK1sf750mAAhUGwqZCUsvgjBdVO37Y4WkRHny0h7qoTOJOh1jt5K
JxQaadZFDddA9Ksc8hhrO4jGYEtLQh9sSeoMn9TQSBGbhoH2JAQQ3lVk1zwbNKHymxLCEg2snp8x
gNodwNRq8pvW9eBvLDyHwvshzPhFuNvrVwQ94fClKmf8E5duTTxpcShqqqBUJO7oHbSVHY5Glvyq
6W0eHpqqZv4FWOWQToPk8nmqcu0Jkaw2vGCtgfWqrjW8uahGI7oaubYVV5V0iDA7FMgTxCGFoVPZ
8XdlC2l5C3uTE3yYSuxJFGg04Sf878goFhAHQxIVOs+PtNd8wwnVf25H7jxdizfcyu1xUNuUSCPo
1uIfrdYlLwkDUL6CZVDq+hr2hD6eMWFQs+U96u3ajGZ/kAj30h4FR1NOj+NU8Fm7WZ19TbdGGh6m
+ZPY88tx4UTx/cAsXbulQm4lShvFXgNL6m9DjE8fFEcNIQcPLF7q59CwSjC7yEKw4kphhZJgWVV0
QdubotPSreHbwSbFkBAEXT+MT1ajNXecPtzNshjwH9DQtngL4sa8HcfAelY6W9z1nUw/QXMM3jSS
Ix6JY8NZR1puv+VB0r1IHWeznZiYsmGPGUzXd42zDuM5ps+gBeNqN1jmsIXt4j4rNGw2DxpG0dbG
7GymTVfZvN4+yqzqXm0Gk/K/iYcB7SptqQtocIYDRpusgaHg7ZcNfLtIJ0h4H+Oxld/4r1n8jvHz
8DnKVFIcFiXzdREwR2r8ato1N2fxNGrzl08TrChXit/zbZN+SkmjQn7+xpthceGCw6JMZNH7O1wC
ZP0VR9nhM9E8C0GZbF5wpNHotE9AT12b2kRW1B9q7vtdTM4y9jWMHnSz9FpwbcONDtg4gEnaMgpJ
snhC2FKTGhxwQyCd7erYs7SwKq/xiNGqJ8wCFOUZdvZU3jRapVSfxsHll6RcT/ovU8Y18ktkqFny
2e/iyhsypSpJhur61YRNULeaxox3yZ2SdzmoPWGn6wa8CGpQleenTjoQNcCHOsiSrtP1x0ROBoUP
B1KVdWx186JoKoN/ytDr7KG5UWhPUasIvHmEE1pfh9RptfvYd9konEAkxQ9b7wWesA7BI+0sjKkk
QTzA7Qyq+LUSVR9gcdgGzU/dd5rkpWKHEBC4/cms7osszy2H2Ebx3a2dQvncagltTitkg/GhLvFn
peezEncxZnvDi9P6ZfLLtHNNIwc14oyxzdRO0+4zzp+pXGktTL8rP9fww0LrZanqVajp5AjQxZLf
V2ixfo2GiV7rKHDucjohvppd68940EebXv1+jatx+2UsRmUL9xZX5ELWa70Nwis9df0NifkII7OI
JiihixGMu52ZHpkfa25tjnEzIo3OVXNnkADIY+oQI166KSaXUjrq82zSsdYz9VUh1bNqsAleJWMO
UDPsB8eDpRd8T2vf/jUEMHQw0cnvYUfdtH1VjtsE0+8HaCzBq6l3+TbjkNoQ9umfKbrlr8IIs52W
q6SbALLDTcIC6pMbADC1ZcLtBAB4ehvJIP2ixbW9ctW62U1KQwqgG+gZh/gJA7GX9106ZTcmGY5t
29vpA9u6fI3dNnzsjPRTb6tDvK9KyG7lCIBLJe7cd/jfPQa1lX5BkFMHu6rJ8xskh+R/k3LCfc9N
djAuMOhG3Qz90yZ7A7S6eOLQkV9zM5PhJp7qfOdEavESWtb8agFwYUtgtvnasjEEk9agYw3XZfAn
7fo9qvC3SlvD8LRZrwXyXLsDhmkbmxDLRxCCI+HAZjZGIyGbFXsnLce5yqUXVzOlcxeY4iH2C7lX
abXZABSTX+OkIvuE15N1lXP/6rZjZrd3ZWP4j64Mrb1STwl0NzrxwANMDn0+lnWnhE15zYY9ejS4
jle9Ilya1ZIeN+YKOKZmtOuyHWMvzGvrqYu66aeqpvE1pvbTdZVX7iWe1SKtQHyCUol/fdzxUZgt
rlFlkekO8HjoxY0knZLPad1e5xAyFFLCsdoV1zgaV975uGhRJP0Yde7iQY8I4Qod3Z9REbYyoR32
pnsoU3bRCD1KuZaNRoxxfpxF3fdjHERtqB6J9uauhz/H6cLCams38A8GeXL2VLViz84H+c0cfDaM
vx9sLvnyOlEoHbUMCdawEhAEHpyUrHVRhMbVR3+AErXu9vxQx4EsORIaZ4nFVfrfloX0EhdoCVka
pB7uhHd5S+ht0uRKJrApruu5C/OvxxPcQwTTBFKXuUzNoPxj2aaZCSs39J//dQThcM+JYeZzVaWO
AAVdeJ2LqzffjoebG3YBoPHxlsH6+P/YO4/uuJE1Tf+X2aMOXASAxSwmHT1FURRL0gaHEiV4FwAC
5tf3E6Rut5isQ56adS/ulVhMJYBAmM+8pkr8IVKDf67QXdcbRKsIfthQOYHr2ViUGcsWb2tVmr/b
1LTnfz1JaQQKxtkGmuzCOn85eZrax1mhLOT5OGZGnsjyzmZneo+P/XopcBWwcxEEYOGSmby8Shm7
Ux1nvTzHcxW9pazOToLwXazqP12FhDJEw4Fyxqt6jRzw+hUWz/KEvJAZHSQ4x/8f0wR/HOzCQrId
0s2jESs6usPIBYtzN1YZYuFQ87DkmOjJA+lwrod21us7Kd3r/Ys9nT2Mx4JhxmVfDh9Gv/EyldI/
t5pYfnFG/ClWWxOKjDAi9jXOqC7y9CtT5O0V8XpnAYgIZAaxCoier1YE/HYMqlrUo4uR1R037JOD
BDCz5jJ8h1nzD4/I5ADaRAwO6Pd4swwQx+JSlXs+q7TaolPRXKw9HdLSNwVwk8HNZtb8++eDgxDC
PxP/oJGhbVwbUxyHzksJjKWuQE2UdpiekOi8u9Kfqmh/VLpY6hHVCZDbfhAFRinv5UtsTNvVZj+h
W9tH4SZ3KgGrLbDL21av6rrJwe5Q3CRMnifiOnp/S3+tOz3HB4qQPslFQ8MycftH0P0eUeda0/8P
C9m+R8d+vfHCRvEgRbAjgfo7Zm7UmZiyxYqZ4RUl7G0WZ+1XY3PZb2DSM9XyiLD+7TfhvF67hkpP
XEkpEgDaMSwmKamXxJxx51ZoEevOoUf+gOTc8BgqhyMTI1Ez3/PMue7GsvuqNcrwOy+L5tuud7sS
OdpxNRbqU3YyLA4eum/f4D+NiUFOglPzeHdPdcw/aqR216crRpDivFpDgm5b5N+chGY9aip1tqH/
9l4Z59XaA1RoVgOlHKYoSicvp0uHbTpBPzLdeEqiLG3n1OCXrmaazqae/vbT/dPFqBuhSYNCx2vR
P9AcEQRgVP5nSJ43eY12vt2HZDnCbsmS3r7Yq1fNk4Gm9h1DsGY7O4qLqsJy2j62F0waBIllkg3M
LBYiWeLbFzpWAQEKy3ZpggfwjBzpx5ERNhTZLNtgIoJQaX9jk8ONWyvsB3iC0K36izbXVEL8xAfq
gsMfgpwtBhbUks0x2HTzbZoV1AmsiWSJfuPafl0DWti2JSllUfXyDjZqOqTnHZ69J0/eMUPdRE31
bzfiJ60J+jKca4A/j0OhDFH8NsAm+txdaWFPNI0uKrr2J4mNH9rbg/ZqonMp5oBPK4CS3qsG1ZDY
7qDnVJ0r4MRnITIMJXYRmHUj5IJXIoYm79UPzen1x8boc6wBlTTg+hA/8ldvqV4rFPaV8M8lkgc/
kR3Q58qPo/ungogMkKDEw6zEvXye3XcOAPd4ivgGpAlY0+PKpuklvJfLzC/BOAC1yc8dh0rSurPz
UMIsXlC/9EBGzHH4XTpF4e90Q7/5OkpAY6Dwn2Sn7rAA5kAHebm1x4oq4lqYek2H5h2Jxaj4+xow
j1Ql+/xk5PtvAlzsar4JO6fTCEgSneoC85+PIu+BGZjphbEa0cMyKPwiNE7x/caVPcTkaaY01sf0
jy8KCkdAODqdGDIEXegrdJELtcO+u/o4UW24VnKwTmbMhG5QKrLWExTl6S/roV7hineujfx6biOk
HogRey382i+HAptv0G4QvncNfB8S6DU7R/nb2fq6FJg9jU7aoR89duhMUvu29dQ8eGtuUNX4UlE8
GlundB4nHOApils56wWzT1MMXZIivdHLzN9x8QTOJjF7gL+isJI4RUWFrKjuVn67dsHv4BNDayov
UWnimq5lraV1KZZfVMvxmy+wKCdxX9QcFWdJaM23LXYd6Q1ApRJJ96TTw8ce/E+1A1HE6m6cqi1u
mxVEy06Ng9Md6AjPtwVSXZeJlE1xCw6hf8QCh6eYAJysPz1Zj/6V6hxTippQJt/MdsY/5NHFg5i4
3U8twGZatW7uX2pGU1PRGKnNZZhHzwfZLlyeOgiVq2FNKYSH1SK9PfhFvnEECQcobPLqs27OR+vT
jJHRuu2KlVMrskEOdHhAeb37oZ60GG6dDBuEXcF0SW/IV/EMcZZgarcgCP0zrVWPVck4aGu7tnWL
LYBrmOxrwgyqMWQH+BlMWXDp69iZzlLs3mLOVQdETaNKalohim7ryQxryN3QnqXKCABgVndOLVR5
gq8ZEwyqE5LqVqY4G57iAGr2zL41kZQaUkkX7tyRgbdcoEc7o9OKgcP8KxrW+CZcNcjWpxKcKEdu
xktn587PXfGQxWka73vM2YBKPy0raVB72OV4Z1Pg5eFDjewG9hECuS1ndlK6oJyKHQQisBVbJQWz
qAulwbuVgnF1e1Mz9/J+/A44edKHGWzkzXNrBoHKh1h4JpBIfGK7sAkAmjq5qcQqyvO4vJL+zJhF
rdun4y+QI0XGlNpVcCkwsFo3hZ3NOUbwhd1fADVimVatRaehXHwG1o+17x3yyE2yj33dcSOOTe3k
0JZuj1y9083fxjnwLE2hRxTFbdigsXMl5tK5k3le+1uM37LlZ2jRydiDF3f9j4vTUgVOF2JjNCed
Kag4j2kDpA2WR5TBd5FPNwdkqD94wd8E5gXax0INDU3cEtdvK9/EMbiNLVu4yM9L1VOtX0qKkgcq
aGtISQLA23ll25hCYBozDyEFsnXU+fR84v9vn/SdPqnDafbH6fuK1vP/SpzJHv5skj7/i989Uo77
v+AmU02BnmP44Zyczz1SJ6B9Ss8NfgayOKYd+t8tUvxaofIYOgpkFEO14YD/7coq+BWpPr81guCc
d/6/aZEaxtAf57a5HQfVGNQFjS61HR7XLsJAL1U12v7PlMwt/1VWa+zZuwnMbDegDpq7y31eEt0d
+gVN1W3fL0L8IHxo60unEU3nHlrL5ygr6Mc1xaYG+465SlgWpt1lVxYq2spvsZ0Brzgn7G/a0x0e
bB4YfarfaGWwRcLOaQNQmHZLHyAFS6L26MslxsBtiTJ20nVEoPbE65OsAwyc5TjSbMtptsL4UOsc
9zzsKtOYJukfL/IfurBH4BEyWFIZFwUB/ge561Vlp+klqug4Cf1s+0lH5aZKgtSIs/p0iq6iRERc
cnayuvrVSZUtdzTzIm7NTUHS0ip2pmT+/PYtHWEtuKWA6gjgMUEiQ+3uGOcR5AD6ml4lj05pi+Kq
9bMEkzR/7PrsJLVkBkC4CrKU5hd4nhC0Wg7xMNjkdtsUD83cL8B3g1FY7CW27u10v8YJZt1rySnW
7wdOuvU+VRJ7tL1ci05er2vh8LEq8ntgnAgbjEH0TmT8MpnwA5tBBihA/YqwFdLwUTKBZcecWRAP
wK5ai/wk6sxqbmmrNevN26PHivpztnMh+L+Gdo2yCYN3XPZZ0ASMVhxJHkENuA7+aLTufHvj2qzw
2QP7+WHqMa9IwU+L0hq2rZME+rbIxLtsppfJmnlkj6IyaQ0i2MTOx912B3kVENK5fAREr+S1INhA
6xi4MTXbcxoOq5D/dpAFukZsJVTQjSjZse6wRaYbNEih/Sih+zTLrltaC5C0DlfqUu9c62X+YZ6O
jQs0ntGkQnwtOHqhbkbzpyXqeETXv8/8n9jOBWl6Frcj8y5pOjPE5SJNQertF/xqJlHfMngTSeAH
gPZYjcNTZa+ivOh/zHaEKuUG2/dQ38bwHBjdty91hAI0DwmtxLVJtV1mFKDHl1lH3qDpN2m3euxL
X1TBaQYc5DMCQexR2yEAfNx+mKM1tqvLBgNSae+FTov1Pu+DlsMdc/d4phycx1X0EX9OuJ3blPpJ
iaFRosLldJx8n77m2zf96sUI0rOIhMlk7rAKzO//qIA4URG6s2vXP2rSE+5C0cDKf2mc5MWXpqlk
4+0QYm5A8r993aPSEIMF/I26vAwBwZmk9OjCMf5Zc6uE9X0VJPDrFtHPDIvjIAQba28dgA3AwFkm
RYBTa5lAHuqUUlG7xfHC1XdZtU4KG6pwXofvSe3k0cGDl7BciGrxAeq/fbesi6ONghs0xucsE8z2
oLkevVsBnFRVo2q+p2EGq36T4y663vRyVkyqdbFRcD6J+ranTebFGaupr32fw6CWy8JmGRV+svxg
AtK2l1gE8g0ZZpbQWLXjN/mv5w3Yx2NM3wJ1SeQXgG4RZEKNZSEzFbvXnrdTq0FyDNfYZPJG0io2
W7TVEzwuOxcEJQyEFNbZVxROCSE23byifrFz89xjk7fXTHb5wfU7wfrusPOYb1rp59VPOY1O5sDD
iPuV4D6OxBeoEUxNyFM59+gYTyVEKuvR+YKfY4vD34hPznq/EqPqO606qW97FGH4bFrn7CCblASC
d+amaBbB2aJmUyzbHEARCz1GDY+HMRZIaQJvrZa12PRT7vJJ6WQxH8moEFTyRFCzGD4OBMkcZvRg
c7bgXvk5HKKcRpK+wzUp4uOrN5mrWQl6jtdeVGTd144kR5/GPmjUq9Knmn4yOf1cX6QASsbzcR5n
5tIcxmbny3TmLBeh7lMOS5vaAX90Yeyy2lpMCWHm4L/eFlhxPT+AyIeUR63hRct8Z9uxxYAKu2b6
9TD42MRKDLks5MN7cDeotAftUuGF3BagGH5/R9d2VES9LBZZumXKNRMWT+kqGIPRyxYuPaPAnp8v
XsMzJc+j6hcFqJiNIL3jA9M0pAVYePhF5RY/S3NFzwqI2pY2lgxLuwQdj8dGb6ZLEw2cWl4B7qrf
57HMq9vaeA8FhxwBKKZLi2Mwa0rXUcSsSVxV8s682eYLqe06cXAYEhgl3rnlz9nyo6tmzRg24PsN
t4SNES2rsKQame/WYKSVeAYAVVNIS9baxG65M6NWtFsk0SIPkWNWPV91XqzrZN9A1uCOA1ezC+zV
6mkepnFjM38VNEl+SkKv8/R51GtkJCho4Bs57MYcqcCcNz8EnF3KbQZuaeHp+Y8TrDv+8CNAZpLW
esASXMKuYKZ42B76pxo5UW4vr7LQxG2xpi143SOWIb5ko296hLDbA24r9yMzxp2uGMFxnnAJ3Kxh
YOZcSQjon+YD6n3BIbGNGtPWhNb6Dqdd/r9zwpIFHOQDewOh40qUQWmKdb5QBzabR1oQiMHmVWZJ
+5H5UgxaSeY2oidurDfg0Tx9ByvPZRTSJoDBdapnm2LIlSbD5ws71SvubyUWM7PayzKcKdsiMoSY
OSzFrOiH30WpgOu2M7YOZmdCjhiDZ2lbBwHBpfUOQ4GxkL1jbpOGJtpu1xuxLIaYFvamH76Pqglh
KwKFqZHXUkDSQ/vOHrDexJo+97IPDfl8DOohh9/LbpXpBWIq2q3oJZ1llGIy0AoKTlG/ncu+t6aL
Iu5pMEJL73k3nR/SgXuokZ/hYeo4X5LmU1R1sV9fNz2pNTg+m7peuWcjZrvZD16SL5jHtWMTYd9H
3D7rDf2GIT2NvRxVWEoCBdus/LFOwvJTs9kuPHOUYz4O5Uylc5oml0WTjnh/DHMEynO7ZLBfmInD
tHTtoVhiMy/tce6ZQ7GXdUVy0awg9WGnuQDinOtVeGyVfYf8NI65Be+jprJkOWN3DVLGZcvN627k
LdUODYF03yzVxHdFnW12wZHBZ+baWRsP+mAP7cQnSWE6fjfgDc6+VNi6mj9GQ24iwhTGJ9tT6yPq
PV0MqcXuoBlF1oLjDj0TSncK7e0z3n6HtE4Ios0/DUsQHckFhaKRS/tOOXP/bJccR3ppA075Kobz
iEYZ+EYGYcCpjuk4SwFzgENZLewPS5ha/ofZXlQLa3KphA8p3fgnAvJTjdqs8Nu4vm1NxfKjCjuy
kd95CLu+GZypwQMuOgF8At1un4CW86yzEe9q1W4Qakl2HS4S8d63wT19iruZh88aDv9lb1qx3HGA
zh6j1FRpwMLOx5VwGt2J0Yzg72ldZZP5HWhEam1bWHomcJaNZbZ7GIIcWo7FrPT2XqAihX3lgu8f
69NKMlauH8bI9mym1Anaazdj2931UaEGC5tYZ5EgmaZSfbKrubzD3iDKmUOqy7pzWYOsPMhGj+2P
tuKMuVBJZflXMXfqYeDXZvies+euhwJ34fLRp7iqbqtGVuphWp1y+rBGVmlvJqsEBgHhdGrRIMzr
SLTbzvf8fjzgKBDqa9Wl8dxsZGVXzqVXcqzugZlpZ9vxjhSbPJU6Iy5Ta+XP22QutAnpVzXhuuvD
SXWjTausZfiKQPTof5LlsPjJNu98cHEbcExL3GzaiOePmadxgg1jyklWArMqJ7yZaY+stjrECHA0
FzOLAzLsUFxNYEvag46CxNsJArT1LsldiOBZIIfgvF+WMdx4/uA6qNGywy3QEYY+2lkN9LqtwTCg
9CjK5BRAxbDrGntage7Utn3iTJi9HuJ2dihmoWiOV2oae8K6aYum8j+P8H5zTAEhhbUdngHIfd5h
aeUNV1YP4/fWxy95hfvLrKaGJqX6vIJ7wzOhHGSg2pNwFskKsksHrdxF81oWJ3E2UKVesayvmk0E
S8JFSF6tfRd+d6o8rB9TxAT1vCvksHQ/o1x4I/TuoG2Cjev1YrCxwa47Ee7GwhalPIkrsAvXkRNY
Bd6nsiWsTX+mIXq8kQNLrxjRC3DEsKxyL70Bb89r5fIw+c3v6Nteylg6t1NSNXQgECg1B2pbeVUr
Pk+LaFt/18aTiqlV23ZCjAIiHHgwrTgk8A5qXkysWVsqJ4JS3qzNsRKxkbC4MawzZy0HOMsh9aXZ
4Sr0ZthKMmqQTnzIsbdKSvNg2MlcrB24xWEr0k5z9Ii0yjllhlrA5T9ZAqx54sMoGhP9IVllMocg
d1budvEReYxOxq7K5BdQNxT8T6iCBoXRcxuoNbRjJ9gmRd8T2YcFfTj3xHcFUTA8RRNFR8vUspfl
ISTf6QJqbQwx3at6+IXaqeXqnUa+i0nuKcx0jz2lGiubByUuwVpkK0SFjcwZcm8uZ/QEPI/QBGzp
wAC1dWBOTmhbM3eqkjTg2gBSg2YFBCgA9W+bOJr5MuB/MWupF43i/iFumn2SDkvJR9zcibijOm57
Rz3QBDHxahQDL7x3h1HJ7ziE1c1BunlQXyZNrjkW4bSYWKpuAxOypNFgxgjuixycX6PVL0W0m0oH
YxEjx0bdYAPHF39owIxKMPzs4YsJkZ7KPbKvzCn1+wTznYZxLBrbVCxkhNpvDcgwthjINvHzCMPT
rCLpKEeLgWWbyc0dAAFLmT7/GYm1YwltxtZbiUiDGh3Fu6YaZOXvCofGJb0jqzRTMbOJA25FhXPz
F5Cr1J6eXyMHpuPck/6Nwx2YzZkn9vLa4R2NPfhqdW1g1FN6g7e7HUdfdRGIHH5aK5OKujvhqL5b
gcfxVHTQTPFJKbBi6RnqmiaosIc8IwSf3MUk8vQLmCwV9Tpn3maTjSb0zi9copTEjU00r5sWg+lT
u016Hd6sQ+o22aWkscH9LKtv1oHnKZtH1eBHNTrPANkxlEZwgoJXjQ5Fv6cXYAI12HqEh51jJpgX
j1nnnnRugKH6Lnk+XVOtEw7NkWYFC8rzWqJA6SkTbw408nDBhGdHZG0zAvmveKWPt2z57+bTRCU4
dU9lGHBcOin35eIbHJjQsJAjJrQ7x2vN3T4vj2IQvBfkvuhOn6ieja+69GYMsL9pHMrpfQAELhAF
rTrmAmL4CzFBfvCVb+ZuWbtRfVVNTqKHXVL2oTOe8wWVR1A7NQvvdrSwL+739ap4BLsFm0SxAkHi
fBfphpQvCaJMPSA3kEG+7YuxHdhclsn3Lv3JGfAqj4XLPKts1ySBeSvI2GxnNi+k9yPCSxJP3vOw
iHW58CaX/EkGmPVBgnTxFXnQKaLYRF3PkU+f2JpYo29CxdNmNAoJDH5nxMBmIgKDOUlssq866Tx+
SshZFMbcONj9wHK9W8EKaNveAkJJSUd0qpLeOg1l6413ci09GHLW5DD+VhqZpBu9QhOFKTxTWXcg
4k0gn7TYt9/FiJfy1oaKgm6zm0MLTcNMaVETo0SiWe8ZdbPj0iIiZTzrAqz1epM/MJ2k4PKU9uLV
bJUte7I8bQN8YNM9EiZM/VMndFJSlQJq+4/npVdriHCYwlvY/SKN1zVlj1i91r2ZGPVk6kdWjCwJ
UxKc3lR/sP15rjsGBHOxlB0fd3LjqBeYJU62nLRXUhY+wesy5Qnkp3oeP0JWX/szHN2d8jTsXXIK
DjYLsg9J4KDZOmVZNHxN5A/KCFB0tYlE4Ruwi2+n56wR9knBKu0wlmWTIuAf5RbuErszaobaZIHP
iUUZr+amG2RGlmTLKlsMaTRcyXh9HeZMdJIkm9mPWUrNK82c0dz6iFtfUhnNQBRa9hYEreIqaCmO
8EHMHNYbOA9mwxp4jRao+wJjvHojrQyxxUOdenXx4DWzydCX550jmpHSjhFRKMysfLtq9A81I1Ql
EZCnoRNgK3JUMwrnBqst/I+/z/Fg8kydWiXK4BCQuzLa9KPied+55HG5kzIVAkoCKSI6u69F65e2
rkN7kMN3ISfTvXmeGiXoK46ut5/u9aXQryTG9UzDyOBdX1YO3TRpV0114nvmx2Z/aqTvASWc2azZ
u96+1hHMDpgCpeMAjBaIayiCr7pSve305VQW3vfZq6CYXIxp5TITxeCnLMMUYjlnITIVbBpj7Yue
IoouO8wJDTRbXlOFMJ0N1BZNhQf+qdlrf/c+DBvAhEiBwIP+MqDzzE9v3/6roQISZRPYgo0iHX9l
1zuruBqSKYCqljkz98EBZdJCDldSqLcv9WrOod0FEAtdTwPxC4/r3YRRcJQIoB6iNPTG5TRewny6
d9bALBEZJ9O7U+64hQJo3AlgMYPPpcL+is2sut4LE+r3D62fmj1qmFlsN9CPzQGBRj9LOY6I9wkm
Fn7+WYIkVh/Y7Spx9vazHw8zXVM06inS0iYVjnM8I6d6mPUUJd43ahKkjkuaUqUKazDf75HIj0fZ
Ba/F0wLa4moUx46K1wWBYeg5ufNtrJuguBra0qTmWU6mdqpT10SNbz/aSyAtTRNA1pSdafIKOnyU
j14utiEPVzaTRX1TNX2idK+82GxzbIpIlmxj1ZWzs4G8u6TRNijQFlr2b9/Ak0Tp/+C5uAPJJAbr
KoIgBOjquS/vgCwxRXUmqL91qb0gWEQvay32VD3SKD95Dlu0Sk1oDHzE7N+/i+KWQM/Y21dyqDkX
gNyZwalyYUo8lP4XsxD9yCNbWMuw5kjAqrIJ+13oDVY4bTKnGNitg0mYw1IvI3DlXRrbLPyNx+5E
LDIEI8UjZ1LzBO2moESHjlqRucNZRms5BPZUWGa997o3YReaTgFZTJ915jiHiE9sE/SeOeLbVrXc
VvBcoO8J7dk1i8I1QVMeDk8Rn4txT7uFX4o19Qa/9onxR8QEb9xzV88gjC/SuqAs+/bwv5pwAPeM
N1UAdBvk9vHUHsksUstel69NisaLOk3awaRA0TqYCOB3yfrtS5r9+8ULZ6tFO4MeDXqOr4kaNMqW
oevD6WuUoCjh7UdgRKDSID0U1rXd29zBxi+jkSRqdmITFFplZe7m7ds4fnIPPQgcgVGc57FfK4TX
uFxMvMv0a9FQ/jzPKjVUn11k7tSl2w/v6JEf7yBY1QsoMCH8CwDk/jGIFdGIJEvbvv+mOzyx7kUe
mGmR562JrN5+LvdoSfPt4KHhocvgCTNrH0UHyTTbZVlr93PdD3a4iylfDskhoYxKppvlE6cDyplr
xR8BBRvm5YxI5D3JmlDhpqWsSwmGlMf071s4zMShDr4oRNiYG2FxFLAJ/EgbVH0oa82WKQOEg2xY
hDqUpkxcVHRH7qBAejycVQjOogTws9lWdGX2axKCYu7OLIt9tDzUjZ34V28PwtF4MwbYS3hY3tCB
NMKkR2MgRDJEKFbNn4FampMZnw+z5DAwIXN++1Le0Xw275TNC0oVMgLU9Y/RtlPTUlN1/PguRJ/U
XGsUlE4L3ZlQf2SrZwt67r2XgHQYhXquTZX0909Kj6ZCYE02gyv8wNQzyQVbdjq36nG0ObMKYH/r
Zc9SlXSwsEqeThZvJGHaQ04jPc5QGiMt+d34o1tkmkgWBsSsnTW0V36nm8q88FXkXMV66o4Hz6UJ
DVSMwowlUvMmc4eoZdoEmo0fHUWVmcLy7xYaK5K5m9Pz4NyLY6oc4CodyLTvyd6EL19fEEB/C1yM
QREa4ix8RX7oeAId2m38o9Re8CVXtXAPLu3RU1mErU+NPx0OiT9HFwvawDH6fDEWK5CS73WSAa6s
MVGiaZog7WcteDdKCIafsRb3+hsk3HS6TUPtnmZR/rGi1fZDt37fbqSCZ7+llyM/IG8N+9rO+itO
pBSQbpXqYmf1uff3Sh9Zn8cKObhNW0KM2FE1RDR1tQaSg3JOp20fqRufU6k4+ADDr4JF6d3QLt2e
nnh5n9LDPy9Lly5B3g6U8xoQuvl2cMpvoCbEBZZB4AshJ9jwFVoV3Lmczw9t2jgCi2WZUsJI+v7E
zev6DtzjeJ95HopLoW35NXp+ov1ajFH/CDJYfUI0rCcsikdMNcb8QJtgabc1/aJ5O09RZm0wtNfn
Zd3shymCixumef73GEpJ1TxG6m+YVHO35mgOEX5iyFxblr/F5eajPyz2d3cZ+m/wgf3P6Shghs+y
uiiCPtujR5i9Yx3xcrNmQtBWJsjFMIaePoHC0XpGTbEIOpHUj7yv+Qa9xrrYy7IZkE4GeP757RX9
ckE/XywAKGeOeWK444gkXn1COxXVj9IOKjBCsw28lfrqBp+9K+17I/lf0lQfaREGxTvx2KuZ//SY
YHVo2bCJH8MmRtFHTeGr6rGraxJXlNMBCIN4f5es9fRN/3MMPz2lEZQl7oscDuTjJBK6YOFqsDKP
8PdYM57LcYFGQ+VkOwxFg9saPuFt1seYAtqliNqdp9ushKcs5G4uB2BfgPXkByVVdF5bXfCZ87Yn
ThrL4b6qCF7coUae3x0c/6Ot8/pXNXrhZU159qN2F/fvKCdP3TiNg6hcUiQfvApdzo0VVJLqTUEv
zpnQmLRVtDzmTTLQShgVqpXY+dnz4G3hoHjvxEJHIDyGxIQBhEGMi8cZfUyicaygn/1wWR/xF2Pw
08xLTzyYVqfzOj/UTlR+9dAW3o3IjsFyUJY89WtMf3ZvTz9hJvOLN4NVuMnqAAMCHIPl9jIiRp0E
JV0Kxo9wlMqCcpoqNjNePRGc0nIddtqvkAWoBmynM6ut6PY01WlD3epKt1IPQIYT68PqJP6pty4U
zpTRR8qop2M1b13hhxxcLt5yUnuVd0cNtPzQIJtMxEpjbNmuw0zbBZ8KGPBtFNwSNiKWamQ8F5ln
117QouxGpfg0S5r2QyWGctg1sQFRl+n42Qb//dGqoWOhZepMB88dpnHjqSy5M6666Ph2Ng8Aqjva
6CGhBRDkXU4jhDPxky+s8DJLF/9vh6p2vKHpIN4zzDRjdzy2cKRI9yXZ7Ctd9JGSMO89iB+7zBfX
Vufl923mLcuu6Gr72pnIJd6Jx5yXwFdmVUCSA+oWPBLCucDVjl6n7ZYKFdz8Z94i+UjZDC3keFys
CwqV+YFGxMBOLxL12Hp2eZ8l83CZZZH90dKRd3h7aj2Zobx8fEJNtk9MpBDuco7BgGqqEBtN6vpn
gl1oSd7exN+QiU/1rqsWselst6DCUWHOuRkEtcJdnkpxmgKH3VEniSL0Zixg4aqRwZdsKI0P6kIJ
vbb69KqQWX/aed58Lcc0OUtEkPgbVErcCfNkB721BPkM7EBgTm9DHHPaE4thOeTFYF3BqtR8AHGa
S9mnC3IdE8dZLrIWaR5O720D3+ayos1LROlVOtngVV4DKZkQbtU0Pe/x5lv2xCL9pwEL6bO0Kj2F
hSNwGWYi7aKtpOp340VZTcsVRN1MR5O+0oDACQLVYB+upjbq+02TtRJcbeg2zhnglAkvP5m4fw+q
yb6M9TT88jMX7Qo0qcHSv/12Xu8/zJQI0BzQNYxEX9X1PJdOaDFPxU9jloe6xITBGyiPha4hr8z4
Ljyu/Rifydr6voC7R+FT6vY99tg/TdjQQJA5+qDsUxt4OWFBSvV4Hgblz7iSy7h7eiEQnNLyMisl
7q2rju46VY8HtH/jfRvF81fYqgjzpP3q3L0zJv+wYJEfp7bM1gHW8hixu1bjpBsUX34mgS0/ddLp
b13EMHcBhd0LzsXxGn4nNrZ+XZ2Vs+dcDXXAQRaUA2SOIA0BJMOLucys0fsFcr4TmxARoE/v3OWr
kMF4wHmCJQ5mmqTyaMig2y9V1PnjT6reXfKZyEL0SK76aIH2tr52YVvQU+pXiaKsEs2vdLWDYrPG
bjudeDDA7kVUJpd2MBWfXeWPdEg4BQ5IH5YMd5IHW7+j3fs83/6XZ3G3tD//7/95eMSLBjVMkpQf
w5+sCSDgRtr0LT06lFeh3P3DP/qPHl30F7kJyaVrtOiIVv8jRif+AjVvMkEE5f5bhs7+i0IGDsH4
plOv9czFf3MsPPkXChwcOHyA6jP6Ff+GY4Ho6YvjTUCKxJoXejpqBsC3kYN9uXSVIwmTugTNK2HP
3Ya9zQQEPnJKywZIpv5qJ1WARJVobrN2qa9XPJVAJCL1tK2jMd87QWZ/yodiXfbKnYsPaTjkWGBY
aPBEgTqZo8w7R83a2SCB33Y7EcK83tDHpmgWF1MA5lKkF5oCwqWdAE3YNKCMwd0WNyTB4UllR+lJ
HMTBiV+U/rAFyRLv+rGQT3W+s4IS/dXYL/FuXXs0/ikz44FaTaFrlOzl3xmQhnEboGS8nVFFot02
ouVsucOprpv4FidGhHAzzOXORvt7UazNQ1CU4dVaeLFptoXDng+guqblfCjiWX6Y6HtDOZQRDpFp
3NhnRgn4tFCu9WNqVPeLWAe98LwOz/BhUJyZbtxt06p1bijmjMjAe+rW7/3pPC/AcG+WIl+qrZe7
P3O7sbe5QKaqBa+GCjZYqeuEvuxF367Wj1qi/Qn4tYElt3b12ZJ1X3Q0d7f5ZBSxyE4/g7YdPkXR
MFf05lb13UiNfVFAPSK8StlWJMLF44bmJCz3sEaHADYp7IJMnaUiKoIt1Fb10HGMjlvXn/4GL+0y
0nX5vaStfRqt8GwczHN/rPbItk7d3FoTcQ4gqT2nf7hetHGJhZoI+kMw07LbKZktoNWW0VW81KT4
EmVRl5IvdCPfhu3dwe298mJxghifiUryoHOUgzCIx0snE9ZpLuz0BDnk8g4RkfTvYshSzHipy+IA
OjcNdVyROztkBGwCb9cr0JZiAp517IZXox+tPX1v28P8wkEEMF2N7gkF63479XW6K1cPvX2E16Zf
We6OatvOhmdfA047afO0vsmQTNv43RJcJqpZd7SFUeBWYXXVYj5x6eICvFC2mnxrg41ksGxE0yb3
eFm4Ei37xP/eEY+0m6IV8iQoFZ8ilDGmetAadeD/F3tn0iS5cW3pvyLrPWhwzN72uheIOSIzcqys
zNrAsibMgDtm4Nf3hyLVjyzqkaa9FpKJpipGBAZ3v/ee8514WwcVI8/SlQ9xNCebMTB2KimHTTIP
W69xr2khhy+Vb+cnc+UFjhm9L5pC/XxwqmS6LEvntdgBu+qDrLPo1Si92DhHmmHOTla++KpHs+2R
RI7944BCKkK3lou3ThZRtYkRAT6IvtKfGhywG4nQ7z1v7GbYDHM3P7YAqIKjY+dEIzeBJC7cmttQ
lvbkhFHHKCPsI2G/2IzALxoM4efe0+TUCtyC8SpQKo4qroJPGSeSW87js3liQC6flyFHizBnfgQe
O+EkuEUCUe+DpCrfKV7khyaFdG6OauupxibUwZu/uaqZCQgSoq4Ql0XVaxbTxdoUTdb53Kyqeet8
0lTD2c/UKYjqblsaQ19yFHXlTWJNSE+75kG0nFpCnfI+E+pADnnQOLsAMzIbrg9CfOjb7eSodOsk
sieFoNPnvBb+2TVbUH92kgVcByc71H3Psoak0d8YUpkHJK/powUu/lCnZj5tDdlFzs7xG/PNIvpz
tzisqINlqnnDrDzNDj7jmVM82/qaOxFyGjLYuscmSB0urF9mH8kg0HOoRWePrGhRf4riqQo2gTGq
TwPCsuboQBc4ahMaEyrvub1zUNt+qV2fCIVWZMP9rGeDxWWB614bmSRYgT7s3ggS/ckb5/GbZuz4
NjuVuLXblESDbmyDObRdBHsbGdn6LplllG8DS5UEaoyEV5PbYW0ouZ/ivFXbIJfjhQqeJEwoY1uv
8s+OminQCJp9kLSqtjTUolOWs2zWwtGHySyf48rtD20z4iqnLTSEbQNIjD7vXG2QSng7bU7LV3TW
pGsPwtOEt/bkx9TJACbSDDJ0nsQ59Ben0B5R54S6q/TjYsREv86+U+XmazDnXm6FSWOLrnvt+7nN
7nCwGCG6SO9OZID8UDY2j15ZmI+e8ON7lsUJRFC+nIZ4fHGdqnrUQCUee9FGFhLYLHoZQSa92hii
eyay1XhOMJq/BDg7WKRGXqsA7vQ9atzyXvqm3rdxibcmzR08/GW7qYfF2mVuE7Nss+VtpnJOr70l
+70OfJ1t7bYsr5k0+bpeTlgzWjwuDE04XnVpOaFoWu8GTqR3t0yddeu6VQRfcOmiJwdT1ilL8/EZ
kDJm6GSIkm/2Ysx3BIv05aEzdI0Df46uslbqCSmsf4r54V9QfoLbnxv3MHW630+RXj7l5JYSG6CN
5Rgj49pnzmyFk+j6HVqEHhSfy3rUp2K5EKvon5I0qcnLyO6hIcP205Z9FyEAcVhk8+hxXKJT7WXW
LalCcb0hs36NHOjr+xh842G9ns9I/MSNzJbmyHLhI9xojLscZai9s6zRfSjkknyNOiiX6WSAL280
zhye9G4+z4s/P1h5Mx7kLOVpEH370kR1eT8I3BW8T94cwq1oQlv5Eg3QGEP6W7C8bLusosna21I/
jLZZpiFtWbkBLCl2yNDNY6YL565nBnG7+HI6tWyM+LUJJKxk8MWsU/lFtLZVh27ratT4RfLJHKP8
1NaGoiWSGAFYPZYaHr+ETdopbHdjm6a/T4csv49kPX5Svj9u8054b4i9gjtrrnjzaGxUIbwxC20O
itoFWZll1U/VLF8ZnANYHBKy1C+6RbGNQitA/QkpUL6lRpQ/YVZs9b3HkLM9MkrSRrigonEZZwpt
3qA7T9nHpKhMDYE1SdWGjZ8rX1vL/NToeDshppj3duL5eyU9f4O0xYs2WTw+LAKh1AVZTVse+85I
Xl20Aek7BUlVbdC0mO6uGZcmBuHpTXrxboWYpqE71KhtzP7MI2s1+dkfKmi37zpa3jj7Th/z3Ki+
ZMNkvciu95+FjtUZUuqzrnyKcFuXJ1+3auP35C5gZnj0iuWNBZDaOXnPOu/N78f+M0Q9ThBO44K5
dfs3XxrZ0fOD4l6LYjc6pXHDzYE4QF7eqYL78N1e3GE1Leg8D0dtBwAQ+xT4fz13DwibGcH2vZMw
tGpkHD8zi2p25WItD8nCeSfsgIOXxn9KqG9Vl3bz35dQ5t+WUGkLrF/9XEWtf++fVRR8bpMGA42x
X73n/F//LKTEL4zzyZ1ci6vfcN42//OfdZP5i4CLJYhmgviHgy74d+om5nR/rJtgIa5tcNRGzPJo
hf88n019rJS5avNTmdXLrR/ny96wWrgRjElJP+oS89hplzMmU/o1MUTPuYP206rAldbzB55t5npg
cq04rHOv4SwgZsgb+Yqx5SCUb/3ZgAak8maxWLDSHh166s/9rmqVtWOfW27RuJtHviXAjTlxpvw6
oLX/5meobTY6TZd9k9gSHDVF0iNWM3/TZNF0CMZxul98vq+yk/ngg3861+7E8dijpXrD1ySUHvOD
erdltexBKObbitio0wxRUzAZcwwiAItZxX3zJEjXMc4BQywRzgYYwq9DbMfefpS+Yb2YQxSnu7KP
p2a1fBvuW2JK4nHWPlWXXGqkaBSDIz298R7hKqHKfoxY9IoBIQn2dT6LGLW56QFBykvthGlcEmdi
tUNnbo2E4c+JTYQ/GeM481+nJlfVgaMoyCcDX3TozdSRm0i0MJcFaiM7IO/KE3GKWd6LqLDBo8ef
y2WO7zhc1bvaXAo2Bx+zTShiHbwu/dQZeGXGaQeTxT/03rLt+KcVT9N8cTM9XP0go6TIzdg+FkCA
yGJCRD9GJJE1nIcCWRzKpjRvOYHCOpF71aAoJFPc05emHPfa0epeAyDmgVH0Hbs+rTcGJ7CHwZun
D1QP+auZzDnNqSrZ2LCh1xOG+82opuwRzBQpdRSB20oacp9UIj11gbTfMrdlucOJuU39pjqlsurO
TkQiiBDFY0JezcMwwYpdjSb+hmifgyFG79zWFef0+dmvmqEJDYx3n91aRI9lnvjbybbTUx57HMvG
rrwAlWt3LeTnDczw4kM9eFWoDZEckKDKL16c6wJRaZPdD/Cm32N2aLGZ1Gxe5RwsiMMzYZwriLMc
3M3KfGhahSdSE2lqW8VzZijrjWpVxRSi+ZfU8lbxNi+VM9rOnlBw5xTn5UAE6lSeGnv8tjrz3heC
0HZS1eYcDkncveOT2GULumORjA512HgZnMS9K4h02tvDgkrYIxPk2EBrOUGo9m6j2hdvE7ahq+C0
B3hp7E7YtYsTwRCU0CDFn1sQ9Hf26NbHnEnIZYSyfgXtvBzLWLkPROmIaz+o7BUlUvbGHS0O09Tb
l76mJOqrSl1zAu2/qLhjq42a2D+njb3ca7cbbsoOAiEIZ07HkQr8Ryz30FgMw2ZZsaf0Npgb+0Eu
mPrCkVfiWKDkM0IVpOmZ3oB91wd9ezM0dvoRzhDWM3sezVuVD+ktxkz93Of9+EQStjqDEa9Qq6by
jbo1I3vK6y5YLwnKnno/O5sLJexelEl5T+8oOilUsQcCtWPAVTLYN3pwv7u4bA9Qt+aPU2bl21ga
7LaqPHVudAubu0JAkuAfkjDHRRWfLKkuM8XKJpJ2qHKn/0pXHI5OXhVHExxcWLkKwYhoh0OTVv7e
Ssxpu0ye/qwit7+YekxRPhDZ5FXO+JDVriYoBBN63fT2A3yA+bUn3e8LiP3hgQsS3U2gkhi7z2Iz
OGO55T1h4FRO2XEkHuGgnMzDBtzX+QeVQiDitvO2GKPeSz9XX23D6w5LUE5tOEWmvZs8ql6N1Ofe
F1jgOYLN3iazmD0ErWt9X6yEfphJoACPMmlPeJmeFVanWyIw79XQyatF8+PVCnj/F1cig7ZnGD3m
nJq3Xpqbt7LL5dWoS+sBsXnPRtHORBzUa+xdMd0VuldFKHhR4afGJFM5EhBRNHbTKYVTdVZ1Vm3B
5eIX6e3qFqccXTebpYba+GLQIDlb2hFPHg45a2N2RrRp0Td/we42NfzooKGWb7Ps2M6t/px7RKAD
FTqzl0Dj1LX1KcPocCpaF/whvZ9ngXcHqX3nX4GTgbBGyI77Ys71hxZl9HVy/eV2aJXxrureZEcT
42OR1joOeXv8m2oc56+zUeM7gKJFGmDljmcjLodD1IrhSlyffbYKawVSa/0yum57P7n09jDtLAc7
nZIHdjb15sm+/hzQtP8+Q8MqQq9rSQKQ8dcxnzKkBIukS6H2SPd6tBGtuwU60W2Mmu+5kUZrnAKR
ZyOCuWJ4V2UgCtD/iJY23qr4LhJHv0R91e0Y8NSnwC3TaON6Wf69cgB0tXLQHxmHed7OqePysx3H
waHSU3Tbiyi4DJh3w2Ja6KnJgEydnAy32WJ/C2leFtcOedldFpTtbS7mbtdjPj/r2iBBrgPElDm5
ex0LnwyEoeo/olgCraXk0G5ax5iCsLXH/oGWSXCzYJb5Ztp90a+5iWzXJK/Gl2LsjOckcb03Uo5Y
enKjZprWGljkWbQVfY4linYIvOo7P6/sa2qigekrclhzJkYizCI4Nn5X/3gmxpSENWkQVCGo+Mhr
C95zKDx7M7Xfnb6tbw2K+qcgjls4VJN9M3bSYRmcLToQi7mJo+p2vYGgqW1xWLqezlKVbmWmrVui
+rJTbBH60yRVfV/Hlv3BD7phN/lGsde6dg+Gl1UQ9CGaAcuz4JmnLQ49W5FVYbYPvhs7X7oED0Qo
OrVsmffIJ+Fmal/p1tqbALeeCZlNHAANyrnPIw32B0WkfCjiyj/ANaw3o2nf4Lgfue2lY96inbnF
ljCdZWcFO4Bo+huBhlZHH3aUR4RL/pHQEWybRTtjB57be7UU6j7HHncknsk6TrZbISIlUnMcKR4O
kWj8j5wFrOfJlhlDHdgn34PS6N/KOnD3Ua5eXV34O3o0Dzb+BiSLNY7bkHNKe7RY8uIw6zLy77BI
Mr2zWhJAHA9X5Yq4+5JCgKAtlkbj2eqnLb3H8YJHI+bRdNp9meXuPf6vfC9SNmv6Cw5T46Dx6Tro
hfPHxCJ8teNebzEtvlRmU94RGuGgJV1M58B+V+0HIrpIWjXmvZEK/2jVRXCH+Brwm+mnbxzQvBYg
e8ABZI6OvcqiTZzk0gqxU4n8hIESGyhBFfdo3VBPYQBF/eSbNcfXoQWpb+Tjo9c0STjiADl55lzd
dbkeeU8gafJwSP8rB9+E9ntuIR5gWWEyz2F64qRKQWeZ49NgFvEHM6+LD47FGdCJ28XZuJHWdyrv
5GXJPU4rsRudTF/REYxJyiEohvYziVpDdCKTqlm28P6zM54zqanhRYo8IqbfWWorbr/ZxPviuA1z
cK8Bwhod3ESDm2/BmDVnt0j0AxWufes4zXyVuhFbYA9ERsV6OifVuOxiDv6vzO8umeM9xx7Bhr2V
XoHfCn6lcy5zX3xKEduGDamLGx154A/RsryKZbBOs+Gvs+rE3moceDu8b+9NMn8mFOwBPRvWu2Tw
aGKLJGx1am7qrhoPpo3YKie7cqJEuKSFKEFVxR+4Lfa+J/Zug6m839oFhxujSO8GJ7VvW9d5E62D
BXPo+lU/UWzzPKAdXhZcGNoNYVHOiLvwjjGZJyI6RvW7r/pgn8TVfA7SgY6hY70g3ER4gs+kRO5V
IbvxLSzP2G+Jk+sRVFNx0ygvabkRKbekmf02w/s84JwDoyIDHIqufzd5dPiVVwEE5PF7N1p/h5sl
ei4RoB0V0bZn12rNWyb1KW3G0dksQcM21ybpKVU+2QBtt2xAv7r4PPsxJH45viLuZmdnznLnmvy4
LCh26dKV1AmqwZKo/PbXAv/L9L/jb6xGBU7/6h9VX97XKcK3//O/fhqorZlSaPJtNLvAkxiqrYXj
7zA2SeTMRdoH6SkrW8o6g8HTuVkCVmmXudWTY1b6CxCToGLLNvO/UwL9qSr11pk3I0N08R7Aqj9+
+JJWjTcvKj2JqW6+LOggb5BgJSSZyvzxdwPOf/E7nT9/FPJkapq1+v2zKDvVaeaRIsRHKUtXO94R
JE4VV+/bX3/OOuv8nQDHXS8orCYHXcHK7fB+9pHk9Tw7Te7Hp15F8x7dgHPy+snaFVXa3euGTu7N
INFectPLd7VGPLKqxMmdESVrcR0lfLu//kp/vsXIc+hUE2W3ovV/Rkj1ZhckHVUGeM1qucW4OR9s
cADpKkIHJmvGSfOFlF/us2iiXyVn/xnB/13/CGsLOqn/eQR//Tb+461u8j+M4H/9S781jyAXAhnD
i4Yj7bcEt382j3z5i8974yCiwUzjgrL7/z0kx/0FdEOApNjD9oWOhufzt56SY/4CGW71weA5c7GF
/VuRcPSm/vCcr9A83EJIwwFSIZn9SbEqBk9jCY1rRPG0LzZ5Fbt3djOqK7yDv3Ox/dy9+g3Qx8O7
6nXEz4ElwPUYIweiOvnQOq+Y50CO0yB/mbkCNxTif8c++/mN4fPgLiOig8G++vR++m2NYVu+gk5/
8rE38n6aCnlqNpEBDa3GPlUdmJydPQXieVyjt373HPyLleqP9gYciGsABQYH5jd0g/+kTtKG2U5g
CavT0nTd1xJriAdTeAhuZrFMj8QhyReyn//uJ/+LS+xytVZt+yru+HmRwA2TNWPg06IoxXSfI0D/
SsoZ0GaMyoSz/dtgbRx2MKahePKJqznqZ1dBZhoTkuNGHhMDMTqqc/JRk07uysAmki0avLe/vqzi
T9cVDBncPgxhkotL/sAfN5u5FSiNomk49vWkyX73IniZCzp0TliI8UhZYHB0DQqiC32Gz4/0DqqX
Sil/3CRevhAx7rf+YzdbFhq/we0HXE9JeyMmOb3OVvA3TwHusJ9fsNWKZ/HuI5+RvOw/fd+KcwYJ
4F1/dH2i2p4NIrCjSxsXDO/iem2/6FiMZ0HuYsGAATXjM+/g/Ljmcx0xNXjeOW0D+8R5yH2P7bbx
wsQreJaYGGJ/WbH9U5qQWT2g3yyxgw/iWsKzKyEvr1kCvdXSCDYwSITjbBFlpNxJXI3GB77Vcza+
KGOeHsWa7RelJMOHSzPU7udgsAmi95plGnZBrq3s0tjudE9MBjVjSua1PGbmYHwk3kGSoN1YDY9c
BMSJ02Q7k+hKBFUixDee0omqQhBsO1HryMF5mKp5vAGaA4GfVgEAOIbFpC+sC0Ezl7yn0wAb3KDb
cC9z3QRwqbR66zOLxnRj2qdf4drTMKi3gBywexORVAlNaCVt0EiQO7wh7nvQEBP5Kwu6HCIS45Ju
ejRoFz67XR9s0yWFeS1dqyIASk5vXt3RRfcgR7RcWXd67B100yCkkOqURYuyU1Zp9GJlOUzyPhjJ
rMAmfv0Bgo4aIhx7yU1bwPq8jJpMRs8Axp3GxAFrWnf2nv4zUGY5GeQ/tENEwtyPZzXJYtrmiZ2O
/W2aT/ghsnrd0V1+rDUPqj2AWYWibTRznpylH6XlKSd2skQGbcmg33WUIR+TYZQv+D04BXR5T2QL
CECeE4ZhznvdBoDGY8XLr0t5I+dGvqiiJEHJqVKejClXxsahg3ppGN4WzDHr6Z5ZNsjtwbO4pLzd
6u3X/Lq4xlu+H34NQUyEfeqTDP35qNbfOpLsHQYr8frH9XemjoFkHzi7JPf9rQygfW90Jc3rjz/T
RShCSojtrBtLcjT4rQ+J3w3bEezfHnYrD3Cyvh7QdSBpt20WRReadYjwh3bskUFPgXzEtCQaMFG4
s3tcLYGZXTvttQrxJK6B6YlTvdnEuKpAm+2LjC5tZBv8hapIhXkaBcy0KUTdBem7bbvUOMxmn41b
MC9z9KhU5RZhUruuCqsE4tmNtciZRpA1fh1mQw/MzNslvR+pKcaPLZc/ObSwyQ+tRSUWLlSJoREA
+K0BqYWGO7hc5/ZZ2VGym1aVUlTJeS/pAelET6fR1s5eBZl9dQPkY0Q9HiNQEJcurqdnj87hj7AQ
brsxXx03x87pJ+K1NS29VcnshbTGxJ2BhehxTDS9qY6y8VPn5BKKpt2O9iaW6XQZfGM4OgFdpLA3
qa9Ds16uQdPHX8HliqtXpv4Zbbl3BTMiySpcnPlGVGNJr2tak6IJYEsPlVq6rzJN1vQoo0dzzcMt
afZ3UwW9e2hlyCE2erFxalRbYTgfuiQ2wENozAl+ds3g9DpHzVSciFN/TR1sfiTTzLnbfk0E/xCy
Lk+Pq0qdmE7yC8lwNiJ26YVoIsotMsAwob6Uc0LrkuENfG93GKbHHwlX61Toqhyh3uY2nwoMseM7
IIL4JXM9Fszayun1m9nHDMkQ1M2ZuM3IxLVLIivBEEqaCW29qNqyjdbPnourPqXb2fIz4j1JdYFL
Fb6Y8uPSKvGpbAxjOS0wyYITtlTaChuh2mlvN4JxtGfZ9uclHlxv11T5uZAquhkNFd/TeUmA/Mtn
fC36peia97mc1tU/FS9tSbmc0RW/IkxjnXeVSM9oKqxPvRH14wYpDT12OfpPsEVzH3bjeILBZAxb
e9RiIyF3XZyoboK9rKzqbuqtqd8vFMtlEqgtnn/q+KFMxi2aC40eBlTrAJ8yqq4VrIvPhbD584od
q/ngJjiYPstgTAkP0Sqq90sA1D9EV9dT87e5cUNR3HPpykiFS+fGr7MfoNwCN3nnJ2CzM37SwReK
idhsRe1bPQWcRVY/2Y090rbKxcBt1SCidymCDhYLp4gbwmfb+TTbWXA1ppltAVhPibvWa78SqCdv
3B8JKzk0ZrKGe54UyChwNSZjfZT6GKFdjA/tip2btVR7Fmt6hnzjZQBFewCOJ2/akVuzKQrJOlgS
vwPdZA3uSmnTx2GSr6Flk03StleolBRCK2e9Z0B1xO9HJ5yQbqxtVJDBjVSFscmC1YiQsZkgq6TX
cE9wK++SOxLgA3KsYWjAB+NYd96XOWPB/7EE+jA8mh3jMH4FcxNSj7qxCgijUKNzM/a9iYTPJeQT
+Fr7tbKBVwMxangisGMThbsKx9vUZZ0ufwQKrEwUFIYdFtBzOlOiHH79Wr8mHugk4yQRGWukho9Q
5qILEl+wk0/33cDZtwzIvRNLQXfFQtxJcmM/l850KzAV2BsT4MzbaGmV3Fnumi2TlorfOg4rKLGC
8+0/MlMsaBcqr3PIiSmSWOdFOAbm4PtQ2ByS2PI20xvm1/MTKTXum5cIFta5QddIu3FKw7zoszV8
U+DB8WndsG6ShukwQG1ZF33xVNSGeVZ9YnzvGi0PST/KCTgS/ShwXaTMWhNiH0jrDTu5lp14tkHT
qTBuJjyOjQ9tlm+SrldUM7oJyd5gW+9VwMSobFiqnqL1jsKK5Tb9iD4pWm6jITRVQ2eBfTO3LmOG
dFcEbmSuGD3HdbhOHC2fPBvl/hOK3cJTAJiSOAkeizyQHluVkgt9rCDWc7qHKmTE4kMWcFqOD9PY
0aAUHDeYYLm71HQiRseEqmJpZL4+erN1KA3JGcRnPnXGcJdc7bIbNmRnzDv+o1EQEsVYZIu65fbr
xzpgZckBrbxOhkzPRodkD6wrW88clMeYqSYyVqKVQSa5/A7tbasVT2/68uLMeKl0aT/EAUu63cT9
Hjs46SKLKJElY4SusUKFcVeIR9i+cPI4hjRhNtC6J6QFPJ1X5t9J73D3wVBHyG3rEjmLhlfAGzhu
WBW+V6iVjWK+k5MznniuORj02ryTnTLv3BLR12CWZFXP5XHqXb3jbBw9TV6PQoxNdJvB7N1NjnPn
mJ1zy9S0euBusy9XU3Fm5ysPDjFMNKvtDueOt4tlcdvn5BvbXKo7E/HAB7In+remtuxrPaCh2JAm
zgFy0odCFtXWG+7tUjxy8qt2KBDN7y5hTmfbpmmZhiWyPrRTlT86UXA0suWbqz1uiNPzCu8xCI/J
tuzNouagbQwEmbADt+HMLIsVJDFZIdivWA27rL702qLBjnVd3bZ5wUNaJqw2qdfwRC4D02ZChguy
neZ8zODmcOze/nUZtVYd/22wWvk4NM9Q3tNYELQgfi77afZmkh1PHZX749APTpWW8Hrw/evP+VP1
wwcBR6CXgW/AoXD7Y7VGGE7XZ3WHdANlFmM/mlvPGvUoMMaJMDyPHNvk/GM5/OvP/VPpv/7AFSNN
CJIDjPynqouSvLCzelLHKSu8984AGVG2E3nIo5+wfpFDPD96XrJqVob1lPvXn07f5uerC6eCqpgX
nC/xMx4FISjdE+HVx18j2GkYW8/BuurS22e172LFf5vANt7s9eQNx4bF/cdX+E/H7m86drZHv/Z3
d+tP6SQfv7XdP15Ssqyq9A8hJb/9zX+27fxfMM0QHAdthABaZ7Ww/Kb5CqxfPJfqyqHVjYnlh6/m
N+kXvTmPh90EEcOc8A9tO9v/RdBgQ4JJo4R2FM2+//tff+jvtz/98+/7/fQHf37GAB0B6qDhIPDg
sp//8c2KZ4cIp4yk6pbo4gvCfpe6xlLtxWbj3jL55dTDEEQ8cnQNSWTlqJ9O6bYwxXjME7bdXRT1
/r7pZPMkA/4MlYh8Qa1eHBAXxKENVba+1JOr971Xdjnzu8Q9teD6mn2f9dGygSg84jsI3MINmSJ7
20HO+dZVuH5BFp8r2J7stXNMjkkZxB9E1VJRDNh8N1BrXuUIlqmF7Rk6UYs0rRuWDT9pRsBqoJ4F
SfgQj7U4Q4TE6zpV7bjrIpCLzHci/ejOOr3hrwi1bUx/OKjaeEgjlbXbZMrGY2Pr+nYZcRVPrW1+
XJpmuDCJm58jNVOMN21yb8kWRQaE6BX7WuXtziq9dJuS+rVHx4eAMxnn8ilOXHdv2ZPacBZPt0iu
xUWK9EOd124YMz++DZyZ/a5g1g/PGLhbjemThIfuKVeZfx/VArmIY5vItzz6BPsaIBwde4B5bH0R
sddI4XaWGtC4QUXb8p1zVNqds3Fq9MSW4ftsBfbHPs/VUaTJjc+x/QD26C6m99Btrdl0iq0Pc2nj
uEiOqiJenJvOaIYobEFpQoZcuhD81lGCh/rgtHOWhSpdxM4YgM462YwmqWkrl/vh9jdLYB27zHzD
neJue37LLo+6lwji5FmOzYc5n5nnoZ76BFhiPotE+WEJFXnr5vM6eXS3jP7ix9apbALhCNe4DbJS
X5GRMTiWBSzgUMH8JYur9e5zG1eVkfjDW9RECFF0ne1Ank43jJK+dRZ5IAx2oMJGOo1XSmZ7nugw
NJlnb0CyTTeFl0d0VL1o21dG9CDs7hVnRwUTzc9PCVPr+DJ2ZjE8TDC49HuDagAJte6x3gziwYMf
e8libT/lRACAFan6G7dFp7LphpJLNqqyue0t89M4MbZGHGbsrNH8RoPxkz+OALxLt9KnIXP6sEht
8448D9FuGcoEb0Gc9M+LQcVODmOx8zATrQLNvi+PptO72T4iW6zALz+On5J4qc2toGepdq2h24l4
mkaElN3WzvU70PkVTY+HATEXer/EvFEaqc1mwgH2MCjrfnTF29LKN7Ohm2nacteA9CR5zEuV3Dh+
opsDo2/rYHL0++hGwXMcqW+m1UfzmgSidg0m36NbDENwlxRYhxCfw4NPPOsYs+Y88m8gettukysD
3wuRTuMJEnGJ/Zide9r0MYXUbSvbJT4E0dTEm549rcTt3z823ezzlbALGX10PwAK49ydq9t5sIdt
u3rbelMeZsfmvJovg36wFosjKiafEpk8qs9LbiML2qWtqgp44rXL2NiOdr5dJ9imI7HTqhtDz8dk
K5QXfIRGgTW8Wy6V6RvHuGuTAxITuj+0TPZuNA+hNOdxXzlZGsaEQ7+CE5q3ZabHS5D6e6ciAZBZ
n+jRWDkM4JvMfUjqMt8pL0f3R5Dmhr6nA+Ch1JhdbLhafa8OAzSJzSDK+JZYu5ErAM77WdPiOLmM
7G8n9E8vY7xN+uLC5DXe0k1EXAWVINhNWMT3mbqguny1MPptIetaJzIrlp3Ln7oUrlnfisLWaegi
xqEIr7VFEbLKOk45h0JWqkY/2LKxnwkLTTYQUYJtgiF+3MxqmQ8RVYa/kUWevy2Z7Dlz+ePFdWBi
sEB8oj4BlD30yURgr2z2xHqIcFqGa7HE8/c+oVJKKN/2CcoXAAgpVsIpar/gecCC44MIpRNdiW1t
mViGyhlQcB01eK/7T2wsqHHx3R+rRTP4J7jIAIynxhEUK4iHL1bFbrPDZt7ekJUl90MsnmKGZEeg
A+YlNX21aaogOxQ+EIIE30bLHCcEkhiACKU0BJA/HMlqME/m7As0fnly8kaHhCagAhevG82QHTvY
t8q0bnr02Zep8tPdZBWPMMjB57QxkhyM9AGwmvR7D6azxs4VOGGpWHtHgU8M7oo+aSlKAFhoS7cI
ju4bgVK2niyYyryit4mKUxRNcPnzgjbqvMAsdq1UnKkso/3Y68tUlnpnLnR2wSbDIy/VuMuKgmxK
245J8XKSU7PIzwH0Y0gEzVf9/9g7szW3jTSJvsq8APQhseOWIMCl9l2lG3wly8a+Jvann5NUa9rS
9NjT931jd9umigWCicz4T0T4yRiOxfy1qqwx1MUqQirMXxrRpyevlwklOKXKqvduJyjZQUJUmZVB
VPo42Q+kX1RRr8nbZM0fR11qD3Oa3y9c13O82Ozv9fI2castWpwC7ANh3iZ1YJJOZG+y36MVJvAC
0zgodGZ9sYp13RFQO1uP3ZglznnLh3W8WSXjwtDgydlTrbhwtB10k/yhnUVorh46tbfpIVV+7fZU
ZbqvfSYhbqFjxHWJostsEldQ+2p3Q3oWZWmF7iDEyjkke7LdXiVBTRtbGY5F1u1UiJ7bionXjg6X
vNnpoq9+Xxux2Dud7KE7UCcMii1a3pvZjstbRQL6mROW4IRV06O4MkYAnnQXJxBrMZ11p5hZ+ksQ
82VKh+Na6VsoKlZMlbr9seYeeffNmDNN8UcqOgy3evS2MaNOsJJ7hqghtuo5Yk6EYGqM2kEOs30v
KdUAdepIeO6x/ewqWC3630wuULGSi5PqSfJqrXFLIDjnZIwikk1HRVZi1m/WtNc3eyTZfBTzjqfb
NsOstOZVD0CUhoPRt4K+1HWkXZsnlx7ZUhFZ3prCVEl3xG7EmO/MXKxOSNGS03jS03W8KtNCO2ld
57Dxi/WRrD7T8u+EDWkKuLN1WVTYlBA0nr/1ew5CDl2cnf4u7TwV+yXX8wcv7bH6+vmMDZMUA7It
fPsA/rVEVH47RzAgkF/aRCYdsrR35c7t1+Gt9H1/H0tfXJMWjzJb8uF/3szMihxpH0z8XVBPsHnr
zqtpgOwKUEdJpPCR/oEZCjGTCTNZrbq1CHLByKC5HXmJhPSdrMzS3+KYdJakRbQIktH0iqjFV4iH
rRh0FOZh+MzivYUmF+kKwPqr5WLCWRkpVjs+0RireaHDkPp9QQopR9MVwRBIdRgckCDLSas7aD5P
BE6RMlyx05vWntvIn6sBSc61Tw4iKiweIMyDpHeGAEi7Lg9W7fShz4d2Bojupj3Dx/UbJbvpFzT3
7MVYHfcqtuj5IYZkcq+lztZsHyci8W8q3YZ5XN3PQ2XKN4ovExBx24pwU0OiL7Z+6o116wN4Wefd
JEqb4C4PS2ZmuqwD1BnclPm6/m5oGM2HLhMfrKfZOZs1Ea6d5Xym/gB4sOgrN460Lku9/aDj7UiG
qo/WejDxHjZmaDuEdDSrW4SFlfkHf6nG0GbEdrW503y7kvL4SB8rYk89LxjGcT02RZt+rESzdTuj
aSygv2agQQepN+yMaQiqBknPhGEMmUk4kTERCkJS8nLdyoyJQ7e1TxiAXTtgPc//aAYhnyk8KD8n
AsJub6+5f27WJD5nbqmfiVjrImI9O7jsxHkwt2GGpYSURZXjBxCjySDBakMigwR7f90JbTseg8YF
Q2dprupodlr7kJcabgOdvXjrl/Mz00Ez0vQ+xKqV32UJYGCeV9Ntzlj9ikUCC2KV8mVxJzzpSKU3
ZoEDNdW6Niyq3AlXS1RNUEx4hRuoK3YMVn5FSk9M+5HesYEayt/SwrG3o4toH2bd6PwxYe/65lRL
6gXEsi03k2EsZjT3VhP95/z//3J8AcKZf3X+v/+9ruUKZf3L8Z/djXrhj+O/9YlBnkewLyd5j/op
KKAfx3/9Ez5H9hoG1JuvrF//pHaMT/wj4ml10rmIpbERhn44wWB9EBLUmV0w9AbU+3eO/98Fup8E
PMK3TJKHIQoQABz+uJ+Av5LVAs+XvoIVEJ+/51ucib1Np+4tO8nGD30qGUy12eordmJO5++gNPoT
oz+hR1vH+S1IS13zg04Opb1PmWZorKLJuO/931rqsu5mx1mvqlXoeytj1k27DZzTjggFLC5ixRXg
lEZLyhH6QuiSPT7sDBqgjbDP0w1zj9G89nLtzyuq7S1Chs6oY9teYkIMFLLmkuHr06xFn1PV4fJG
pD/qnc/El4Ro92PLaatmPNSkOWcN04Gcb7GEVePCcS+tj5m7Zb9rQiS/zWQs3Cy85rO9Nvm4x5Vk
XQNrxrgaCLIdOb74Er8ALR2UbPG0hscoryb46Du6dYabaZbaQcQ5zKges89thmkJyS0votxN8inA
1pQECwEV7Jkdqp2qiqkDkzydTjrbfPF6LjOJbEw7RqXR44sBN4YLOhpGl7BN4srz4BJnAO3qftBM
hyynrXrA9dXc56PX36WxB/9A9VZ9tl0DoYECuqCYUzwpaIzsxYh/YF1L9HB1OYXsMJxtOZkX+htT
1uF6bKzPkhzRJyFl7R08UtTKvaHlCaLy6BWHGo/GK8cdIwKx8Gh3TvIlmIDyb2hzyParqRcs1hCF
tj3JR9dhghA6F9lbCeBSSeEWmrg73VdKIpcz9noL1dxiX9rw5EZKF5oc34WS1/vKXO6IGbYDH/2d
HHTaUi6SvBLnTSXTg7XETM3y+gF/tXVTWMYb6ACbDyXwr0rqr5Xovyr539Hs6jgzEdAbMQRFkeeP
7B70O9hkdx+rEULiNIciN72wsmb4nhEFJr6MHehniI85fK8Sr4o/EJt+E7GvRc1lcJGqGQY3OUqN
mmsQB1XtttI3Q+HZWKZNwyJjwH5ouNsCoL6rRs1IKHRy0CvkZ8qnKZRWU5RUzVNsNVmZ1YwlGZm2
CKoEz6WawFiEdJ5aNZWxy5aDr5rUEJva7XM1venFMgXlZaIzddw3lzHPoiY+7ZoyeWfqTWeZGgi1
zmiHnpoSrWpeRNQBLpCDY1UrkyQvLpcMh4iY2YjbBOAyccq/z5/m79OoVQMUeTKYYc5PbIuYvWOh
L1LxKizuhVC38+yKdEr3Ab40Tt8Wa2OPOqKDQVz7ikYpyVTh59Ot7nsqEBFERKfiTJDcoTrr+hBq
hrRWzN11fpobAy27bLZ83rGLJKPy0NNtNz1NWWbNT0ORETu7I2cX0IED/pS/F8XQbzXb/suhIFUH
hLV1/I3cEXVu4DZLknfiHpMSYUIAtGMxqZjKXE4by0qAIBUpl3OIN6+YLkuCcLyQQdZQJMd18Kz3
sSEQ7TfqdjBigg5sPrpkOQ7NmbBBqKZdHReDyd8c/PVE4tga4p8O8PFcF8SBBHpnGg4xkb0R88US
y3eu9z9K/d8o9aqM5q/ZWsbi6X8FH31TZvVPUv0/XvrjWW1/AogiRtojH9xQSVf/fFZbn0wGXJau
C0s9c5WK/8Ol7XwifQpWkoJck9h+h1f9eFabn/hPhYoa922dU4357zyraXb9RapnSgBOQIErpxTS
YV22GX+G811CpCuSDfIjJg41xUetcPebTOBnjKn36fGbWr0hG9dNnVNsUEJ4At3wafvbyEIKjNmh
kcvcFrSoxm6S7qiVDXHvuxa0k7MXeM83liTI0ji1TvgPxG1jl9ZpsEZBapGRd+9l65gnSj4ZQs7s
gkuG7Tgiqs2HYCBR6r1WlFirb4zGJmpbYLpq4V1TPWZ9fCcKfSApatwSx9mNjeG1B4MneB+CgKiX
mDFURJFn673RAeYwdeAHz63O4jFIb3lMFhtcJxPLY58b8DZFxUjdbBe3v0uMumiwgveNd3Z8V36T
pA4+l7UCAUVKYxPHWkjB1lqX+5XgvDEoRjWxbH2FuBlG0h8psxPP+PeBIoxloTdMG4/mlJov2wyL
UZsgaQwBGIc4lRQUIhHAv4PYj19zQhWzgECIlrMrsI08MKqX3/I+4wrUFjaqTJbM6GIFly5mz392
mVpWMGEfa6LggjHhDdhi5t1SWrTc62ZiPOcxmxqiPxwymR1/4be2Cn6mV5jtOxQav7t/ITtG/GC3
DqLNVU1a+a1ZwELgEhK7nmramzzOppPZ+KRKKMCGsba6nnR1K2ZlqaATua/5J98/0JLus35PCg4c
xKg+4QvbwUcq5WdnbdYFygJxc78UBiwNNsQie4BF5Vdo1pw/BcMUf/VkCRRllyPXhfAnpQAumiIR
VkuzA1dzk+zQDRXRJ21RpfobOyLLjMpq0xp8Q9sfKXHMTDZpUH1dy/lx2KTNKTN1rKCMwSc3Q+YP
DDzIRaKAkTYuURnPNSjB+4XaauyKG71AcI8jdhP8SSQP8ldGtry3VN1ESE3Lfeoo2wO0IHeD0Us+
Wd8cXDO8wFxg+KN1U7I16mj7ktx8mgGlEk/queTO7fAN1wc5QfjexG2K/3vek7/CB9wgMRLj4Scg
NkXeQsLUOeaqoPBLwFqgWO43wdfyuiG7xDq6eWyetHwCj1lnk/edoRNtu4rENrjEhFxYsDnumFiM
8tvCZiWhR4ptGdtG7hOYU5hWhd945gDda2Mx9YTkDxs6PYMtMuh8gNA8rNPkhxecrcfv9nq5hS+0
y1pIxnPqy56rmzR2AOBmc+SSzOT+3i94nO+JFWmurDSHfyHF2cforoiogdpNk+Onp1BWhQB/n81f
vhL0loJIZYqMudAKnc7CkYmse2fu1x87pnvp3hkd8YzaF79qCgLeteBszY5AyYqMLJcvp9Os5FAZ
Xnag7wdRZ84qfh2qSylBpSBp111QU45R3GCayZdcUoWWhBeQ9gJprTqBMDuIavPkpo1/TR6+f711
Dh/hkK38CU0rSK0r8RJ7dDTJ1LzPu4mUM40zB+tpsvl7vWzdo2P3OkEOChrrFg1ELtV6/HwFl8Fk
XjFHm1xHinH4UmC+7yveEMDR8lgZzZw+rnJpbwiwo36JeePBXPkuI5JaJ68uNBh3qtA4y+DlZIQB
opEPLBm0IYvnwW5HriAE1WPLjU7kHX7490KPu6MvJH1TFLA9X1wQToEzjjgyJMwn6dNsBPnCEmmy
Hb1eioI7SvMNPqiSncdzrG9bS128C7Jk1hWyHw3Y2YFtVnYYLZqfgmnmU6JI3fqQmcHSLOKVe4oT
Bjf4yiiwC3pZ2h86CUDQ0rWAxhhX8ZzTWoYjl+076iVmekycEoi/qblLiVznG1E5nbjNkNSeK8wU
1OlykCAsyFdUhytofztbuaJXjCSW35KiAahMbe5uDtLPJG4D8WFBzK+sduyPo2COGl3uecuweJE+
8DsHBj5ak0/TIdAgm/xXum7gPwk14kdMs+iGh4n0kwU3sGR9g9jy9mVqqvvRXyV6Suf5r0QX8EF+
X9JyKUBvoLO4lRh99eMpZ/dNjuRkzX3YCk3cWw7frrIs/DwYZy4vLRLR5RtXTZ71qgp1iJDo7D6N
Litr06RwdXPqda8iM+uawU6yFm/2rNqtSkutUmKas4OVDvYHEhMs+thVDyIdVUcKqfDp4p/6lo4V
0l0Jad3RMMoK7IOw3c6bzUJWsn+AD2y8llFMSroGxN2aUnfc2GY102Q9soXYYRZs0Cibzb+qgGzx
Gbsx/GgvM7982PKSYMesdL0AK23yyqOUXsgBvOps1TrfmkKR6w3fSXRflhgo5dmw88DseudbU1ev
TSL6M2m5oz5TeTur1mGzfwZSIbJCPYikU5fP2Zq0VzxjvHtB1n3Md3cyCWrgbN8JMdzi4Wiu5Ehm
8cQ49CVzO1jqtY6/dIMRakbTIYL6BH0PbqC75F3MpDmLSpuPw7CeZDq2V27u91V8T9JfExAw+UZ6
YNS2sos0KvLuEUJ3eeU+xobFQXiF0wRZcAl0jE9CEM/lmUz58Kw4+w023Ni3eH/2CDpbzewHUJUc
DysP2saojoJYKOoqrNYLNKswo6I2Jp9x1xbpNF2f0cOLItDcmQGiUYNaEyfMsPfoc1vS2ipHDhAG
07CrwbS2O29Rfa+I5g9utnQqTwxdpJrFiyUm7Ou4VO+yrfDOrhFz9wrYNBTlhmrvvIXCaxeMEAU4
R4+ofoNfhLROqdnLR2k1+cvqVi9Wjhx+XXbSeuAMR6bGIGcvsLbeB0Iwpz9QXPyvpKFSmjljjKYf
2Ag72832qh03WrXcP+oTCvW6MFuuvHZJA9qKsNGYMr/x+jRfb7hezrd88OpoG+eY53imh0k2v/g+
XveCcJeDG89f8DAEdpa7X3Eer4+pTS22KDsjMgs33xmD3T8wJiJd3a8RY5dq+S0fjWeNGEbM5lLe
eFm6PRCCYyOvjhVUhGYdYh9tvPUzK0w6+dzROE7socPOKJQVOMewxSxRRcX+ZE7bMGHfcB6rXpwR
trSj7TeSyufRum5MogC4aHVIlaUNPtg0VL12Xqj5WwEIjM7FHVLcW+Thuew6ta0QdzwEwA2sqY4S
HC6nsjfXh6SBNIBkOBqa7A+QDOxZ13bCvu3j5kH/hvNYtXcZE4aTt71/szExHrPKoBO21h8ZIHvX
zVoOL8ZiaNdr1ZYkrHour5vZu34dJpLm97FhbGfA+e6QZ0PzOVf2YYQbcmu5v2HVjR7Y0J1NKocc
asZ58rokJ1gRwwhFRRbVaaY/+EMrKohPxdwKt4RQ7nsZaS63DcMPhqErA5eDHhdpYOPmYSKcMSvC
L3+Ik3Q4TbX9rU0TOBRyhgLR6vTBJrU4rbQ6fcS9ToJu3MjlMzvikN11z04w0+v9WuhFODBkeI47
VhRW/h5egQR0hjiGewSrNA9VWq57aawMTOdSzNfpqLli15qjGkdLByiOGkdbf5zmohQY58ue0E+3
20gaymJBcwAtilZ5pJdxSr6x+CdRmuN4wPbU7mMSK+hkSOONrNfEjA+Dk2osTH3mMM4b51etkIbH
Y49GdCLYBHnwLcGXedqFrtM3N5nke5GZw/wKPlCeNpKbGAytRUTM6RaSJsP/zd0scoxSf6Hn0uMW
N6vG0s6ZrTZ+LKQVMX14NZNrzDW36TTIN6ozx6uq926cooZmZjfwVIGRgNcwtttRvBgP56IDBX6T
Tjvqp6pw/OGsdWIzxiOrlh+Zvjl2TImFGoclHNziu3jwZ3az8Di7xc4a7z3uShb1OM/ndmX5XgnN
QfzBf3BwGZNudmCUlqbvEkmyaUK1tD6a717KVCIymHk5gZfRNh65c2xXV53e88/R3+CodbvCpjT1
BkC+PbIHTfuU3RbdnWxEnIlOEQjutlzPujIxrsYsniGvmc8xCLoHG2N/9idt/l+4KH/lODk62xzs
DQ7QBknzhvr3f/K1j2kMHTtk+TFuUA73VEiYy9tmbaP8bK24/iKrop5832DVKZwdfRzZ4a/fwP82
gmPdpGqDN6JSsZH+fn4Hc+qIZjOG5GgvKMeYdlTJwOiL2FC6Z5qw2YzbQ2ZmaXI1tPFWw4vI+Dap
B/FM+a+4RWZlV/nX7+pfXBb8rHh22bY76IiMIP58WWpzjFHGreRYa2z9SIJZEjxFDXvSicNxMJD9
XzG92tgcaVPS/p0HU7GFfx4+cDH48bCRHrQlF+cXY23NoJAIl41rspYchUh/XGFaZOdVlOtW6co8
DiuMZz4XbqydhNp+1xYxSFcTNgHjznLWqdh2ejEk6ZF2jf7YdjTN/3Ex3s21yUL715frX3yIipO0
kfoNAEzx6/WafIbLpuaVxzqeCK3FVzVKZQdt2TThAuyCuq3q0KEL9aMCe3jsBrSKLuUsnzVL/1jV
3d8QwkJpPj9fQuzBYKXKfW0KHsM/f4IazdrbyL7h2Oca28aLX3BAknqVSDxy511sIbNhyG8WHqlT
C6G1r0n7Lg+C5I4skLJVZzCu7F9fKvNfvTEHKZrIA8jw/8Uuu1js+qrv0iNN1OxQk4azF4k/89y7
C7siU9ZPbVp61mmloww9gXjM4jxZxoRlciL472JG1AECwBwv+2IxcIzVoEnDxKI2IsqUK1IRQezh
ldaDJ5BvtlbFqCUF3hQIE4TBb98PpVk148XclApQr+3ymMbKtDjl23Kv9nEfWU0QQ71JjzG/7bac
gP76cvzSUkcOhACRJ+SGCRUSov9ryUQqGJozs9cOZmqzBhrNhlnQoxKIe2bh3bPw+9fwIJP2VBvK
UbZUKW9rJTrxafEdrlZiksMHL0SBXV5a/E8uFn9d6BdMwos8ZBqKB5/7HJWGxNEkOzbEDFdB5rZT
EiZT1x+3VZm4aa1BvHGKFWOBx4Hg2+WX/Y8S/fdKtFrW/yLl4aJE7z+KZvhVh1Yv/IcO7aMoIz6r
7wxFe5YhmP7+Y2YsdOvTxQ6gG6SWeL7OivoDGaeigZQHmHB8GDqRAaz1/9ChCYEAskQwxjfOs4eV
9t/RoS33Z1uCRbawSofhQUqzBLfzr4VhRBW0ko5r43pjCJRsB1CbdYj3AHxQvPKGimykpgpn2W7y
yJncIZJv76hnjgiA2o5yarXrmPcOWaJVUQKxS2ruJm+apD6mvTmevW5298SRwN7A5D6BYLVKNNau
hsxj12dVztPEmQP7ExHyCMk5k9e2a3aVsoY5Uq4c4TYRGUiyxItNsUlUsw8uzmt2UIhHmrVvHHyW
Z/oUid/v4ocZCGyRzV6tsTuLyoNjJ6n787BGBm7pnOk7JBgQLA9D2rcRoXY/5i3w7tTnQW/W6w2J
iFQtEO3Jieu3VHM4v5ZSC9laiQgVajvYKkmuToyDVtv1m0+fTShbBqcb6Bp5iHc9THTIak34ozGg
hboVUgQJ8kezwnEnKuAtrpTFmcDzj6scs0cXd+K+EmJDRDX8gDkWAmvbTjCr+V2/+joz+WLD/JQJ
Zso+66jemmGq2yb6rmYTXTouhLqW8sxp7CYV7P3Ylz76eqUQeffgV+OxtVTDI7F2u9Un4NXiKLk3
Yp11OBeBna6vxD+uwTSoX4Lkqv0wmvG+XMck6CHEcIaNXyvp781lqc4tGZ9XLS6/wDSWsNncSMvK
Fmawq/eEC2m7jIfvrrOdox/752GlU8IrQAOyLdZeVxOBgSOlHUoE1p05LktkWIlP3Fy1ngx2Mc+k
6G8nKbxpT2A1aXeLALmXGueGhd7CGjJhZ3uY5UaHTES0pNAX+Zd2aa2rTvNOiApVQDZStx9lP9NE
lxxSc6SVqOPYUpZaWOTdcyOdV2/ZrnNjdnfJ5FiRVnOsJUoiPbht9bHZ+Ze8G6xDDsKK8j2TXufn
2rmjr9lCtd0Pk2/vuSeeSxBtZ+aW8PrkgRKEJhoTEp05/ABoU/82eXQ4WbKEVh3sE8EJ4stqbQIC
S14tWvF1W6FUwX/aMM9y6I0a0XTbag8jLvdCVufd3k1a65hu8J8WWZ8B6mW3B4T8rMmh2hcuBAT+
zInR+9odqF2ywoas4MjJIbpiM3/pDSe5IV+hikzva+JL/bwkbhfYraM9lyBLNFQQp7t3yyx7rKbC
C2qGwsgOxPLSI9I/6/UChOES3USJpLWXcruhu6aMPOL1cWMDc20cfOBcdTesF+LRBkPTaa7oN0DX
ogp52qXBCCO2TwcTesPNnZPgGBtkiQe0ayREdk7GFUeTca8hyr+AM3MVvdjcG8gbgZP4894mn3en
2w0bHTvXX+g7IadWE+DDU7dFA8aDwB83JiVbUT8VmrkSPTfqZ4EcYkMrOinzCw3GDyB6JjutcoIR
k0do4gmPeKvjtavV1G462nWNo/lAGPIt4s/XbHLSgPlxeZo6N6GyZKLBaeN6tkwyji4xtpQJ6H8s
MRzdMjf2uZ2A6XJneNLJ3mJP7Jw9Uud3Vm8/OsRhhEx4mjD1oeS2uXT2FrEIO6PzfxuH8jFjpMV0
4L4k+HGn55k4rJn2e2Vta1T22xXa2HU2899Ltz5gBVX6RF1HlOb1AX7Vdr8qf2Hqmh4lGNlH1yQz
jhRU5MZYji5FzLCOroYHF54Xc94aGllDQQq5kYGeOP3NarjRWBkffgc54BGOBigr7aeYYvugcv2Q
6jeYSZEfFqv7faJWbQflE9/afW4e9FKIc+yVQDKlgUlkZdCxDkW7n/3KO+L8vmtK44vjyOs8sfKT
tJdXb5Yu+0fo03I1HapvsvrZ96e3kjzEfdu6v1P8MAdTnA3BnJTPhhivXGvob1vPOGf0PdJ10pTM
dWiq1/v7MsWiD3zgBWTv/dH3o77PfALl7G1sDhbNVPsYhjDsgNCvmUT1B2vpvR3+Af8IH0CqJWjm
igF/tYh0LWtxtTn5GFH42EWDB/m3ePzEWpH8eD/vZeFc54KH0KLFODRmn++zSMoIdhQQubKf1DSM
qAo8EmsnT0lP9uY0mRqY5UibRMrjBQeM814Wy+c5Hseju7rfmtFgvJaUaTTSPnigbFeLGBshrlST
fwc8f68nbrqjLUi98fmm7fDnDjaEEIWXTb41IalF0dJlRKg4VnkSqfY2QtaQibx8M7OWsNtyHE/e
tPWsNVkfrnHsHFl/s3OKAn5INFY5GmDsYAQxwjdtmIdsM+0oQW6KDAqBgsVqxSFx87eZOs3TpnnP
dKleSVJZduitf5ha61LLWkKWuuW2s1pHRHbjEmVpVfrZg72HZOZJvrGqRj2Sy3721s2sv+LkV2ak
bIjJjEZw6/z6uDDTIwxyIZK4mV/xzlYuX0XSPHI6LLn7Ku8O279PWqObMungS0YogC3NY0e7wSQC
t3WM+MUcOT86IL94vOhMsmXD6l3swE3nrMAfF9uPplUh/7w3EzFq9bk3J+n6Qd4ow+yuzkus1STK
tT2ese9lz//ZXv/d9hrxBoXg/95e35F9+lOA2vcX/GNb7Sne0qIbmwcK4CXA5f9sqz3rE4gmBk2k
GfrR8WL+c1stPgFcQGOaMJz8DYbjx7ba9D4BY+ic6OB2eDk5ZL84L//KiSl+pTtcEvmJo7JdWBKC
nn4lMeNZS4jAt+0THuoWQijfCvLO2/hsU4ITmKstQaZygu97RgpiXuKzVxJhwoN5ebFruAvLyeWb
TlrKW7Loxne66Cfj6J+Nor8qRbw7g9OFzRuEmnF+1Rl8CMNYzL51yier+bBJ7L+nPam+rm0Vvt9l
5XrwW53dREuf79/ILshjv6gcJHTaZJ+pU5HrORf85s86FVmIkCdj1lEpFH+uupjx3jxm/k3h942z
h8l2r7HzwsWbCpFfLD97EeAXX5at3r65F5YeH5N5TspEhoUzlofhQt2T4OA8uBcWnwBx+xQrQF+0
ZhuxV7bIsBpV0FvFOm1NsrpLsUlS80HYSKB7iK87yHMXsmyrcCEQKNHtzMFhT507xnvCbHfXMNHe
oSqQaKbsBBBK42Nay5pBhXIbaINyHiTklqQBFndmZ8qaoPW9RliW+zySxVwylOl4BrtOW99ip0mI
a1CCbq+sDitqR1Bom7nLEebX3ebOU7dLYjYfbUrmfqU8E/XFPqEpJ4U952z6lLsCMBWjRaaXiPr6
xYDBB4DcbRZrNKelQ/WdQUm7ZWDawLncPaopygP5NtDBuB3197LR8Zkxsuv3HtPIcB5pvY0mUvDW
HZm7Dsl0XrLseKpiHNkYZD6LsUnDenDn8aSqBZI9bNLwuGQj2zxhzpJ+JQemmKlw7IHSDVAuO9th
vBpyxjSv6qXX2ZgkGf2q1FONOybdeF7aXLOO7AMNoqstlPHZtj+7+epRjuPU90XdL3QbdQaSuY0u
ZF18NYm+iEjP8x7XMiAvZXvaYbtYcVJjigo9iyh2mvZ8U/0TmYvV40aGFvFQytCzKWuPhzf0g5ip
9rgp449ftliAMprWogGFlxCYHKsGiQDs0oJJGYgIjRZXseYR0ewJEo1yJdLPKQ+h0rXT361Zn+7E
xY6U1W71O0ISoU/ks+BrsbO6IowcSmi3XhxNePVwN/HdeyINCfpx/I5C5rSXzk/4mrKl3XVu3UxB
DHGUBPkS12LntUPxrc7Rvbzd0OcHQ8dAAG1QCZKNqG5Ld23dMiyUnd9nH1OGt+zo10hMd1ISA7qN
m0nrnplPn1UQG1KVbTQfGwkZI665cen5VnTa8Fsdj3kJ+j10uAgHntrhMPa1Fjaxt94QLFavgdTd
ATfahOL8tJrkox7XCQ9UoMW1GrnXfZXsexp12y/wNWTQ0r2jQsIpnmZMOhf6cWPOyqNgqK/7dM7a
fcfe+EM2qJtK0rQJrdWbE1hL8YgvRC2GjL93Bemyd/k2Ev4+Np0faIbPT+vV7wYmaz/RAihmRpwy
VtKjJd+GzMmtXZ9NvHsOPtuxa5btmDVzy6TOJsZmwvm98+2JSV4680UOJXNeOub1Zfyq5+wkb/Ks
t2mNiMFpgtZomw+YCY5/jO236LKUowJwnbCoG+GQe6yjhTZM5PAZ22spTQ0uupjNrZCHJTbikh4/
yxLrhz2OzNLO3pTp/K0g6AwRgwx0dsi7Rmzz9LnGl5pJChjs+oNSyYpbp9/kFc3Hzm0nBe+YEVCj
4SxkJLKztL49dJ5R3oFYEWTmNBnl7xSyLUwhE2T2Bsv5LmObftfbZVcF4HuNvfcAHE5kqw80jk1D
Wl1XpAFS8MA74N6tWuBDsjunW6vrlxwdHyfNvpa9+4Vx24xtOOspd8RmrqyfnrPqO0anXo8a487v
jdCa29RZfQoQHPx6safTm8H8Myxm2XyVYngxl9k5TQyT7QMhXvPD6JRmudeo0poOHmQFJWReRtGG
0aD8WHYeRwLf7E1qTri3NG2tr1P2888GFIPDVnC0f8OsT0HFZIo0auYizA3MpkEJL31tEad3FadT
igd06+WOvWV5WjqvhadeenFlaiV1G0xgXWq2Yu254Dmz8Sv7697yO5JcyP5xDWIKJUZRuEdK2NbB
rdcDzjXqEwlPzXtwZJxadoJna1HuLal8XP/RZf9fXh6V2vqXG8ei/ACl/FmT/f6iH5qs9QmSl/Xi
hyEHufZ/NFkT5dVxyMExdIMpH//qBxvsqn/DZIaNi8F+759cMGmnlNY6zCPV6/6tjSO40s+7I6ET
3usbbB95BzCqv+bh9ogv9eKI7mwN2rI3rRJhYxoiEp68B5t9QHOy/QQYHSv7ZodF74zaC2RR/o1T
MJFKnEb7FqAFR0oWHzTakvrnkRCJK4+ov/x+IBH9C+FM7ru9OfU55cB6Ncy5gUOGiSmUYVadDW7Z
CDPwhMCV19d522nAwGnbsOaP7XbA/nNI5m0Kki012qgCL/PfJ+LFvKOnEw3AGGR1Pk/zAge0GrYL
UEFGBd/AwQpNR3W3+Unr8VwaqHQbL+1uTd8USdSqOt1rJv/pkEQafjkr4FueYUWvZmbT8y2VGFiz
Iu+/2Tuz5biRLIl+UZRhX14TuZNJMrlKeoGJpIQdgTUQwNfPgaqqrWrGppf3fu0uShSZCNzw6368
LZfmTvY9/9xUcwpFPH65Ex+Bs9sd4C7ZGqI6167jBtwTrTgEXAEDs4rvAou6qwkRlJ8nkdOZhu42
it3QQANWitS4SVzJ+JimsoebX6SZy0zF0t7FTlBzYyUWM3aLoMN2xASyoQpPVFxPURmgQgYLDSdb
2h+cJSKJn2BE6JLGSmnLDnKqd/JP3Cpz7xbRQD+FCzheZg4UL0clB6vQcXfnV4M4GVPdPRh5EG8o
N6CUSjlkLPuUXngh1CFxGwtxiwF6Y/cG2D5IjFeznNy9Fzbzd78BjzDh1Y3gcqTbjJ66vQJ8eduJ
zD7I3qlO+EPHQ1ErGlraWgIgVuWqCGgq79JiX1W13OJSTu5dK6wjlZZ66zlJsXUGl9HUS+SxX6iF
6qqpeotrMVAtG5fBZgFvdV/m3kshq+Rq49Z5mCAFXFGS1de0CjTtPCb8+SbVVz4PEkudzHgz6vih
tOT8BspOWNE0jow6GKG2k5n5d2FYxK9po+2jTj1xL9hpI311dEwpv7NvYy8uDwKn8oI2ieb+it0P
dlpcei+tZ9ZP2D4L0mlxmuBLyltbR/jbfB1JXAKnGk0UUs3QV6Tp6+E0MaAfprJIXsmy2Dfh4mNc
MIn6PrMPZAtBwDbO0ba78qdJOAkqqr9g88J2V+8KVoAUT1ruA/c5/9RN7nPe+ts+Hx1749jav12T
UBRpZND0oAuM6h6TuHVjai2PjsMAPOQzv+ux7LsrE3tNTE7XBxX7zfsEzNVsydXAMg3O/Kar3dzY
TjSDP7gs2N+vMS335xox6zkx7eXLiN2xIp6srY9cdsaNWGpe5W1r++ep1OHeyZsfKmzjo+kSlE01
W/ci9vOnsAjGL9Q6lW8zA9abPQ2ZG7ltULy1og63E29jkJtDd2CZbu1Cfxr2WePdTDJHgQ0QTHEG
0fwZ1u550n04sZzFMr3hawXFpygti7twg+JamD3Uca7P+OCYNWlrtPkUs8FN3QA2ZwYCbuuIdt7J
aaSDNJ7S9ecybHwSs1EiDDYp/XSWRlhvuUhbrw5st3voNi/Z0j3ljfA/tStJIxsh+bkNPkwCxRbx
uGe/y52bCpvxrTEwZXHDjrd+lpxCp/cv89QBs5Nj/7SUQbnFIiw/vNEINs20yAc0wuW9XYu1qUAq
yfpVU3OToGO+JKnjRl5bUpSKPD1TlhsmF/aA49fBFdta4nYk2mBEGMpYAuS6O4N1Sb4jNmY/yolR
uVftLeyVac1b6y3oDfsLmckM6oWPUUlP03xr6bVzrPC4vw0I6zxxTmrcmZiX9x3TFZYkI5DXIgdV
EzWDySZ9dXOqPsNwjscem29KU6o+WivvWE7rvrlIJvuJRGfwXkwVW/cxW922wWpPJU0/PzoixqiG
Cez7SAzjJvRidvfzsIZFxtVun5g1eE+ue2AIJmpr/NXTO2N+ufNxws0bcvg4U228Wxji0pOsmHA3
DdUMt2sK9I6y0IKPqEuLnKE/Wt55jzS/zadExH3EH4o/KY/7E4a68ICbTN+KgSssO7/gw5Gd+1MK
5zNrWuvW9FU/RHPLpR1w567FOcFDLorLxD7lEtpFcZsaNMFyqf5IDavFZs4I52j9Io3uidZQ9lJw
NGjS4QaRsQTZZ0hLByNbwmtrdpKkupXaLG+m/piI9K4sVLJHSo4RzTvzDXQl+yG8VHue94+cnc1j
a8E1TBkUnxPf5ARJu+Y85exAOlB65cWVJpNhX6uLrI3kKCY94/SovOEAHV9e+eRW4BfD6SHD8fDZ
alYidC+Z5T3si+A18YBo8R3OW2tqCN+4bBWR9N3qoYqFuy+tWZ7MegCngZK0nXsjuxXUu1GoWMvD
MOpx64x6+GpReLMtA0mxi198G3rzPW+bghITa7lVgH3HjddP6YMTtAjevaRppgImNdu6/2naqtiN
wImecsNzd79s0zJB+SBFHECIFPETymt/h/gzHKaQFdzcZ929SnLbpAYvBL3sWKxDRZeK04SrNXMw
INbTewe06htd5eM+mYLis4LuuaNkid9rEHxLg/JHR/fSCVTz6g4uii0ObJ9Xtx9uZpc1o8oGwC+Y
KbZEmqy9BTb3dmlE/hHmAW3IZSoOg0snltPH5TUfSgq+6LLcN0PenuB0N7uxLcOj7ci1NZ7JS7DJ
ORRWqm6ySpJ2KTWrw8EELGRgnIx0AwfL9vv6Y3CnLOJ7f87GxIzGOfWOk7KhmrqXxQFTXcOfxMUb
Wntpuh+t0VzHEaJrzVqP2+Jy4IiGxWaLL2bmzJs0Rb/PioUJowRZUBjyzm+6q2/Alu1b6nmrkeVC
Ma2awWMghuKMtS/Z1x171BbLwMbLakISKfDqpUz2hJcvdiXEY9jTnld6Y3ikaw+fp11dRVE/4ItM
90NlAAyRhLm8cr6GajS3RVaUh36gDW9YmnrrQCbauOloHmplQ0wVvn0vBozJnO3+M7zx7LjkMZ5s
1/xBfZDYsWepNhmW1Q1pIpcXWZHyPrDH64RD4iOrZuyWgo8fpWBHT6v66gkV8DKmklG5I4pc2Iwn
XVEhkGMV2CTZEpyrYb6WmfvNif2X/96l/r27lPvPm0zuux/ML3+X4X99yR83KSADv2GACjHPhb6N
iwSl+c+blOXgfLFBbuKX4kb/1x4TDyICHoUQwd03fq/J/dPdgkKPxOGzoMTCiPvlPwIiIt3//TaF
ZWXFmSJ0A18g02n9L1Ni0Y9LMY1h9pAXiDRhhCOEtWuXFN59GDeOc3W8tusPsjRoiorjkFUDA3fm
0X6r5KTvsBZwhvsFpRI9faeD/chJxADw5rIFLgyQMKwEiVwWR7QPY3oYytb4rIxmQt7kcMiCqDNT
KFUWLAac75ItVaAOMnSSXZW2+bnKa/OnDZ1abni8g3excke1FyRnv3DajZQJ5rHBLx9dRN4DXLhl
a4elQVF5hibIVmscueB0nDCUwHUk0G1HvPiGeA9osNpWWJJ56kL/zktpT8yWJSc/5GQnn4fs27RK
VUjjmEm62ksfOz8oUkhHeobMtsThtrGmqtvZDf9iFPFlQBVry2YbGml603JHpNZ8bRmbvPdsUsML
/LY0v3MtIlWkRf37jBOdsAhtieRgPFz9A2RzCPehDmHzGGS2nnx3gAbPb2L+Es8cB4KZjfpKHSdP
2JbicIOfgTvXzLd/yrw4vVkmjeUc4do9eI42Tkltq13oFX0dGbjCzb2P3xuBPbObt7ljukySFoB0
4KvqLPqaQK1wg2ZkW7oEVFFN/shC1OEjQUErQo6v037Z5kg73dYr/fkrQnzrPfAvsYzIQmDV27BM
9TYzRhuJkJGoEnn60+8wXKRJVhz7zBn3U2J7W7fNxi0quX9tF5R+2gLgvFnzwJzmYVaaJYtpo2rN
q3DDiS66ChK347Ne7zrX+5xoTN/iYRrvUAkWbE2zrFLWojOS876tRXMLboFchlGPht+cLSopgobj
l8wum1bs8SyEWUA1D07RIhksdWY6G8MmoEOMPcDsQLSmd24hWuDj2aCpBkGxaUzHdrYVa1T7OvYJ
v6vFVP4TWG8C9r7QYfNadspv2br3Bo0uDIWbzlhjrViC/H7r0VUneR/FHZD0Jkk/q9afYVeUfuHz
Fp9pRVcuTk+iZ5oRUATZrappX/bievpuVanHYNtPOMngiM8nnczgEzAu1HQAl56RHmd8BZKMjVOa
m4HaSjOiXUsMRwOQ0b5Osuwh0xTpMHyplRDSxRVPdhwQL6G3JBu2XS5h5TcxvtnbZckoHbSEY0eS
XL+9bVS1boJq0YF2486SPHg1obKo4yXmX/RSIT/0rnHoiOJgHINEySfOESrKfYbzUvgZ3amyVHsV
xyW3HNPwsKaXwfTFynpmL+weydkxegoJhny5soL5EEtY80wJT+oIb93s3g0Sgssevb0a9sk4yy86
loYD12tMnxemM2wMcdPVB/5HQqOhqIfhyEk0PzltqCEfudgNIuR+yzuURmpNp1+BVFs23c9JOC/u
CMvcztx+eVKFpZrjBPJB0tEy623QCLTPvjcuS5xbVwdfMTdVJ8yrXZ5wmrkjnOtibvPDou3gnIsA
KGkwCa1vtTmxE8MEDP0Qqv8hCOJ+V5pJzCjO70ruE25fW2tx7KtoZkPt7TEtt16YWzfSq8OdHeSY
1EW2xkghSJrPzeJkBJlLi99z4ST5e9f6+ffcGMSL3ZXqK7Ot6ljAOQ7PmqPVFvC2TfKS2+kJ6x7B
YrIk/c7jHtHd8B/A4zTFGrBjN9zM5LwCTPBnhxSVRTUQTVgNXqe5ZAOFnyyNLLxPCffULoGey0rg
KNoOx048VFNCd6BbkSWWdTMG0Mri8tmcE/uVoPMbLnfgqr+nWcPasI5eMPlXz2XNlgzklAYrbU9+
yJ6N1C+Rt1K4ALqkxs1cx71zV1YWEAoUisq8TJ0EVjvgQDkErbS/tIP+QnqXENrgZViszQzRJVLK
GKDyq1yPl6qp6M+azf4RhnnOvZr3V3IFKBJ3uJGccl7mY2X7g0+sj9sdGC0CY1Nw5wSFuf/vPPXv
zFOkHkwmoP/f1PAkR+gV/9cz/McX/qlPM1Q5GO1dKtJdF0nzL1PV6hkGWmFjxndgUa9Yiz89wxiD
MS+ErNfBUCNq/EOidqzfnICPNjZfnOuGyRf9B96GXz6Nv8YUaKwCWmUYDH/wrnA2r3z3v+RvQkh1
VPW04oYNlroy/9GHgrntVJVLsaPitAdeqKxHu/TY3khW5aaaw1NgwgQmBDw9z7wBOWp49sjvBhh4
DeVuMNfWEQnWPPK9Ot0RA3lMGvvoFAM95M66OneI1o7Fw0Q6GLtVwhWS69nGhIMR8fSEaDIwYaG0
8uy2Tmk9DXXLIrSx/GixE9CBk+qfGYZI6PmDs51Rnj8NwbQR2C88MD/tBkXYj8frHM7DYy4999BO
rlNv7HysHjPWjWfMqu3N7KPHb3RbFQfuQvB4yho88eT5pyrRHJZs788OwKX90I92lBdy8SgLMYy7
zhOWJuZHj7TSuqmYNlo73UBOno8LeasdLoUYcat1b40uOHKKPzaG6WNDCM1LVZg3dayrba5RC5OA
46NIixlZL4j3g9FUER8YuQtq+JJtUlBbgrCNsgYkEIbtzULpz953hc/EiVwXy5iuH8dv9tpKgGzp
2jbR+nocCUW5PLVgjLfTnL7SIWm9TJXrnbTjq6+1Ka1NylaZO7At47ummy1jV8o062CGidQ0blQd
28tT3SG8jLuM5mvxAVbEhOyJXUIskJf6nOGjlv0SYeUksSsIe9MTwfvvsbXr4C5MSNHiQUOuBRSu
2ulQWT21Z+TbD35V1zWWBIeG1grDgfAHY2DEFDD5NsHS22ozJJl7C5bQiHJTZ8VOFIsoNlh1K9pY
Rqe4EzPDoSBbojV2d15Yq6lL/uHxKn63fPEHrQaw5nc7mB/Xw2oOW41i3e+msbCX2eoh6wbZ5dMV
g0NF+bYM/OQeWZiepj0WEGikB2dpuoHb94yJ4GUyxt54EmpmwCd5mpdQja0E5zZV0XBpNDU6BdtY
Q1+mjGRLu8fdV4+RCZ/9jfS3vkJWXKrNnNeEanHf01VRiIRx1HTZi4qxJ0RDMEW8poWbFbxxfWSx
was0Ld8GUmYdtp/ukrS8p9mKPNaIIg3lNC7OxJzo6mvs1kV1J/LZMqOKN/X9oiaPkiyCznE0MkjW
GJjrGnybmR7BVQsKbAkkR9hJZ5buKe5Y9Bn9VmQlIGCaMOxvberQmp1UyX1LM8m912bBSrZpIqpe
KArmG2DgMHp3V2FE2em6ZC0/M7d6tCS+MjOR9vRbk3oiZAuIbTD4uhPY1/iUBsS6g8YXjCY9dG9s
ldrdkt8fCJERP+dXjvGYAh57mAngpxZm+X54HJVfP7DsTQ4+W+XUVO59mKvkOS4bfdOUjeVuWpEs
v4fj/uvy+xcuP9sm2/LPXojPgBd/9P2PH3/VGP74qj+tfibNCgT1VlLT+lL7Q18Ijd84k4iurEBG
+3cY45+bWu83cmoG/EPLcIjRrS/JP/QF2/mNF+SqPFBBEKwvyv/kVUgq7+/6AiFUGifX3mHTRqsA
Cvn3V6E/d9TITG59EiBVTcDffgwfcBeLabI26GokXNYs2XQ7rHHnqmdBYK4RaEhD/rGtnGwTuzEb
KNakJjh1YtN6DVB7a5Q6SbzejaaOyTbx9BfOqxYx1Xbt7yCZzZO1RrLH0J2oiiOm7cf+51g3BLdt
WCIYjZIteZc2MteAN+HlEWqMYYA0QuJksaj7vZti/yhpZOBg5KrhsDwD7NRXp5GDEaCGtx97HHHG
oIxI5VlyT4VwcKznDCM2zgv4G71DLh1RRn5JzbE9WNiAzv2vBDtkee+dqxe5dv0r414xl18kbrWX
AozArc4X43GcOmtbl/4VxTG80IreboMqSb5RcsNKwy7UcfFHhRbZUn2TG90Bjkx9nDJqxtg0XWUj
WbVhPNt7gjfhMirzvvbDc1JTOCF18SCCmOIfaEEbc56CHXZBuRkL4v8dxsrd1DpGBIvOuQ1z3Z/G
fhHHWCzm2SlScS77GqKr1XKb5HLBJg/qOqgZuANtIFBVpml8NqkG2xGr8m+TuHIP+KKrvdXaLn9q
v1wbZfUXPxMxkXDr2VtxBzPouF0/sQSL/aK/LgU8yglOxd6jt3TLNoy9y4pPGOEowBr6ZlRZf8DB
mB9HRdiI4S9+VUEm9xyA3ifX+GK+jLOVXxKAitywV3KDJtiwC1ZQbZYGwZGAeben7gyoo8HWjsZh
4psrCgL0A4jxrp5+JtMc7pc14UH1O4lXnht0sXnqccnnzQuqb/7ChX3+LjxyaRjgXeMiZKFuArGa
uVG7IGWE0BeaJABdYcXg5lecRbyCLewVcUHvzUvKtm8A7OO0x2CUxVXLVpwD5Jt7C5n3xmkzzJYN
eeAuykxR+cdRjNm870g9Aennxc16YkVvcPvZ5/VK41h0Z+/TFdFh/aJ1tCu4Yx4hYNdLCM3Dcriy
RqVFLsXGrmBRFQUMqDdxUGlrqR5wVB2J+UKsH+v20nnWd1m2fnzbAnxJb1i5vHlZ5z8C9oKZTxnK
qc9GJ7YOJQkWBA1FeUb4AfG9zXZJPC+8LHX/0I9WUH2ENcVut0494hAYxheXDfZDh6m0G3fkL54p
N8l3YTcCNyjr8DxJ38IWGPdgERpUEPBAosopx5pVQmiLYebFKien0FsXIOhAu5rnSyoZezfoBSJf
bhlMHR4/90o1C00S+YqelklsfF1S0g6RgTH/rgUV4r8xZ1gtjDZ3Nq81o2T8mcdtD7VjCTeccLwR
HeHsjFE+8cl1MS4QHJs2IS0llL2otZXKGML83RfxLI5BrXDnubKcxEYG41hs1a8e0FinXJGnpFr7
GKmoLTBc80kxsLWRSBjYR9YtbAD8o87n7MBkPMCnRY7wZ7yOWyUypgdWjXG4q92Cv5JNxiq1rdFa
Gw0UrFxfsi82JrhUnH0YrIYC1WWDiQ8JoUrIrWxUFtbyngY/S3rRzPBiDzcgZVxjKyV4qsTXPrwv
8Nv3WtE74a4sLoNmEPAiLj/jyIOS9EzdtXXD3N4Dcmb3yxa3CqdDToL7UodOeyoy6OeOdmPKTmjX
iazR9g8A9tJD7avgINOueKit8nbB+0DxhenKW5266U1MtgVf2uCkGF0Df5UZ2GbSWTKieGA4PgcQ
VUBO5uuzyphpJl6262CPiL0BZuOJlg6ArFZPhsyeCNZ7oq7v8L3Jx0D53t3gteorLjlr3kAzvMGZ
Y2/KtmOto53kMHQg2DbLMpJHq/pl/mjn9p13VHeH+4mKBuL5UYYfMdhYRms8JYsZ7+nQDV7Ih/ZX
B+2Al0NdnkpKk+/lEFAcJ+iCUZTGfSxcWR/m2Nz2vpdgWMnjI9QS40vhm9m2p/b4q2JtLSkitZpj
Dn7rxl/85eK4rLqBxhTbZprzbynGrbPbSvyGid4PonY2GkJ5Hg12ihyfK9vZ5XO8PKAhAQsuwkNf
1s3L4svhNHtqJA5fE9JUlYuwa5IgWnqEuomLyj2cNzffdtoKboA1NUC+bEycpD43E38/6WzH3Vh0
6mwSUm0PiEXEj5a02Dl5CF6VfwAupUIxiE5OytG4OF9sGEm8C92w+a4Ca7hw1zF/qNGSe3dAlSrM
2Dx6fWu/Cc3fZ4Uy2Tbgvva05FK1Ug/lXWFM7evIc3ghQt494BkLb9l+1tGS1vltkWpoDnaq7qgX
gnND9PZYLupbGzjZ7cym7y2Wo3EXxyaQxbz3mASqhS19QORSVrZx12vkxCjjyX9wc18fQsvrvgd+
TaLUo1dIL8O1I4xVEZUNvFMV9iESdbrcmNxd3ycM15tGVwZ5LmmcaC14i9kWQGDE01DWPmWhYrZ3
GTiygLmbisE6NnYOvqeLm2UGbsqeWw1v/3ZLs0mzdcwUZ6s2hxdhga0in5n0EBRheoVsXKlB1h5X
SRLRERxKNuOEbAcKCAOLjJdReGbCn2ZMATw2HuqOsiMZU9ps6YCZAqgddm0j5yTo8KOyulbgW/wn
G+gODYU0TmVJ+tx7c5Nd/yt4/VuCF8LVv5jv9ff+77P9r6/4U+myf3MNHjH2ap7P0m8tQv9zf2gw
xcNg9ZmREbUY8P+hdNnoY6HH/wXoxFlr0xCg/pjvLfc3CChUGUJ3/SNT/x9IXew3VuTGX5AcMEld
ADMhJjwuFDZ/198HfCRnoVrJJ39izfamhONveE1/BLTG3C1wIHapIMytK1k8+lNwgcChvngqb58o
H3uCotOfR7ZXmzZYTzk5itMc2158UDJPHxg7xPfR99n9eZJyACeIyfYxoSX9Qw3KyeawzQpGA1GX
pn+iWyWw7kJnMeRLD1aLnmPEDWkfyGqDksafBjUtMlCiNXnEUA2Vs4njIndgFyX0oeFk6rr2pQzg
vkHtABVonkmhehYbxDgcdn5qOP2exierOQ8ODxqycV0EXBrotoHdmFU507EvZyxXc9IzOC3SlKz1
nFjDGLf82T2B/3YNJt458/NnRgSBoG36hWq3KQiT73kdB58JFR6gbq0essquS6WhYA+BXTKecODl
zXbgW+gPhZbWDZTeZY0mh7wycxPL6YR83e8VeQ+1WyTRkG0g82OVSOrI62ygZLa2h2MudLCbjMD9
OivI1mCN0mPWZ08JQQh+WWN+aa1aHgl+v+YSW2SOBXZDxRQwgSkhWdJWSfpGSQcjwczelPbei3S6
mxR34lufVDW54f7BprCBtZ4KiXUm3seg44nekIlSJbcHWxhGhbZPiS5etYJrMBOaPQeB856QW93Z
cTE+LcHYM02L6sAMD6SQMixoJdOBDm88rlZ94O75qJbs1Sutn+CQh5ull8xiRXLHWOfjRB2+yqo/
V0rWx2IgPMHibsumytr0wLJvGtRD6HvLQ5pUclNYxWsDnm47dkLSVaF+4BTxLpW3xA9TiA2UpQoF
NCMhqZ7YfzGPxcFRzq/yp3sL8v5WKTyiCQ4wKvlwz8dj2V2CYbJ2vusYJ0y+2b7Wi7uh+pQb57rN
xlOmDhU7v/cgbfH7dfO8a1pXoOzO1NLlyQ9SLfLeFcOTO2T6ibVfeUDL5NjPmuxYFxg0x8zwNiRL
mHJqd9wPyM0nzoV03wGk2ieV64AuEOFBedMP6YI+G9IB4Dtnx4bigqyOYp29Sy69kXLragdYiMXZ
WtwDNaqiDm9Ya5sENAFDlTv8a/BuLf1surWx6criFdDtiSg+XOS+YfE5iDd3BvNvFzo/p61L9qRx
sp82Jrlv4+KjOQ5IaczqvMla0ATjbBS3BOrHG88beOJJ1baYuhdBu4lH2FxBo3aJwwcGOZlc0UJF
6bc4WoUxPs5gI/2n0ilQwwyrqjcttVRr9Nnb2xIZLebK3yMOjjnvNN7wg2FSuZbl0jrXY9Kx2bIH
/jY+WDg8Y2DnY9lS2xwr9ZBPhcnyiI9FEiq2qYHW82fbcKjuEt+Zz0RJ6qM1TPOE/Y6Plo7E7Bk6
avlu1yDcNPw0geTSmTbFzd7T45j+RJ8D4RtMYYtYZ7TNdGcFbv+1Z7IGi5Y6KUFHRZFXWofVAT93
w55WWAcK5/mXFawq59w7AHbllNCTFUkjwUZkYwewm2UtRm3tHSbM8kATAOjUYPmiCYi++lmj78pc
fOeRerOWjI6vspBwMobzIFrnLjesYtuVVn5Ti+wz7oNum1lN9lp1OT5AwobZxUJlxiVMKGq7gOZ4
oNr5BT9ngR8ptMPbxinl2Qyx4Pu2ulW4Nx8dOxRPBa5RttZuxlIjpKG3Crsc9HPKY4z11trFgFL3
czkbFw9vAxCOoWcNOAyskVO5488hOCiMGVGDpxZvrQf6EFxm3MJxFW0Jg4K0N473DEm3P04m+9xN
vBqk2mABYBd79ZXAydd6lO7RUVX40Vn91WcImqjsIE9oBwOQ59WGZaCnW7Y6sYsN8MGbNvE3sxl+
xixQd7kYxM1MoA5WJMav2ljgvUh6euYkWP1jJudBMN9lePLuF2Goy5yFmErmkZb5GgeY7lGhlW/R
jORYYDZCRzOgWUHEaD5uGrM7zCLpOIOHSzhyai020AICEHwSIRye2O+6sDOwriTm9DgGkBOKQMI0
X11z/NvCY6v1QcwtjFRDxRG5OkQsL6w+5tWBZ6y1zuPqymMsh7j4y6oXBhbFQVkOqiSgBoVlULjt
h/ZECwjpBNH81K3/UmW+3C0hdkOjbwBDzOFCRJIVSlpr0vdjpc+iaD9hkl1K+qmwapdkHyewYKXl
1/cWkwm+XH6xtTHn+2l1Hy6rD1GsjsS2IS9K0iGDmYi8xq58RnkitG5VBedd631bVmdjvXoc02L4
ZsmiuHGbGGjLzBIrtslUNajst3wGeuq1sEhORfGTWFS4183yLWn4U4tfZkpsA/GFRtGYuhDgkLz4
k3eQNxOIEO4ScWHFUbr6MScnULzcQbCw3CaT5f5swvaHM2TlvnQZGJR23iqielFV9O1rGfBHLR3J
g2bUw88OkDBlpzkpAA5RnE2YQ8HJ59fQks3J+GUbLQZ+DLhJxyo2thymEF7I4L8FIMEiZ7Cfsozy
FpUg6Oc64Fz3svLdWq2q1WpaHeEA7XPl06OFrWFPWXJ1a5kW8Jp5cSJlz+99SoGaYsu5mUK+hwkC
KzyWNnjtDWt5KGysQrxNVzBM6o+65gfW8O2roci/8tgXw2WY6uC59V2+ltbXJ+LAJw/ifSTKMMHv
Uk4P7hDnX0GTPLmeN0VYt+8cIjVHewwSuAdp3sAOiPlBp1nqvIRuMUUalwC26GDnLLFncaPyaSgd
FdzkZbUkZ54ibpxI69Otde1uZ37Pq5tX3itzwbhCYcjR127wbSp64ytpw4+8iYf7xbCp4lUqVce8
Gex7t/LUzlxyXXOyNixEgfVEIRoYQiJVtLoxqsc2CN1HoI+9EXFqCkYMq7EiF+rMz76zKTHkQU34
nVKQvfI/O+/QNKbLI0MhrDx2fbiMERZwb4ub4amh+zBit3YbBEb+pQdU9V4n7bmc4GpucwkMpE3s
T4gN7lPtZdYH7n1yMPSMINxAddOn5pdVPitSyne0O+sPYzXVN7/s9avRPubwvKhUlAdYsA9EkW4o
pRx8qt4tqY+mWHI+zp7yP+PEr6LU6n364N3sDYaSczHHzN2SPyl3Lqs8gL3NQky19audHGz52NkO
lVwzP4o7XViQkY2YXl4CviO+1y6Al4NQR1BhjSwkZkf16hplWCWqXcP3hT7iiUOOfFIdWoA4b5xm
xRuvuPFLOWnjCf06Phq5n50Md2LijVvv3NYKTTgTfQxlwpvK18QC5HOjxIyut6SQkyFmSQpEiCI2
LMfOaHAqSittFhvt1A0l81T5sAfrrgP+oDeDfsFPt5nUMeglVTN5Ptw7Sdq9SNvtCp4/mQ9bm+qZ
onJJqTBdLa9hN1Qy5/rQT+RAOGEj7kljuF3Cxl7bhZtZ7egKHIobtiIVGvEak5niYPG+JKDPqVYJ
NG/WYHRCHsSOoA24PhbCTuF4KENF+lX5E2An2LxP5VLPaDxUMVzYfmdfkb/rPdsBSqarRZcnAjXG
lnB1Emwcag6CTb+mhYxYU1DLf3qkAVOfuyp8IqIPeKVux/d6zR3R/JvvvWFJbrpfyaRfIaWhUtUz
9aXpxjZ86zCtaaZ8zTXNFVoo1Rdl1Iil7Ddu17j7ac1DlY7bdVt3YcudK5bAKjfH26peaDu18vo4
+jp5sBo7nh8DP+/kvU4oEtiGoBZar8AtSDts9lk16coQh89qWU3/ybiZBWOyKfx2cp4g8uI65Bib
Wfp2PbVCaRVSu0Cs+6bUjoBclps7cmp1t6Uql3NUB+RGYE7ZxyH13DdA+NW4XaYEID3tTY35HnpB
vDWQzJLbTKmshVdidPmOLPuEtW5UDcten7VSOnTyVg2iOY5wAB51Cy+7IrB9WFw8n2qYQVT9D3tn
shw3km3bX3n25kiDO/rBm0QfjGATJEWKmsAoUUIPOBw9vv4uMPPWlVhVqld3XFZmWcqGjAgE4O7n
nL3XHrQ6au7JTddayVmlTrIOZef9KBBNfTPLjIGqJhkRjk+hHpssCJMXIWx0kdi0gSq7hIc28+xs
XPSE3xk9Rwe3Q03K+Dc21jVt8SeyfMxt4rI6b4nSynYN3chXk4P1aaDlS8JjflN5ytxX/NqrWdbt
RalEfY5Hu7gfBuFczSoZ1hKl4saJBXgAERfWNsow+pCsxOmgXqzSGZo8jW7vxrZr2vi8x08Np8ht
O47BGrdxuo3Y6zicYxcapW63Xe4dDVX2m4rC/R4xQLDTmSlfHVRgB6DnahVmmHhypByoRKt4n0RE
D+uKpBQrKVy+3iYevuYBTjssPbfWGAdvaINve94J035TYv6W06GGa81RqovOGSXtyFzaHrbcN/VO
BaOzrSe4GWBYF+JXmsTbISS1M8jZxkN4X18QqRCxEXjFwUggXBkgatflQEgqwJ22WZPpMWENsKxd
Fdp0sQLPuG2tebpXQwyrJ8uvR1Cr2ItLixj1wci3+RTH35Vy7eswTBIW2joCjgtsIWtY+DuVrqc8
ztcQKLChoKhh0xmmC5344KYfI+zRJXjkzE2cLVhjFsymIgfJFHe+j+m6aZqxWneLackrUyxNQJ04
2NX+TYYwDrYlA0uRh/YqJS3r5b3TDQECVGWRxMWLoZoXrGdMWWiI284Ikq9S/Zs5srH6iTkfJ2Jw
uH5EOtFEbTtS3Ql1msjbIow6ggcy569OYMXbnm8L2Pr4mUiOUxz5m2mugSDkn5sU+RBjHrPadi3B
MavRsrYuYnBCuIPwKk0aJhD4DFdFZLprzswCFHg5pvlWY7/q0AfWZxxCJXdL4+2FmXlrqemt5lGU
3dF/MM1NZ2Nm3fYwUW6alvM2CRdyUy/tn9Fv1DGo63yLV38+RKlvfh9KSrS0TftDYbfdZjBqieME
PUmm9Lc2Htsrr8Cqb4IFuaKvtYnjSSFlcGs2YCO7AlLRMxuMI/IF6q/UaxzFpjLBfj6nxbHsVJ+t
o76ZnrFvAfToh2sLOu4TR6nHhGzXtQck7BS7FoPhcebgSDR2CBIRr2xn6E3Zd18CUV8PYrJWcLOf
SoMlDxCMvVMuwRmDY/nPiDCLFX1ttNmm3zPWCJ3HucocUFqZPJVTfE6M8qVVXgO9MH7QLiJ2VtLd
MHE6KiMFzqKSLzTr86PVl/Zbgw9sY0Yama1RPI2Qe34oVSAHikofySRdDw7fo+pQHLuE604tGq4q
SsWmVX74pSepFsh132saFNNwX+Okqxh3hiFtp3YYdk5jTwixCKGgxhmx7XRWcF+yYLVQxR3mP2Su
o/QGZd8SyMwz4JoZvEhEIsOcADYhU3TDV6W86yx11C3kLJoEgkgxsB0ZwEUiAnLI8X4umm1nxupG
Ctc/8gf+VVb6P2Qk7+20YvEAYX8FOie7mhw2V0go38KM1I99ZmTAmN0Ou68HrdXJx6s58YgQMMWT
ZksCTYCRtpNLL1CV0XoKoBV6wu2XZ4JT3iJ4lw4n4aiRLAnuqPvhgJz54PX1FwBvV3gG6Mcnyjxm
kXEdBg1nnZy4PGxpV0pgIAe76229zM2vlEP7D69Qsy456uO9GuU6tOuzjvoLgUdvTJ2548PJ2QZj
ealt/D80ZrxjaWOq9Iw23lO70ECcC+MWMd4zcqzm1IYGoDftJusot8p9bKoI7HshDiMo4412uuZY
tpFJ56IlsTmDLT+EwaUzTNpwIQaquJq+ZJGgc9ZOFrGujFTS1voaOr14GHwn27gjDs01Nurhu9N4
/QNrH2Yn1wFWYtbdla5pRmEBQO9gkPSj4YdtrCQhedLMskPgltd2m6M8ny2728hkCLqtF4nCW6Vm
nF0BZlmLYK6IMpjUayOq6gVYqgVZkXjKb8gMGciTFW28Vmj3bz0zNw4pG57GA+yNcOVTjeSMEgnV
SRpvYKpcaQOLh1VM01fOWTxaEUBJMJv+bTVYIcLeuPtmJO6PSGMMXgWx0YCV9IPLPCIBdBJvKNcq
MQfm7k53J2Vszzd69CsyuLyi2tMFLVBItMxTsJu6uyXn0wMBnIwbJRPQKgnRm5hzkUfaZmjciEQ7
hFayGRySsH+cIucTJwTnoQ4jxNn11B54DqatqxtBceU/DT60NKBD8iEiMGdNks6tL5rwtRiJ5SHy
wCcAUSIpyCnSjdOAXto6M4BrVnXbxyfOEO24gyZYrXWauB0JI6w/K7cl2XMfhcO4NImQyA/0wjjT
FK5YlRQ3HO+GSkG6cyv9pJVdn9A2+lhXK1C4mE7p8U2kHa0n1oUXJPOBdTMkjvmIc0K4G7/u5ucu
Y8rDYxzSNKJBzRCvBGFrdQq04+LvZRA+YEqsywRroFIE6NDggaDTRZyYpqElyqldsrjb5STEKvMC
iN/7YuvY59Hu0vagfIw6oPRqDq2+jYsvMvJ+jVx3fHA61dJ8MjMFcn4yfb4JI3jKZUNEQYxTeFNG
IVI9emrTPanjY7a2eNC2M0kZhOU0FN6jZIvmCFqoTW+pHwPH6y0jgstkcKyf0aRfqcxtN47q4PQl
YX0Zo14+p4v+FJjMklapHXHX1BWOjrzu/fvG0eynrGXVXY49/9mwk+7KwnbUvae8XevJaJ8zZZg3
UGKnvVS+CCheG+uCssC7D5jxFwytw+BkGLH8CmE8u2obv3+Q0qIZOsqOp7QqWVZXheNjO/SbGOSA
g8Jz7Q02O1bHNLdZWTqI0hs6/IvXJ9BWfkqFnBwyTweHb7pIkdbrKCWGrLmbo4b5ICM6ifGoGh/N
2YuuUjQQa9SK048ckftLKBoOarPL+JBOh76JgyCJVlGa1M+d61S7wWDXjSqbzYxbakOxk2zNqEn3
yhjwYtEaPelw9I79YLZb6MfZWQnygTnZC/NczdXwicD2FnbOCDA/NgZ77WqQwRbO9IvKanVDMJJ/
KIBnbJt+VvuhgVRhqYy7xNBDe+0TxPuZ7i3pMxCGHk3Od2dd1cOuazn908706NIYJEnFRMmSLYbt
gFkGAeZNcd21wTejFyhDRIHdPnbajTHN4jroeTRATcVERltHIof8OzAh43GYnP7KNbx5WAFDANJA
1dFxYlzTb9ZXDWytaxyz2dl3g6+lP4ptH06Ylf3pNZoKrA42frPQT2krirCgV6anJ0AR4c7Dt7ZV
kgG2wY2+j3sAyT1y3yMJY/Rsqqyc5CrwZ1LiR7FBGITg0qk4y5qzfklye1pTKswHPFguM1nRdHe+
V9EHFgSnbUpH9vn96JBmOsVsNoSHVxn9rD47k+y+GRzGN/RYUTxPVbwTmT+vgmq+cbKZf26Gl8Ya
p9sBhPxK9tlT0MjPVsRijWBim4Cn3tApeQ1KJCOQUpLNMMTRhnQoc1PiOd1JkdmHwS4IrE3vZx9+
UmU7ZNN2wDSiaL7FmI9aIq2fyRVK79yoQxUmsYDU7b4HUvbFGBmDSPy6lgnhzJw5IY+kee1Vz0Y9
+t1rEaT1ZejqC3CgfFqZlc/WLpZCMM6NW0SJE6nCMj7WWETOdm+82YbXXb/7nDTr/yphDEajJ7A/
t4OD1rsYz71S41Hn9X8YQt//v8bWjuUyaf7nPo2nREfJhyxwhJXLD/01ufacPyQIQ8tlPvweBc7g
+K/JtW/9wTAb9yqsScenNvlpch2QSspabJqm5boS2M/fJtcMtfltFnmeruf/GT36b0yuPfF3ylRe
ntMHv5J3wTCct/6zScPviTiqCAM++D4tZXCwFV7UJV6L1k0NQ9hCbB1+mUqfDC76m/EnkwpvbYNf
O5Fa0t1YFdjzQDORcLxQhFvtoR+Jl4AvvUR9VSWM7RWi3WMdto8hyU+LIKN+NVkHdbKhuRB9AtRS
PsnWHe9UMSDK6KWh35ywJKIwhjpnT6PzWprAfNj6qNEsxQq2YrYXPLVuZXzPRm/8lFlVMX5Hzht4
6VWCYemG88BWA6yGSJieTHTr/t7tw/JxsGxY6ezInX3TtVKIjYwr49GwHXSHKGn6raIhhZqcBlpT
JNDXPWmNN0KPNA+z2P+SZzlqr6btfS4LXK+DGIcI/JGgSMxcThN4jHGB+QOsHVFjywNU+9Uu5vIU
Qa5bOf5sbxxSPT/rtEFFKUJ7YwCTIuXSGp7AhE2LlBAFnA3vfV+pQt0xzzI9eHCxfcTRZry0Tc58
tgFOgVY9RvgKzmBVz2Cnn1ST9C1noxGn3Kxnmn5jGhLREwZLEqo32628rROL8BsDA/ejRh302imG
bnAEoNzZke2foaWKx5HzJ1c5E1wLUhTFY5Bhnl69x/ZEpE0RN6eWnmJr5ej09JIl2VgWhbLXNpzw
LFVSP/kcy9nuYxrxa0PXRAMOzGpOgkGbtX7/Y05WNOnplJTuqu5K/rspLvgZx5oy76yWDEEZwKlZ
Oy21a4oJLVm/2xPb3oadl8fIzjbR6ARPTINA7uE4Cp5EZyA41n5P5tEiSXxEfMvHKLo+2Q9ehd0C
FJN1tOBhvaqRQLS93fqcUfTYzKeAliWfsxDVSUaCUJAUb8aS8cpFoR1LEE2bzaQnMqzhDQzI1CJK
BHwhOGlDMlqHJZ82Cnv4HA6yb8CRpHXYG7Y1V96E/ZLY2LShCclc9cRyRLRo38hdQksHTYeR6Lj8
2riqdb7P6efWa4ALfdOv3PcIVw6T/PrRXT68P+MQXc0SK85aDwuSda4BItoumZLjGPO1zKAZXtia
jLVtKD5E2EnzzgdUfn5/RdfryFTpDdc6ErDFvVn3i688Hci3Hej/+Gv8ZWgw7EH2815rYb+agKnI
jIvG6uSaWr3U2I77FbNIfUBO6diX98TLzFrcxOQa6WYbuh2JobVccnEjK+djTQUqLMKZ3GeOIZPx
9P4u/XzuokM+wXzGfe/wZh3lcpcZaPxuAg2AHX5Jg/6ucRe0IsKEen5oBw4EuypfvlLJ+JJrki79
/JbgAlg0TXWadMXfB9OS/PJnPKtRkXqUVUuaakBMwt4bclYoLyUoxS5MMe0SQqp+0NTkjkxdY7mn
xNKUjxzDL/YVQxtMrKIYu3WsspEolqwdNm0gZ3hX7nCP6Gy869OJ6F/uNPqTVSd87tMS6GZgB+rc
+t2a+gVkqiONmraZxI3TFSWjo0k3WPBNLzylwRQ88WXSqLUsT9yn8YRfJdeNeqHoaDh3pXJ86LmL
9ymN7t0MPQFJT+RAb2ybb6lhCQ4nbDpPeZCPD77L2MWTmhtbaiyjK/x1xtk1bYNPx6jRQqKDJ3zd
Djq3Nk5QUu9zyWhUjYHjMVQOvG+1SonJFWXlW1sbcDGLQ5MBaIxS+2iVy/Wdxjh80p7HCtIhyuQF
i+GWFq69hVwmcTK11rCSNQJEhH62OlrjghrL/Thea3aMS8nh5z7v8fqCJ4W+CE8hlp840REaMejp
u+0V1lWo2+SQkpTwljve/ORH3ejtoL+l55quwncLMsxj5zjTkVAmCFhpziw4MT7B+9FPsbSbTVln
tBbygIBZOETkDRJSfBYj0o2cPsbO9ItpW0bm/B0TPAEHFoi3k+8M3pIc5CFHKebQeoFYRS8Dni55
eNITx27W2XXhwI9zCDsi6WtsiX1Pwtk7O1GNpU8X3x0niO3t7GtkoeNUExHcjv4Nmuh7wisJx8BB
iQ0P7kMjzjmH3PqCEzo+9ibaikV6zNS/3yCnUtcDvjiwoV14V/aa1WTyEMIYqrunPOGIO0AOaoMG
kQfqAeusMg6Qn0JlVU9QfvUDEvG72Onr+2lJRhqiRtyHUBAfSo+DKUSo1r+tbd88JKiHqYdi83Mk
h/Fkh/7jHEn3ucOktq9gZyE9Hsoq4PnAEHVgFBRsM2s4jCogwFrJu6aJkE4wHnG2dItNgnhnOrZh
3ZoXpA0VjXgcznmqxapJ4fHR+SWbYQudmKFQHMbDlxBBab5mMOCkO7Ng1n6AUJhDjRV2TnA4ETL+
aLaPpID7L4mkU8VWSHxAl9pUrqahjr0LGZvqLv0ysr2f4N11N600vywthWuFpplSfhiVCxgwbM+N
i/28twP5MAWGfZrGVFwy4bY/YPrqL1MQVfUr+uK8vwBGCElsI0DiGOUZPZhaf5bTHF7iWKCJcjPy
gH3BebwV1jrHj4baGqBXYxm3Wrd4OyRcAKarxfe8HcZzPSfUts5E+zdp+xcMG+EmwiR+F6jAuR27
ATJTVpICQKqFp24Q1WfXxAHLchPT77jADXY2nt0NWy4XhgPbHa+oEcsvSdeieqrUp7BT5lVm6qeW
LXFLN9dZnCovgjyNdEibszE59udhoDjimZs0zbFGYE6C39FENlZFv+quO0/jyKD5kXmyZUQpUIB5
lRqhQ8StzSf0SfqJbXiskUKyy+ZnkE/OrWIm8bkY/Oogc/EcUqOvotylYSArm2lGu7TsqPWEYnDS
SJwyMdJedoqAEXJk10Q2UFWLHZ5mk7BUpnEXP7JdwoF1+1Bpm0mbLvuKzxO362weiRNoYWZpmtAM
cj+5Zk15qCnvhDUS+FjSTwjaonhA/9SXqL7TfCdhW2wQaoICUIu4jfIbQTgN6/iuWLwjGTKAR1Pr
/jQ11oLq5gd7AIfXrEA9Ma1AyjZtEVwsHAt7VXYxfyttdbKKub6PHTw266lshm1XlQjG46ESVx38
3wtKB3OjQ/eIdh+IWhZNn8wmD9GYFd1T3MWfGS3T5XMEiMdo7KNPPVIMekAjk/26sa5cVYyH0WRa
bwexjznI5XuA8zzggShMdCq+17kEt2YxfHmUX9lajQ6ph8SpkdsdI3JhFp7vFZKPJ8ZRxqqHs/cQ
ppVHjk4dplu2w+Hgp02ygXmFxwPdiQn6liA1QmRWhGHamxmF56mycWeszHjqTqO2aaxIOVo7fma8
9lA/+muP9eYtrTv3h5/HwzbJXGc+xEGbf1OeR6y1DsJtvhytVNHoVd5PRJ7QqarWeZG6W6YVJN5g
fVj7nd9dD0rITUg26hrXL7YvEg5PRJv1N3PjK+sT+1t23ZY5Svh1EYzFXdomFiHhTnWPWCdy7xna
waZyjGBRfaQcC8rB/poJaUY7+r80+3uTsyAa8uw2YpON+nw80wFvtkgdgxF5i09ngWPANXx6xco7
WdFnRjGMpWeLLhYsjJcIjM/9HA6pYpgU7+qsm85O4zg3dRmTf8EcyID54tBlq/L2NIp62vtlMt4J
p20e46GgzViflD+PmzqQ9W0BwfQbUHJz37e1vsKMGu515D9xUBt2Hgya3tP2Je0npEdOn2Ukq4xF
lNPWmQexS4IZTNhgkwGPVqWkSVhId77vLFN9HbMiB7QWyBzZL0rflYUXCbcVrqQMASjqqcWsZATY
lox41jiYVOJ0X+lUPKpuKrE36T/NToXB4nYMR3ePg8a7r3BFqXd/VPnulbJK87UdAnU9Yh1eJT73
wpG8TajMczplgO/TmEaitB3zOSn4E2FMmonpXUVzZeeg5dck4CF0eJ6XSGfb0n7k3UVS1Xfsfsf2
z/jnnyr5uz+12/+H4c5dlZRt8//+7wckFKER1uL8hK3r2sKGrvBrYUyQEHLbiHOtp7V9HCwqUSeJ
5eM8ec1boMW/Cgt1EMT/LCHnBW1L+I7EvmpiZHE+pDrmMX5vh5HqocTodkaeCnSchfkVPjhuJVl1
3+LctO2bqPc766g14a6A1cE6FteoUAgff89JdOvS1reF7sVNYbgkvmuJ4aOPSWTvs4oDoD2XIce2
wmWCE5lWQEFvt/ODdA0i37HW6EPSdRwzEQO8Vk4/tA8NtKtmN7dCDMyCXOTvX2bqiWzh81CwRaFj
cdaPlnRwVozHwrMIfs+n5o1bpvzhz335YEHOWxDay7iXWFD1YhJvP54jaiNjWTtNCixhhJfZaLpm
F8AJb/Z+VOnDxH+ooZErstN1LNxx2wi/enmvhd9j5X//pS/djp9k/HwHnuPadGqQB5s0Zz586Rkn
ZCipDJucaamXCammNugw1kfH37/Q8ov+7oUCF88AvQ9Lfry7fE0FV+e8EPN2vmLlo7QBRMH3w7Nn
vzaJT20dkR/qIsVCtf7vvrpvWj6WZPwPjC4W4/PPTR9lTMJjNoeeK1Xy0R0Gf5MQVcn5MdeHCjS0
yxjGowgwhoKy7fcvLj6gq7nIcN6k6QdSeISqfvzsQ+oYgCU0gGCB1GPVDxEuQNhp8rFMG8pmW7h8
+N6eqlOLghFRry67Rf4TefmBMbx4fH9D/3Hd/wvXPV705Zv/5+3Nw+vwmiQ/23L++pG/mpuUbn/Q
iDRRNDuWg3/+f5qb8GOWxicrJ1E5Dv8JN8Fftnsp/6BmhwSIO4t1lXHl35qbwv8joLeI5gKJluDf
/Fuhlc6vDxk4QYvHmLtbuiaWCdg2v97mphvkuCwi+YDdRiEynosGaSglrF7PMDWQbEdglJNccwzJ
5GMcZ8a9DNiMS9sASJYnEEEhT1OPmmE+bPA1U1cZqDvHnrUZgaReuwaVLXmEFehAPSpkjYrVsIKW
vEMLi1JQkLJLxt2ScF0OmyTNpn0lp+x+Tq35EGCNxEprdN/xd8wa9ftgQ69O4lsIF+x6cdMOuPgX
XrcVI12gGIM9HkdYX9kf9bzzcrO+4qStvnYyTl+B7E13mNzpadIIeSEAQq8DFaFUsYCRfu91JFYS
8zSxCqa4RLF7Ea2RMJzLG/mpw+KXbX66X/7BJvrBF/X+Fbiw1vlWTRPmnL+sBT8xgIrZtlNYve7D
rK3g6GCAYFq0rGoBy0wGFABV2iqRRXCHCkyeywFF3YpIdfxCScZxeo7Taet5TnVEeNrDHHNiwjzs
6k0kmfFc1k5zH0/GiMIzTa87pxUx7cY2f8pzRB8oIRVwAqu69X39CZarc+AMcfaiQYImkLgIAk6l
bv319x968ZX9tLjzodk7lhsY1SsbMo3/Xz+08uG2hCbqFrsqwhexfPtRVYnPQtrjneGZ+thR8B7x
brfENJbodgqjnXcNSU/XYzeaX1UmuAwwG8bbCDkFzm+LcL2JP9VY4b4TKyJOkSGH27hzxRmI+njn
+OETa6PcBwi7nrJy6IFO5lTx5YDMwtDGPusX1W6F+G02C+7ppVw5mbP1VrrdGcSCOLTodw7kcaCt
s9GbQcnLtqODc8dUQcwx7CVXQXqF+H34BpmdBhMNnW/gzi1MGWwcuhUwmGLO3arHgZPAK+OhzG68
HnxM3mTJIbMW1UiqmUFql2o9nZ2Tb5NiSdAIzOEkaWp0o2mwZzooyY3t/I1XluP9WPItrRjkpddF
bNXnicC556kt1XefbBKQ+4NGY0mDpT6Msyd2Zdw0h2BUySlvW/MaUPV4B/Kov3aymg8nrY7mdB3P
KYPHGNznbKPMMZJ2vG045ZwtmUQ7ULLzYXCWZxP73IX4gubZBmr0NYiy6GzboIxMSGs3v793PqxZ
ywQG4il8BBp0Ad/lkmHx8wMjI7iAEZnR9zFO5ksbdOUe52D+NI1s0trrgjXx6tw7BA99wz4xrxv6
7cgAwTC9pUzCbxRkhSt6LPUz5Bq14Xxh7gHZfMayDAy5c4tPRc1vyXpyXRaLdLnP+e7PFThvPPvR
jOc/GrdTUcn70dToE4GXBMxsjOnahje+Zrmadj0H2GVBrbIrzdxEbHE8yS24y5rfyeDzRsOzurzf
tooY3jWl7nSta0cQtFWFuNR887NvFM1zkIrmGQVkfYPxDmMM3SIOuxYNxa9oJPZ1RRGy7gAQIPvo
OndvTzP6pIywl1vfrKtp+/vLLxfQ60/nMi4/nVLfM33GbkzlvA/MsqEWDVgfHd5LrVyOpsi90TfX
xgNIaj6BgKEAxb0xHtMpIT/JodlFUaPLeNz7YCCnlcUz2K1kXhPVlvXqNetdjZGlHpiaIUIIX7Q9
8WFMmiFH0J/G7t//APayvQqO0ZYnl+i6n++fkuQgRvKRd5+7c7ulhQWclkgB2B7hwlgvWWfCBarg
cODHPxc7BhrIUr2aoemcxOCGP3j2LBbmqXolkECcoc1nV7FUXUhF74ePuYfxCRRoRJjD79/7+378
4eIzDiWTT0pvKfY+vPehYBw424NzX9HBxWnfNOEP7mZoMrrR+ZNgPnINg2W8zb2+3LfFkp4ky5IG
ikr6K9jx+HMCqY+5M+hj5dXGY4sVfx8M2FfWmvHS7ew3yRmGwXg3FAHG1RZe+4+ebYKvKLG/NiFB
ZQQ3o2XMamLiO3vIyr1Heb2mHJqRsqAJbvE+PstYpAfDN/yrJqkxcfmeuyO+iXASuK8vjD6Zlwx9
eEymWG8JVij9dUtX5LuIGtYr5MyABholxXa2VIDaLfsqCn1AQVXWmAaVOkKZDF9Kj0edM8F49/7o
hYERvWn6cv3WzfiHXZmR0jVqeY9+aOo2RWr19KPr+M2kublDsha+cOf13+28WFaQ5dKkXkiyQInL
2Jy5fHbByqcSbTLZK7JHEykH/YDaTWhppN8YqlZHkrdGinUJ41TLHvNTLs/xODRkpeXjDXZb9pLf
3wgcEj8+huCFODNQDjvvx8EPxwbW6qKDn0D7DMGjt4Z9F4+r97UZb0W9p4kc01QK+QDxjACWo5h6
dWU7X2Ykn9k2KhqgEiRrELqbXxFU2AAYhl6erdG6JwX6jXLXIhzncaUQ+joNZv6J5b/9Kge7/94l
nm1sAtcpwMDEfpXsMeXk1zBowY9RN3Ef2KWVr8ieCnFFCdiruDcK0t0igPDTrDwweMWnkUafxbts
ppzksWQf1K5xYUQ6DZumM7u3Gp3KhfsrRlZeV4dRzMwheWoPmEmWI+fyvSoMY8/NmB0cI+snmpQJ
yXPW9CwUakuLUcyK9xPjT015IILI5mZNZYMQiUTSb5ZnFxvd99kVuEQi1IIcbLDL7Hc/18y8rwnw
sYHXdVn8xD6QPDVGunjX1EAqcIWL+xntWsDUKavd6BBzbhnXhcVqsGpiFb8ZAXMpox+WA44eqyuT
ZsDeaAp3oxHowHuKu3bbwpQw+bgZS15eNVyoZsA8hkGx4zGYYmJ21r7b2PYmn0X5GEVtcwxNrCSr
WaTW19gKkwkvsauyk9G2y/EnmC5Rm6BZh09nfi0Q6DPsAPywmVjZF8H2LM6RM6Cs5UYAFjJU1cmw
p7haM16xPgumfygQQO5d0jJAACi8dITW1/UH+CG0RImsnn9IN/OPoKwNEjLQ9hEJH5JVbep5YJTV
B9jQ3QT0iw5RBmuDuzChH4ugPNJMAp3MWOHRI1TYmvMfnjfct1W9NBM4thLWnkHUyAf4eR7izDtZ
eFjwZI50saHLdnl/kP5T2f6LypbO3bKk/PPK9vm1iUGbtb9C6//6sf+uboHW0/5zEAf/CVjlLPDf
0Alp//Enxx7uw98KWzsg+UsSw0PnkCbSe9jsX7wJ2/mDFKnlSCfIcVyq4n+HJ/drp5A6lsYNBEMi
a4FNSBpIv+7x0N3rjkYZTuA+L+Y1nePuQj5W6xIDUzdffrow/6CE+1BELy8WwN3wqN9sl49Ljf/z
gSJyRjv3mPBcYmril9KuJEHOffCUJRjgkLzTzIMaYb8GfaoP/4uXthBB+f4Cpf3YpkqMTIwtxqAL
HDpeOiDQadtPAxAYBhvi0UKnCMPA1IhJmnDZzX7/8r92gJfL7Ekb8ZVPNClf3MeXl1YSlcA3rUtO
UAzDB4PuO27kjqZqUi0vNy5Cht+/pvx15/vrRblV7OUIR3/sw+UuFWmakQrkxZElDTGQTEcJfKHe
0VAJnlSLAclOiImkK9nRJI3brn1zUf3sc8PlOtQEOe4VepTx0Bg6CrfzTDvR9SXNPETypjj1KqQ/
kMwVE/wGFB06dGAY1vr3n+NDCfx+7d4lZRyjqWbsD4EK/uBbDOZjeUGLw73S0XMY80Vt4jf073JC
a05j5jRvv39VOkc/nd7/vHjkFQdI43gw+P9f71UkMqzmjhaXVPTikbICIpJXxj/MdEQfLebx3rGV
uMF6jeBpitFX/f71//7B9GjhY2EBgcZ98/FZ6YOgJAJiFBfXcMf7ZHlgcGhQ/fe1+BeF4ocu6vtn
tQT9akbxvCDY118/azh5bWmanbjYSTDeG8jwsx2RNoi2Qstq3shvsF97012eThP9lPIGHhYDsBMZ
F5jz/v0Pbpk2q6XwHNqBH+5aaRtVUFNCXLq25iGxyVarzojkzX6VlFnwv3hIFtAnzyX/8xiZ/PrZ
hUrNxLB6CZAKcTc+IxRQ75qkzjOrE8wGJCk96p+6TrjL6QIyDOmDEb9MKgDBinTmUOD2432EcgmW
sSn9c5v1wVa0qBDpYNQDvzXlKUOvDkwwgNGb/4tKTfyD5cWTfH8mpCOyNfwPj0iaR2HnT4G4hEAr
693MnOnwft+MbaFetC6MNbEArHsTF7DAC7El3oZzRDPR5lBTwRkryew638/DjG1KhGbz5mtzvP/9
V/uP3ibAJXpadLUYwH14mwblbE+alLg4s8cFeb/MQmn1IsxQPNa5/ld39rKD/vIUu6gYGMEECKMd
qE4fX7FoI5ma2dRcBjQrJ4R/zithIMtfLERbnUmsmLZcGj5hEjKzMvs0pliEzPCQkIusmGFO7ZtV
9dzpJiuAafAQJBbCRvK8q9P7JSK/gM0LfltwbnoPmZiwSBwzEpgxKNrB46NS/P1l/HN29D/Vre2z
WTNOQ2wrbEk66Eel7exngceQJboQ/4AtX02z3qSekd4CkpzaQ4mNfyAloseyLR2SLIDrEUm4CwgM
SVc5v9tcT7Qb1jKVAC2K1tv177EWsduQhFSKCKMeLEZkE9CQOMma8WB8wkcXtRvTqypisqMlKQM9
MAIFgkp4MtIlRoMtYEnUWDgntq/KCyGH8clvivRM/lZ106eonMAnaZOGj8zJn5q8jODqKf9mZo3Y
ABzC2IH6ZVa8vz5+m5xqcq/aKS43dNRaKoPAKQi1tlJ1R3w8WMbxPRKECC2TGpLYXsQjnqGeujJP
h40Vet5DENSxuarT/+LuzHbbxrY0/CpB3UvgPDRQB2jLY+xyEsfJqfQNodgKSXGeJFJP398m6ZRF
x+mqs3NBNC8KhdjeJDfXXuO//sUAHoAilPnpHPGZuIGvAjzFqjXna7Ggewv0WlVHlwfI6aCnahoD
1ucCnu8rj7rbjeY3FJLynfeWUoD7sdvvwOjagNHKD4s9lGWwPtepCRuDBvdtwvTp/L3tJzG9qi7x
9qmz3buf/aDB7EbIiE39n5kQGRRXRRLA+YRr4J7ZEEnzdJlpruG1wU1IHbQNLqAAMudYgSrs+DOK
xnFw6uk0RjlMFqPbFuSJfUNrZ9RgmVUaNXIg142Y0qL3I1ssPStuGKbCIBe/66e65GHrXEG4Fdzu
Ird+cOA9AsmnBQoQG2YJu3ri35aawYRzl5R+QdVwryiHP9XKCd9qdO0zVtmhPafOiIUIWC7IwXjn
tG5k/wOZn/knrJGQWluEdghKu/EbbysA0X56qjR8nlXg1Smwg9w8TVSbPEDiJ4oO1C1tW3hmoPc7
cbL60Shonm0Z35LfL0wnjK53qQNO8G2axm5yb+8Ill0EIO4y+zSxSeFA4cloDdFJxiwDj8jrRNX2
mknHlxEuSOeHHZxCjISOVDf/k9SHpfO40ZY2CTB0iXO+UITzczCZWAjyAaYtijHXiu/gDKHBjXXB
cA2G8IBu7gBjePGndlHxxToPxDJ9d+A7d7YrwKACFxp2SOVJ4KgYUwP2dH0FIWf+xYVeNoTq88BH
BTi0WClK6Zzu3T3ilfpg0slVoLJDA4IQG1ju6tBZxtoDC8hIMgV/lZmcaKNkb65b7+B+BiBTPVZg
Ga4A7aB4DPQQwbp7lpQBDbgFJ9RhNK/O8l0hoMtEHNk1bp33ubF2kPOQnr2OUmpWhSJA2HCngBio
RVkIdQZMJzZcJqqrorpz4h/ooYbnFMdnwMgebIGadUw2p9Sw1CdURvgNyuvbWxrJUDHU1Jwbv6BE
5tpZezfOi1mgUXsdiQ/n3HgmRrSHzXqZUz0WrtjKHm1dMdCA4efiaQHtAQzVmcz4PsPt1E4aM+ze
M+2b/41i+mffAT8FOuwDV2ByFMMoRdW30/bqPcwn7lkPh29Cwg093mr3UJVinus23592wnvsNPZe
TQRimiPJnaJgVz3CLdeCmOX/dmUH7ABwNsD5aGeu+7mVrnCP8hhrW7h+8YWRi3i/Lbnbu95ROERF
2r2l7dtaay3+PXTyfNqCh4EMdPsIwA3QZ2jrVPkK0RIXcKStzIM/Ex6w7AYx4tsBJsN5zwoMTwWK
geHx7Z2yVXDCMwbRA/qP8i8Qo2HNu4huhzNPc/HSqwOZVfCv8NwUVcmTQ2CHB8WElg6Q4KIEPNE7
OLQ5A7U8ABwfgh9dwLG7rUvHcGx2Bjw6UBIxpSq3KKzvzQ60dWIa64BsIujrQ8kDUoQDr+Es0v32
jF4572sMjsQ7SfsjpHrmFlx4Wwo3CMvDSKT9B8fYV4+xW/GNcmZ+wvoFDAaat/IsNUx0WyZClShI
wgu1AyqPGtCvLL70bVrp9hWvk13DN2PdQRkDy9GCzBwEK01YXgKYVW+hpcMvh7/wVoEjBtIio2Fl
iH5IfVLKbP7I94zVpJnOIwZULebpnDTBASgyUA4exmPU1AmzK9izWnVcuPRC+34bMQH6rGZa9QWU
2MhIj7VgxCl72tJOSAgglEAU6+1dFzISaxVD1HvDCDL9qnA5Ybklbp/sAcL3ePm4VvMvW7p+r8GC
lpe4+8Vl4el81VCrGO6EIWcf9rigbhp6nxei7NR2vrWGTYbzqsSAPMjgLRj0YXLiy7LiSXpJNEjU
w4gRogJMFR/9bGiRMPzCr967rceIJicTH2hbGKgmLfOKy6QE2BPCA0NrKuFodXawapwizYF67ESD
Vfljp4Dh0bdbGhfAridQbRGGGK2j0gQDoEok+dXdCXrejRmO4YpWgRzvvVDJj/dviCXCR64gYqTD
owxhAWGzD/tF/uUAbuqe0dVwCaC6lZM9Ie19U/CPtOHyWWrhpR0YRhcPHmNvNruDgkTl8YLeC6fv
TzBz9ybVnAUjNzRylU1DJCN2rcx3rXu63avx4bQUjxNYvEUUesY6h6pEX6WiMwjoLcfq0MFDaOsH
nVIvzGWMefBRRwymDFeaIWA0QVUykjpA5OHZjrz2Lgg9Sz/bM6LssgtNSoGm28TmXVsyURtIqkHT
x6JUzPXYixHSUpK2IJvAHhtXUZFBjAjH/z6GUtHir+Mm0IqPqqLt8di9iI0+CLkKt73ua7Xt4iLz
VZQ8rogvQnJazOGLT5CJg9iAQReJwH231dALQrGWvo3F6WWXdmDMWlvn5WVrh93XEjP0oZdPA8KF
iy2JgItdWhjRH3bjICKO0tDKYEa7t4HfwbY7CATEOs633IafZAU4rLxckP6EDwTWbd8il9JLhdVS
kT2BCkwFuZtykItUvd2aItsQVYswWwGPVBkpb/Z9OodosbILjSREaTKwmjGevNAAGKKPPF6VBlVZ
MPbUnZjSram3qsErIHLqvRlYGWN/Y5+TZXsFFoYeK2hMcoSm2WZoez1U35m2dvhApI5QK0wDbla0
J5SQ8nC+GPcDUCjzbDYbSgFhvuG/JukM8Q3JIAwQVJq+3jHGbVejFDK/3FG/WoAaPksb8bTbpuaY
6UXHfQFYtHdJZxASgN5wmSdC94Vv0hQKb8+OVuC9ZtSL061RtpC74AsdPu5UJ2wpmO/S4J0Kljq7
SsVcLbjneArTqbkDDJ5Iu6J6h/K+NhucEH8RuZ8VwUaewvTO+9ru/r0Bm8PHxmmTd1BMPwQLb7GK
oFe4NBkReWKTWb/eR/72mw9x2YlN98SJDiEnhYyMCoTe0i0GQTQWqQvhxqhJebp4KJ31Odp27HOY
80EzE6rXiwWYg3MldbodDNoZCO5dm1yFeb79QzcqVV1hNZMrIvv2UvRhdCvArSmEcXr2zW1j/AVL
a1GGOJkM86s0qMzatqqVt4VQ/m8hIyIR6QJ/v2XqWUYEE8P8vcg0sjBk2ZpVEdMy8tHfanyeMsn5
b+GqbJJuUmYjA7iH+W9fXkLBjF4qdvg4iXDpisBp7yIS/hcxzbOrhtHa132gDLSBjdFdjqobFID0
lJLHo9+CZBNcc/tTWlR40rY3Jh5s4F8OZphFmwwfE+sCsP6Mdhb9ig4Q77PneEhQHxj6ip/mb+N4
m6PyanRaZrX045BPAwhKH9xNSJXlap+76m3fdaYu6upRO0AwC/UVuBrEST9PLQ37CakB0pr4aKsD
5Gf3O+686vWmu41QjjSE6mddkXImYuFv5p7r3CQlfE+nXk76at8a+ReGIu1Pshq9V9JqdVvHCE/o
wf6yyMxzS1DkwtAOydWK2C641GiV3hg7S6lgCWw4cbUYvQDowb1ZDB5GkV03ot8rgY/EuLJtGguv
CNja+rIivoHVqykvsrpqzmPQSw6xCi1ySnRQ7yEgJWVnumgl8jxsic0wPnJNnkYk0SMxLfCr9wEZ
azjtaEPL4fC5LQ8+xmhwmU0l+WaBqIYuE1Lwcz9KbOfM6mrtnDsH9ww9aD+1gXW4CWBp+QR4Pzqt
OCFoZ6Kdwzk9g4LrxErgVuqMfPG+7Aci4k4zHFEv9fZSo0Xrocl183HrNocNvDw7kAZthbu9B+WM
X6Vdq3ml3Khi0mIsZi4KNucSEhMxirEo0m1xVmQtiCpak25DMbDR31rhv5O89j9a+PjtqkkYvhCJ
AY+dY3a3rp57nyiNRQ9Z0bESdLDMgoT0hrmQh35GJNDRvSo48gA3lO7OGpCc/28qPOOLnK7r9Vnf
cv2h2ZTd3aZqYKh6alwWP+1h2PfQYNYh85n/4S/9fKE3m37RoWb0kJG/EE+A+p1MLCaLeFQx6h+p
f5SfrRCveeLmcfP7b7q7NAnEbAHg7i/wC3HGQNHhxwuX+hDZYUunz6+/hhs+26LXNuHn7zfs5s9/
5+gN1o9JSPKlqsvwoT6Cd5JF+nubMFni2SZoS9sC1wyE4/jtHWtJDpH6tkKhor/6O83o7Skxkfz8
OyLw+tsDYGVilCnwzf1Feee5CKiKKATCW2UN+zyjt4ezU+TRpV7fsJcgenWStvr3b3z8+oqYA65r
9BzMUwZUAd6U3QVzyQAUi6y+Obzk5CRY7hLiL8q3UD/01+z0AKgbSmtSoqDbSygvLLgCQP6Ka3oS
VHdJfZPmWGOUhf6GMzoQcDFSmZDbBGMJghNHCYrx/ppIgqoytA5BAUtkPW0SN5zTJlBepLIotQuG
sgTZTJXLZPSduFjwuVZw3CXFPOr7VI2Ha36iYE7hJK84B69bBloleHMaIcaXnGyCy/Bd3VVNQKe9
JCiD7M1IFDRh12VFAXnXQDiDqBmuyS7Y6tIUsHlxJvprdmaSmbGCQ0fuQBhLuq8U0CWj6pvsgqoa
zLJ0dWrCs5MCBxid5OvjJwPpgRz5yT5ia57rAziTaLe0RDfkIASz24SR40lKCDCQpmhx0i1IicQ1
EQLbWVroC0MH6tVfs9sFm0yupCgYnHebzjFdB1ggromXYBNN9ENbtdm9PS6eJh0uuEtdg30LrNLw
+uBmnp+E3j+wHYIpa7jVjMwB0EhZR1kX7X5EQ6qOXXn+3rZNpGzRCCOaVMU1Ow8ZdIAq/fo6r08y
QFNBhogLu/J8FxwFl8EgmFJHDTA7GeDBBdRLSg9qzhKMPyBBPM3+mpwBB8eI0ZZ0SgskKNfsXAIh
C9KK0MD9IyY0Uar9NY0UFPppQdi5sBH0Gz4jTQA1hiLrGOra0mJKNg0F41mYGALIEg2DxBrHYaZS
QAjjyJ4FPCPiZVgKx0BJROFHGsFaEkviHtM73V+zkwViXUs2dSCcAvICwi4ObznRCORRQQUKvPNc
QyXCfYcDLKUXDW1Jgsgincw4NXFNrIMrZmIqogVg/PnsrIOuK6Pb9tD+l7/Jvqf5X+bUXw+bTbLG
fGlaAPpNUCayQFZZZxonTAOjrMzOOpDpEyB/KVnAUQKAi8TbY2Vhoh1dh4CS2gLVh+/WgxvOyUag
3aX9JSImjQo0weFELUKyS6suvfbAOMU1O7XIHCVnkEyJo6AsAXty4q3RHZwYB1fFXVQJFpzResxu
F+imEf3sckeBAooDHh0qpOGaHgWEhCZuBfaeQRYGazSjo6Dh6coaBxE5ibNgTmTAtpa2orLLTyXG
2alDetOlQwYdZ1nDP1CfKf3nbhJF+yXtNzpWY9C8s/r6piF7BnANqJzgDMMy0l+TM0AWlR4Kaq2j
nM3o9SkyStcTEH4KzCZ5g7GSPImViJstpIPP/1dcPS9rSMQvetOkFKFBQQEJoHFoNAcvjSLiIRjP
55o9oHNVlY2YDOH/0QqrP8UCk6PgGktKujppiuFOczoK5A2GrKaET6CSKmcqJzmiH2oCQiUAZ8Jv
HI/KkKeY0S5AvS58eqmjQPKATjrH/l4/nFhFCowUWLG72ojKmF2oxC5IHwXUIrUEyof93AjEYRIq
iQpjP+jhqfg2u13QLciyJWUB24jfR2r+lToriYMl2Uba82lo76/+hrM6EbYzOK3/uV4AiIP5N2nb
/3HygIki2FBkDrLOub0/E09Eb6SURsA4ArNzmZTylEmbRIwudSXK0BRZB705Qz+ZYF5yF0gnjkwU
4y5MXARVtVCMDGq0x+zK/LxluKxk0wbATwxwFbgJP4ZlUmCwYUE1ndmC0tgDwTEodyKYNuSYpA6e
Kq1I/POYSSAvRCGyZ2oUZ2J+/hKOgqyngF6A4RcSE8EtdvT61B8wGhCrjMjF2dWbCZxVaSEAiUVY
hF4c3cWJi2CjNvGiIP8ccyezMw60mmrS4bOoq4JMHDPKL0EH9hIOD0ckW4dtmJ/TDCn5oKslXAQc
JdiXDYHI7q/piTCBaikKKmPELs7OXQSxLFhRpNSiTjoRViZIS8ZvPckl2GATHSykZY31hfntgsEn
ktwFAyQC7wgGc0ygTwIoKrw4zQSZI/ZrRt4ydvsF1dc/xWYK2DrvRkbpleJ7//qigjGGVv/AT/ob
W/W9D2YF1/Rj3wETbqof9cC89gtPvR8vfz72fVw9/v4bzGTfScf6XxQNMcO9/2qQ+ddRJa6vID37
4VNF6fmfjy/48tY/fKinf7wMN+W6fAiYpSQafsbHvF0n9NH8d7z+uk7WLxtT/nqS3387es5n4v9/
LFxFk3UF2l963RK6rPR44R48Lr9wtE6rdfX0iOIzMmwB8ZNdebWOw29ZOZldOeD+pddm4Fq5fsye
nlI89dBbI79ymm4e6vChqY8W74GIsoufbmL47svN85UHtKv0ymOr1Zvs2xtGrDTJ1/BIWAYonexd
ztn18PFo4RGfJbvyxSZjzunxygPmR3bl1ycMPGvZ+0+O+tXjOjgSwBG3LfvAV3BypFl4fCKHHgnp
pdPHcD3RIgOmSHrlbH/88QZ4iuyy1y9104B1kF6YBZqHqHt+EsG9CQCB7NI3WQOR+HSbh+q87Np/
rMP0SHuMzWTy65ZdvE4fn96+N+ZDEVl+6apaPwRNtanrI5nWlL5MKb1++BCE/vq40XYofskvjS1g
iPiRZI8lJfm1K4a2VbAfhEebPtQqfsXqGTPvJ0uLAoD00llaT4SbITsinSy78u3mawmN1fFuD2A/
+aV362O7RcJLJD/lF96/uVwneRWEx2Z9TKj9ivXfbspqc6SpxkTNr1j8j00bPhyZsRE+8SsW/8IQ
xKc97lXKkFSQXpoJIsGb1brMsJTH4jLE67/mBqfraHr2hwZm2eXfBeHxjg8paOlloxiP5DiqGfFQ
0kuXG3/KZdDnBGQXfr9JU9jpd+tJmDAm4WSXvwuyx82bq+qFbRsaDWWX/5g1rwji2Lzxa27wUhDH
fgDZ5e/Z/U1VbY5cihFTK792exxVMm9GgBFk1/1Ur4OnVYROGZukZJf9vCkTLNvRykM1QHrlkMhm
It5jd5/s0j/nmJeMb/69qeo3n3/08APASvrhw+ohS6vwyHMbK7PSa0NXCvn+0dccKv8/X/lHmabv
IOeX+acnWpQf/dlxck38xkO8WZf/+l8AAAD//w==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_xlchart.v5.14</cx:f>
        <cx:nf>_xlchart.v5.13</cx:nf>
      </cx:strDim>
      <cx:numDim type="colorVal">
        <cx:f>_xlchart.v5.16</cx:f>
        <cx:nf>_xlchart.v5.15</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lang="en-US" sz="900" b="0" i="0" u="none" strike="noStrike" kern="1200" baseline="0">
              <a:solidFill>
                <a:schemeClr val="tx1"/>
              </a:solidFill>
              <a:latin typeface="+mn-lt"/>
              <a:ea typeface="+mn-ea"/>
              <a:cs typeface="+mn-cs"/>
            </a:defRPr>
          </a:pPr>
          <a:r>
            <a:rPr lang="en-US" sz="1200" b="0" i="0" u="none" strike="noStrike" kern="1200" baseline="0">
              <a:solidFill>
                <a:schemeClr val="tx1"/>
              </a:solidFill>
              <a:latin typeface="Amasis MT Pro Black" panose="02040A04050005020304" pitchFamily="18" charset="0"/>
              <a:ea typeface="+mn-ea"/>
              <a:cs typeface="+mn-cs"/>
            </a:rPr>
            <a:t>SALES BY STATE</a:t>
          </a:r>
        </a:p>
      </cx:txPr>
    </cx:title>
    <cx:plotArea>
      <cx:plotAreaRegion>
        <cx:series layoutId="regionMap" uniqueId="{63A49823-F0AE-465B-BC4C-2D302C097024}">
          <cx:tx>
            <cx:txData>
              <cx:f>_xlchart.v5.15</cx:f>
              <cx:v>SALES</cx:v>
            </cx:txData>
          </cx:tx>
          <cx:dataId val="0"/>
          <cx:layoutPr>
            <cx:geography cultureLanguage="en-US" cultureRegion="US" attribution="Powered by Bing">
              <cx:geoCache provider="{E9337A44-BEBE-4D9F-B70C-5C5E7DAFC167}">
                <cx:binary>7H1pb9vIsvZfCfL50tPd7PXgzAGGpCTLe7zESb4QGtvhzibZ3H/9LXqLzVEmHhxfvBDwKh4MbKml
Yj/sqqeeqm79+6b/1016t6k+9Fmam3/d9L9/DOu6+Ndvv5mb8C7bmL0suqm00d/rvRud/aa/f49u
7n67rTZdlAe/EYTpbzfhpqrv+o//+Te8W3Cnj/TNpo50/qm5q4bzO9Oktfmb57Y+9WFzm0W5F5m6
im5q/PvHk7s/q41JNh8/3OV1VA+XQ3H3+8dXr/r44bf5e/3lcz+kYFrd3MJYivcYEdgWgqP7B/n4
IdV58Pi0pdSexEgQpeTD8+zps082GYx/i0X39mxub6s7Y+CS7v//cuQr++GJxccPN7rJ62neApjC
3z9e5VF9d/vhot7Ud+bjh8ho9+EFrp4u4uri/qp/ez3z//n37A8wD7O/vABnPmm/euov2LibNPqu
qzx6R3RssUcY5Vxh9TD7+DU6GKs9jgUASLG6f7xG5202bcfn5dgZQu4fO4nQeQh3y4e1STf57dM8
vcsK4kQSxeQDAkq+xkjACsNSIk7Zwwvsp89+WEFvtWo7Sq9Hz3A6X+8kTid33Yfjuz660U8z9d+j
ZNM9SsDNYfro5wCFl34OI76HkbQVkrDGHrzrk4d7izXb0Xl5JTNsTo53Eps/0s2fm+w9XRzZE5xT
Qoh4jYjke5Ii2yYIgs/94zUub7BkOyjPA2eI/HG0k4icJukm1O8KCdtj0qaUs4egg2ZRR4k9BksF
ISG2IvMWi7ZD82PkDJvTw53E5om6fdDfP7g6bbI/35UdyD2FqJDYpq+XjhB7CHOiuP0Yk+D5ly7t
n5q1Hazt7zIDznN3Erhjndeb/B3dHAVIbJthJejDovpL/AEmRxkmfALzJVhvMGU7Ps8DZ5AcX+4k
JH9U0ajfExKgBETZhEhMH9zYLABhjPcgMjHF2QNnmBGDNxi0HZjngTNg/vi2k8Bc3vUb83TPvgNT
w3sUHBeVGG/NeSAjtYEVKDElpdMD+PbL9fJLc7aD8jhsBsnll52EZJ2mUa6jd0SFoj1MKKaMoedZ
f8mfpdrDVHKbyccsR71G5S0WbQfmx8gZNuvd5GveXbrpNtXd0/y8w4pRewhJwYn9Y+5fYiMYrCjJ
qY0f6cBMw3mLRdux+TFyho23mxrO57sqg8j/ftBQuocEI/BvFu8FgdhCuOKQct4/Zpi8wZLtkDwP
nCHyeVejfrLJzbvGF7oHy0AiGz+ulpleo8getRVmjG1XPP+ofm3Rdmh+jJxh88f5TkaZ0+ou0Pk7
LhZ7T9kSPJXNH9YExJCXfgwTtAeoYGzPmNivDdkOyNO4GRynuwkHJJi62ty+p2gGCaaSEPIp2UrF
MAKlABJQm4N3e8nB3mLKdkh+jJyB4p7u5BqZFMCvukqe5ue/j/aUwCpRhE7K2P1jHlnYHodnGH9K
a/jTZ//QM39l0XZsflzLDJuTrzuJzfoWhLOnyXkHYOge6C1QK3uqxcwCC8Z0jzNlC4lmwf6XhmzH
43HYDIy1t5NguDrP727q6KZ5T/oFtRfBMAPlZasDAxYmbAkKAJkh8kZrtuPyavAMHXc3adjnqAqi
9y5tgtollc0fReTZahFyjwNLo7Z8rGzOEHqLRdvh+TFyhs3nP3Zy5Swh7Ee376hVErnHFGMY0UcG
POsJkMCQpbApmWoA02MW/d9g0HZkngfOgFnuZqZ/eQcuzZi7u/eLMTaDohjoXggKyvePOTR8z6Y2
ofxFmfMlMXuTSdvBeTF0Bs/lyU6um9WdBqf2juvGhpyeQjShartyKe09SqkNFYBH8Gbr5g0GbYfm
eeAMmNVuOrQzWDdmSNvNuwYcUDClglaax7lH86omFM2kLSXoyj8UzpdL561WbYfo9egZTme7idOJ
rurwg7dJdP2OqwgqZVB6tqEP41EZm6sACIGcORVuHonBTGl+q1XbcXo9eobTyW5S63V+G71rMdNW
e9CRpoR6XClqBhG0bgCnhpYn9Ui76VMEfEhB32DQdnSeB86AWe9mBFrr7j0XDgGtGZo2BN1eYlY2
tG0gxIHXPXCHmTDwK2t+Asn9Nczx2E2HdhxNhO19vdlEyBQGRfkx7uDXmqaie1gBjwZ39nqNvMmW
7ZC8GDrD5Xg318nhe5cAJCQwFOrHEOvvH3NQJCg5CBzYU0ENOgNeUoFf27MdmKdxM1QOL3aSPx/C
lDQ3yfA0N/+9ggbtztCMPqUvMzFAMggoABYQg4fKwCygvMWUn0DyfBFzUL7uJChHuonMO0d7tKdg
DwDi/AfhelmWURiINZbQSPNIB2bgvMmk7ei8GDqD52hHI8wmyt9RDqAMosvUo/TCUb2Ehqs9gqEQ
ALxg67o5/pU522F5HDaD5Hixkytmqmrsb7LChNF7NmVQe49LKMKoJ+l5XqaZpGno2QAO/RCDZvH/
zWZth2g2fAbVyf5OQnW8qYb33bxhQ4VzCjlslsEIvicQhvZA9bhwZlLNWyzZDsyPkTNMjnczuTze
GLO5CRtzV9fm/agAVDlhXxNoZeJRY55RNNhVwxGDllo542Zvtudn8Ly6nDlGuxl1JmdwcFeZu3fk
alNDIOyWUcx+FDtnSrSAYqeQDPZGPvZyzFjB22zaDtLLsTOETg5207NFN2EUbN6zmQbanGD1KNge
8ADAXyk1LC3QcCYlZ3rM1IDjN1i0HZ0fI2fYHK93FBtjdFNF7+fcIOpA2RP6y+j2tTO1oAkBXTVP
ewr/gs2vLfoZNk8j59jsZnvNcWTM9FMU7wkPdAUQaKh9bmVWrzUb6HWGLQEEuqIeO3C2wPMGo36O
0PPgOUi7KRSc3LWb96xPg/xsM04h6/lRqXmZ9WDMASAG1OCxSgrc4aV882t7tkPzNG6GysnnnXBr
f7+l/mF+HiScV6/8h+cJADbAykCDth+ltVnaA7s3QFgD1/ZErGe0YLbT/+dmbYdoNvzVlezGMQIX
uvm/KKrB9mcbhABIOR+i/XyvExTViI1AqeYzQN5qz3Y8Xo+eLZyL3cx4HkqE7qbSsMlm8+Ra3kH9
hGZaG9oDn93aDCMBW2wkeDXOH7ewz8LO2+3ajtV8/AytE3cn3Nwrq+HIlNMwes8eT6g9w9YAKOls
d2/QGgXtA8DbflKc/pU125F5GPXqyuDCdlPDuR40nGkTvN+ymfqhIXsh/Cf7OeD0Gtg1gIEuoEe6
8PTZD8XoNxi0HZXngTNgrr/u5EJ5cNX/B24NdnUgCPfkaT/njBHIqS8HWqJgu+1DaJq5tbfbtR2m
+fgZWhe76dau6k34dB+/Q+gBRg1iG8jRjw0bMzHnfiu0gBIP4TN0fmXHdkweRs2QuLrcyXVzvYHK
QR7U77oTCnqgYJsTE/IndO1+JxQ0Gz4pCLMM5202bcfm5dgZQte7KX9e35n6w4+u75c5xasL/Kep
DnSoUwIYQZ3g/jHja+DYOJw4BCLpo8oDju9lGvpms36C0+urenUlv3+83o2k9JXVwNauI3OjcxO9
rxAK2Sbo1PypW+0vag60HEC/u9rezf4mk34C0Y+reXWhcJ3r/ze+7ufn3z0fEuht6s3i/nTBF0fg
/f2z91cPZx7Ohj7e7VvD08NCWN/+/pFgIUFgez61cHqTV+vk+RyTv4y525j6948WNLTtIWJzqQiw
cgxQf/zQweqYngIpCLJa2KLAYRUKUOw+fsintlU4+XDaNT8VXwnUaeGQPQkCuZmSb3gKdnJNB3/A
fYEYg/o6fj7W8UynA2x6fZ6Px98/5E12pqO8NjB62p5aPLxuukAGe/Gg6w7Sb9iGNLWHS0ixi5vN
OUQNeDn+n2LUCfH9ITwVRaGwm1qZFTtdSJjLSp4M+0Indr5skiCMIyeyi+OApJabRkF4a3w5akcE
GSlcicKyX4djmeWONoLfjBVRiyyPJHVoVgxHukyq9DoaaXmkzYhuYzvolYObpG8cxLAYvMxqW3sV
WVxfiboWZG1K1bYHvR1V3XFV8HwR1kmfOwNJBycZeHJcYEVd3Pi1wwbrCDVDETlVIQMXx/lIvHKo
vrUNqRaEhOmatj0a3CGW+A4Ol2qYM9gBXSrph2ThdzkLXcrD6Dhtdbdu0kbsW1VTrVudxYVTRXn/
qS2tFYkb4mmirru8t1ehldaZmwV6smoY4+uemcK1G7vwmqE/ChWOqv14xBXGXpdgv/Yanca9cYRd
sdrBOQkcotPKuKPlJyN2AHmYZTQ2+CwiETug8WjOTNHF/LDDgt3AjAyHiVGxX12OvBjXdUWNRQ9F
FfTJIq6wU9CO98WqkkWYLkhPumMd0zSi6b5IB2DB+ZKPMmux29EwrO39OOpDXfauSYq2EYdj0+eV
Gl1sMCb9oguTJg5bRwVVT9o1zhKs2sO0U3HEa6fH0NGerANpCVF4BZwW+bW1CT43ZujP0lJZ/a3K
RRF/VzE23wcfkc4+IblhGb4QmY+XvI6ENk4hfPGl6NKGOmWm2qMuSJIDnjcFTFSV+KE7pE28jqjK
7UWVJp8w1tUCRVnl+GHSnU7t+g6Kohhuyz7R3lAkgWsB5T+QcaIXQYDG5RhFySrR4SmOiv685g2N
PN9KiRepKszdtKyDAylrQV1qw2y7JJb+PspRWy9Se2DrrEfVclSj2WhSpDekLrG9VInhzKnKMXRq
6cvUCeq4sp3cKHxg7LpzqB2kB3EWxXif5s23MKZt7Y6asjMLZpA5mhbBt6Ci6DCIabbMematWpvm
noCPO065XazwiPtPua7xKuwSGZ9S7AsnK2XXOAlBySHBQdk5HTGtJxOer9sOsZOo9mPi9HVKj7iM
x4PcH5EzxmjwkibcgI3xUqIML5s0OOGhaRKvofwIjlQzX8I+8b+FVaiWOhvbVRHbdJGUSX7QYFFc
xWY8Yblgn6Y7+9THBnkC2fmCl/h4jMXghFFRu9Iu2FJGBalgBgr0XeMBnWqWBF+CIhoPq5J2R7pN
0n2T8sIZIh6s4rhNVn5kfMcvC3NLusSsCl6pi4BazIEjeciRTMTnkaDT3I5LV1g+P0rGlh0VUWnt
x7Hprlmpu9CJk7476iObfM3Y0PdOM4w6cLoU2eec0GaBc2N/t4QMM7eG2VgmY1yvmzq94bB3xq0i
30jPaoZSOUnL6UVhd33oEtHqGyqH4JLFNECOTir2Z53paJUrY+A9CmudypS4tl1YTtm06bpDXB8k
fZm5Mo7jhd/G/dLOA7nfM+47XZG30ml4Hy9rFmC40Zs6OsQqbC7rsErcFObn0vTlJ7it9bkkw5Hq
Qstlia/2LREW0pF2KQ5kZUXKUTSVtz3PwzOVymi/9XV+KyKkvBQNJHGKDPrnFoOmyBkQXvs8Pq+z
Sq4Hu+29BO7uC2zpInNwN5B91di+29XjlUQx9oaeBcIRooxO4rQFz94g+5tOg87Jwsby+g7T2OsR
Z1+Z7JRn42I8172KXCqq7joJTe4wO9bHJC0S47Siv7H6vF20xK6/B0lnuQkrx4VOQ7PqKbG/kHzM
TkccqdO2l+PZkDO9xGlQn5GqKg59q0MXAldj4pqySsql1iZYGF2ijSyayqN9o89jaunaHbrQdsO4
sRyK6+B7PwZoP29z8dUm9Wh5I9xaixFcjhvWQ8sdGYSdl2vw/LKrLEfIlh+TcgxcWJH2kgaYXAWl
Kg5lx8IDrarirMRh69UlamFmVTjcRUNVX7A2KGO3JH7oGTSkpRNik7l+X3IH45asx2oYGpeS8i7L
InuBe60cmxF93MdF7Fp2WR2Nue4+pcJaNEOijsuWsMgRQxT6a5tbyXGIcOlhUsbfUtOSy9ikxbEo
5HCBOmx6x+KhOqeqr/dbWfdr3fsRdbRPO7cNI3RatUVynSldXgcyr87yJvU/F4kfHTZ92TthJ8cr
XNFhESIdr4aqHRb+UJcO4rkJPQpXq92+Jqhe5+nYFk4gmqup339wImpyz4pY7nJG9aJEITorjQjs
hZC+Psg7i9ZulnTDIYuHLHGjCpOF1NSGeay7L7QXzGFtyFdDn7WhG5f+eIAjzG8IvL/laj+PzoI6
7FweI3U9jMzsIzpCoJc5alLHBCZa8ijhRwKqsZe+aKvAsVjFEyfwZUQ92fVHTamrpSlok4PqAozv
kY6+IlU3uhgqoDaPx2U///qfS53Bz/2YH3+cTtv+8Ru0Hjwc0/23r4LtcpP0Z+Yvmqx5fq8fh0VP
hPTZ1BnFfTjY+yf892+ffBs5xhTO5v47cvzq6ICJbT6OeKLGcIYd7KGGf7AFATp4gcn+oMZwuLQN
p+DAflIuBWyvfgMxxqC1woF4wLYhX2IQd/4JMYaW+zkxhneYGothBwScYA0996+JMdC1smHC5ycs
pNY68PO+PMzFMJCFJfHAROD0JANufNAjxdOLMSqY+hMTcRfqkV1QkdjMxdq+hNbl/joRVnTIbNHX
Tkpk6jtFzmXmAKFQ2rPscajPgY0E4DGCriuvUF76lpO3UWpnh4mKzKpt0zg+ESRUpdOVqVxGJszX
mT/Yroib0s0GHHh5llIPQ6FmGUaYkEWsmk9JoerKiVHnH6V2URyZhtSrgbflAVFVdzvi9BvNanlL
lUFf006LFSqi4luVJcilLONrbpuNXcUYrleGQ+wIUoWH4xD2+6jQdAkZjHWSx5bfe0K0yxDE1Mp3
K0WCtnJF0eCsXTKT1o1Doi4+tcKQXLdAjunEknHUF66JQnQ+mFyf102Ze22NrlMWqaue9cNpP/Hs
Agh330u+aIHB+3abfaKxVe7TpiInVZZV60ZC1EJxFB1lE31nE5FXVrpRdckamOtiwQqeHJZZolap
tto/TSL89eAze5nkOL3L0qhajFNqYMO5AKUrTaX3FYnumil9UF3Uf4FztLvcCaI4cMopxSizVH4j
pEkWTMQhzI2+zqLsurTgo/OyGB0Udu1Xv7bYwrZzvaBJJFxWCMiPRJe3xkmzlgHjj1R2IcaecsdH
YbGe7sirsjV8KbEfhY7fpMm+IE0ZOaEQNVjfCi+/z5RQa/PBK9IeuCBPcHBOE5ycDYMZT/0uRG44
5VqhTSzjRKhn8Cm2XsC2E7qicVoNTmbZ0UXHTXrEpgQtHLh9TBSJlzz0u7OuKqtlbkx/U0ua5g5G
du02iVV8B8YTN07QUbzKRNwdVaMfAavJzVF9nxD2vAtuw/sssSjYfojrPHCGphCHuFChdqJaoJMu
H5ADUXhMnSonKHdL3ionkKb5bPdD0zmlPZBlYifl4PZIRB4JwnbZTnlpcp+i6oyowzbL+tip7516
O/l3BY4+KsEoUfLiwIyDuQoqkWdOm5Dwu25GvZAyVftiChYVs275yJBjh2EcO5YfcMeurA6o8xhk
rl3YxVJMASdqh8RpK3FYTIEokzJcpgFDf7Ycp0syxalkiljjffDiUxwDFgGZwRTb1BTlrMQXHoJY
uGxqrQI3n0Khvo+KcgqQkidd4WW+FS6GhoxnYoqiY6kgnvI+9+rehmyYJNV5CprASqZd85mFTAM7
zMPBif0EOIsKokOrsAeHZUoC61RwSVyDTOuQVBk3E13pjFNMx2Mbr/raHxbRFPHbKfa3XYmXIUPS
C9UAkNTUPw4njsA58A1fVpdRYvFzZTf7VW6Pp12DOlf34oA1sKydOCX9OvKzbl92XJ/FGbEW+J6R
yImcJBNNySbCQibqEk0kxuKJ7zRdBZTrnt7k0A940cclcZU2rt0X6DgDGoQmPhRQYEbDxJHAeaIT
00AM1ywP3XyiUS0qlRfYHVqPJb7FHeMnBS3zNZkoV2Ya7kQTDevzAsgwgLyqJoLmR8WlJYrBBz3B
ri/GicRlqCggFRfD/hBn9JMYygwEhYnpwYFHoYsjlqxE0xde5IMjR2SsD6Ow6a/yFNFlWeSByyfm
iPrccvTEJtXEK/1Eya+2RuH+MDFOq0/VoqL1YHmxYfwrBMFxHzq9rTscl5bTT8x14LT5HvuWPqEs
0uem5NgtaObUE9cNxixYlDhNPaLbdiVbY1Vu4ZfhVzIG9VGVpedG6+YgVDx37Yk4k4lCjxOZ7iZa
jSaCbSDNKJ268ccFDXi1yqiOXGL30jOJbL1GhPQuGICsd8DamzRs3QR8Zur4SRe6FWfWUWjR0tEF
666Le8o/kX8+pQG1rfnXRoawNmxeeCOT6RpHSX+cT0lDMaUPHYvot2RKKeSUXGA/z1cj0njTZQH1
esg//CkRIVNKwloO2QmyfHYRRbj3CjTKdabS8xGyGWAPyFGVjfkiQVO2kxOmPBG1nzqQAa6tnmVu
3GTGGab8KE7NkDtWGXSfUcDLAzUlUYGc8im4HdU++E3LNTU6MsKyz8exOWvg20icMkXpYTPlZQzu
vct4INmBryMHlsSUAeL8iI9BuFbSOk8GBbdaV2np2LYfuHRK+aKeN8tA1unC2E3mIukfxUmRrDQ3
zdpHsXTyEUVeV2R0DQsqXDZTahnUTeyQPi0XvfSzo4BV4L47v9sAlS9WVov44dgacYNFmv5ZmcI6
Yab6ZOyMXYySXqGBmpNE+eVR19liXdXWuJKNaBYlE+2VgQTugPFsE0/5bxiLYFkmkV61kHfsN2Mq
uNNbgTmIiN8saBTQcxPk+mwsWeKBfsRaJ44/4aAgX60u744UROXQsbHfXuMosvYhP2BHWRHFByBj
LfWUsiPI3RNOP/dWRx0ks3QR5bYP8mGbXioZFKumluVpIWvs9qawl6j072QSgAsMwnAljSpAljQg
Guh0PAop7Q6LSVJolYEMybTaK8a09GAP8vidlellmOW5S5JYXECCw5Y1TmoX7BscHtvHLXjVRRHi
b76hlpNpGp7GhT5KO2s47nl/NPiYXqWT7FFOAgi1qnYVTaJINMkjFYh7K9pH1bfeyrkTqEYtdAv6
mOjiZply863D4FfUJLEEXeskNMgWKSgvVsMGrxpsBBkmyDJKDY5IgvSwrw+FhnqOQ3XWntBUB24o
IdkKkUivYovnF0CqksP8XvZhkwIU3YtBetKFlAiKkxSkzGzSi+SkHHWThpRPahJITtkShSQ4EnEO
bgf0y/3An7SnFmSus5IVINrSFC97CQn0EMcMhMHum8Hga7WoWLHqOjyeFp2IIVev8IEeq3wJyX6/
ae4lLzOpX/69EJakQZk7fCipx/TY3+RJWHzjQ+uiSTfLAuV7YMj3rMnKZZzlSrtDblXrwSDpZnFi
7QdjlXBXlEkWO5gm+XHRk8S1E8oXXZuVoWvR4NavK+LRfOwgpPEKlF+F+vMkiU+B97p1hNJlR/i4
RH4BEbTz8cE4yYEQhAsvhJbMfd+20Pepv9apJ92wqTvtaV4HCzwJikA9qoUBjZGJMbEdyOL7Q983
yC1zEq8RQP1NYxPsk973F+JeogwGkxxUpjFuEFrGKx90zEnSLENUqSVuILmNRvRJFBCQnG4I4hPc
1fimL0R6OvY9OISWpK7tJ2Tp52Oa4wvZ+03se34rQ30TNRkoUU6Wpyq7FH2YJPTAZzJKDuteKn3Z
gYLhCl3f9pY1OCoHpuzEFcejHTgpFq2bdzHzmIoS4Q1hAIk6yIO10wZDf1fwIrztFFgIHIF9gTH6
mxV0/nIgbbH2B7+vHNzK3kNGRgdNK8vjsoBXa8P1VxtWnp0M1RI+0TpOlCq9JhjIKhKs0E5Q9Plt
5SN8rKNerjnBI6xgqHKciIZfjmFYOGXF+C1NC5D9RjGCwMNUt2Cjqs6rrLSdmGfVgZUV2SfUhaHH
bT0Ejg67Zp+mtZy8weAB6wNBngKFIZ3JnCCIkn1epXQhUkYOUW7oQYUqoADQGbqQadh7jA+Z7QgL
Pg8lhb7qo5ZeG5yw3oFe7kw4BlvEKVGauAhm7ryzJXOjtB6+dsw/DWIJ04pS1V/0nQq8Ng4i362b
ER0PRUDcuDbGq+y0Lx3DJG8cPyjkqYQoHDvAtJp1bDAUTUyRZwd9FseXgUzrrzVQT8iZTHsy5GNw
kbHRLOU02X4WxitL1ZB9MZKFJ5bfdpWj875d8KZA6yE25YXvZ6j2Ig0vbUbF1omp8vM6UJUTlLj8
XIUV/oILWX7JdfDZzwQ6oqToImfMkbVvk6JonFyhwmladChUVly0YQ96ju8XuThu+pB+ysNyI0bQ
3p1i7IPQsUI0urJDoPRFY0A7mBCfwxdoDOl1jIr4Ssadv4LvJcKBOzSYgHbd1ldJ1XS3rYVttyA0
ODRZUIDmFuTLuIphEfZVPjoVr9kAknoFXKeMSuL5Iev+HIH1xY62mHEq3Q9npZBJ6OUqjc6rQAET
K8eqdFqozSyMtPCCiFGtu4RGUJAa4yMWttE6s5U4SRkUt0TP4WZC1p+p1ONVGFAfFGbM4eLsAZwG
YslwnYCrIHDnd8gFXXs8tQY9emlT+KuatOl5PvEke4T7qhopFHJKFBz4JIncApivG0VK7+exj90Y
0jIN+edEZDGrjpgN5DrKEZs8WLBQQ9mJEG67OCu/6LqT2SlOYmMv0oFDMgYaI7D3VptQuk3IDeoc
qBWOt9aQo+4MKyve5/DtK/CGrTVc13lf9JdjZ8UQX60aEt76rEHGFmTRNPA1XYWj7KrvDmFKKimX
OihD7toG6yZx/iejrQlpbfUnY9CvfEuUl2ma9VDIf66Nbqk2Yihbvio2wumScPqnnHpHpjOOGTTs
vCo2ln0XpzbuTgLLMM9SJHQwaQGRbG1J6fnBN5LZqzYmB3bClhatlizECyn846IZQemtF3CpKzXG
XlJGq783DkSlv9oGOyfgW5gE7OQns0JohtsyRz7pToqiOhEFcEV/P2rh0Iq/m4FtHwLtfnAu7VT5
FfMJYHHdQ9LbdicRQc70H7fSZS708v5j/r8k+Yt6PdTXQUR8BuQv5fo/Zudj34uS92MeNclp+wyd
SuJKUfjmNIXgDn0s18NpKOAF4JQuQgWc9MwU3CCPqqTNYWMBhwo/YEpA0BQA+2O53rZhTwEobgpO
kxRKQon9n6iSUJJ/fZdChRZ+bMQEhuUDls7u0skn0oI0kCekErwCs9qTKq/b1eiH/QEQMLY/Wjoe
XN11wy2DSvwRS2gZOBLj7hyyQuQ0kClsUpGi44RRdTLmPmiUcRwFDocauxcYKk7CtDXnQ9xGl5lh
6SppJgcacPxNF75cpLGIDyThi3ow5Z+tieP93pIVtAfEHfAF0xTjDSoScIQQ1gjUPxJyUZkoOVB5
mh/6wk5XjW0cu6/zY81I5KrUzzwrzsID3JpunUdZBmV1i9sesQJxkJVNAYln2p/qQqar/2Xvy5rk
1JVufxE3EBICXqGmHt2zhxdFt+0NAgGSQAj49d/C3fue3b2/a8d5vw6HK9xdVWhMZa5cK6VVml0u
QznBlPM5up0Dl10D0AmvyCJxDNMlmGA1qTngbkJ1JH1UfiGZzK5J0NwQhGJXIiIPa7j0O8IFzj7D
sgBniKZ/0WWpct8uvEjJ1EWFbe14ky2E5aRO6J6yGMl7q6Q7xirUPxBYmQO1tMmNtOrYub55NKzm
Jp8Vq48a4NQpG8ZxB5+6Bf6zkGIkkfvcp1J8Gl3lb8dert+zxS9fOuvobdmky4kutb3mtJ5vIfSS
iJsieTAidhfhzM1LS928m7oyOehJTceEIONNSiQ64TCr09QBvTINcz+CjObSxktBkbeKuvKMiWDe
O6nCvAn7bjfE4qpt9GZ4kbtskmZXmn79zCZrjsZM8V9lVsNPqZGWHDnzRzCYxBlckPaGwFeLDjh9
mvNqGUSwp2vtLjRb6qdykdlXQG/tHgQBfS409/ca2NJDJpi8WkMeXvkhnOF2Wyo/i5ENl7UL1T1D
JhwIBDwGgNt9eIpnldR5oyi9XZdEXpUlWw9LgkA3D3Sa3HUSvnTejSbFRVB0uuRehjeZxVrpy5GL
ol6Z+u7mWV8LztVpmR294KNWx1ZzCWgikV8Mwr/rrtTxbZuq9TRXy3wdBhO9iHzcn6zry08j64eH
eqVZMbeDOmsDd6Y74RHZdXF6HRkEvwj++ZUpWXMmidLIQyugNC3wrgP4FfEnpf1FVOE8nnpjT0E4
7l1Vgj3rUiTNlrmBq6JF8myo/xkbHILloqe8Xdr4rDeCHRKgZ7sl6aInyprvi6caxIaSRV+TtHvo
J7o+DYNeAJx04W1fcd7lcyWC8zgYwgqnPaCyaiIxuB4BN8+DsPVNUjZGIStPs+9SpNWxm/ChcpXq
MZVhW0w0ALNiatqLusQkekrlGXeK7wABA6amw/iCMtOTzceGPIB1elZGnp/33hy7LuXFyjd4W6q6
uaWEqLtYqBNf/HjOxdqdsabtd4OGu+FgLL8CCJVnSdwi1pDU7JJhnHMkWeo7PYTs5zqbHqFfXRVr
BfC1Rqz/JQmD+THpdHCro7YvMKHAfmzVgOnDib4J7HzwipsLY6e0LrLsEI91exSDD69QW1Edjbqd
hJi+BALuZsMpua3Dkp46FFsaCuXD6RqED/udjgtawsKdD+fk2BM/7ydFXLCvUK/5ywhUUOfAoJTM
fbL0+25dyk/r0DfHALiVBBEoTgo7zTwr0sAjDgLQ6rp1GPK1dy7dZdn0WK4Lq3PVZHqnbGlg5gap
8kxbMEG00VdLJ8I9IcGXGqBviqhmpXupsiSHBQiLzHYcRC0JLxWgpwqHcN+Htckj0F1eFK/WC9FX
2W3cpvxsGOK5zdcyGG/lGDTI0XRF3OnhmdfJfKzhrN2EA29HeK40vJ7SPiwANgGVR5aK71vaZ08Z
To3rFXShzzZlyLCs07dsHfkJJ+IKPhWClqFkwMGAKFwONTBHQJvZZeuYvRlrYa6QezJPgZDqemha
vd/i5wPJ+nK3RhUSM4OhnxvfRic+opdWpP2hmuvo55qU7srHmX5mSIzjcHEr+1IhU/M4RmRSOfK9
2YHWWYmgp2r2iA19ERBR3RCCvInPGDCO0sz3ocPQd1W87pZl1PthjtILUD1iEBcUCEEUKQwsNOKL
LGCxwcy69biU1B07OY9nTbbqR+XEUQIS2TeLWG8aUHT2epoQMS1juNaFCzqWx+V84KafrslURueI
fJpv3kTNDmhEmk8Ex63EFr8YRKRPCUnnPm+Mzb42nMtd2/nwixJWnGCZqjMxRrsl4vHN6urgu2ZJ
eK7HNDi0ZTKAwNSps5gF4sBZOdyqxaePpUdmgYQmvEekE+JxiQiKZQn4gVaJvbaLeemQC/kOYhnM
v7PjivTTzMrjTD3ZrTSleTQEF3EXRtOYd1YienW9j9sAHDUXSlg0Gd6iUpzF2V/X5YOL4YjktTNq
KTqajbemNOrUV9jSOWCNpsnXwSJdlojU/AW6RHM2qQrw1uyDSxm1+yXt2ptp6prTGLuvsY1LQF+D
qfLUeffSjPxrLKvnULi/ErV+Tfv5riNrWwSr13ieac8sMrF7a+RDZEp9rpEaewC3IXpqat99pxmf
P1uBD04dD7DU5TLa5lyX6IU712YwExJpfDYrv4Kr1ZU8X6MmjPcy6ke2572sLmeQq3fOzy69MaNZ
+JeBi7+cXGh6UgjBs6/BUkX6EEzrVIg+PDokuNZjW+n+SmoT9F81DCh8r2zakVk0AFeXsj1Pg8bu
Bl9HOzh5zQUBwH4OdX/yNV5i8y1MRFnfiLlSF0kVE/vgqrUSR7U2au0AivoVZLlyjOsfKQL04DE2
Yo73SE8IMHMC2fRnJpEU2cFwOdqs7w4THz6DheFzO5dqFy6YybFkn+cg8icudVIs7eiu8c75kKkE
7qSqzqVlly6LUoAcQR/nTYlTJkim4ARf5LFbwSqseJSc4wQJ7qtAlpdzokhRdmS5nqrSXFvM5vkK
8ttYSf/Mmmw5txkPcgCt7ki6eck7t7lbdI1cDrqsvZDyrBGHJkEyc+rFeEoVZUVjUnkEvS4sFsFu
27UadsiOlGcrK0HXEkKc2zaS52NYXiIJp4owIfqyEnzcLWVivjnKVZHO8XKUZpIHoDLZPihDsbdS
9XsvmJ6BJDU4yIQeihjTfHKhjvJRRe0xDkX4F3MCbrRutJxlvnEEfvAUOfvPQ+i6ZPjuGHDK+FEY
Bo+jkEbJVuX/P4j7x83w3/95jfrf6oNfpGuGoOb/HcN9kFH/g3i9fe4tjuP8/4AhTVFwFHpulLj8
TxyHyj248xqlreBj/E2tfgvjULeH4soYCMBRIXa7deEthiMoxEQj3I+Zgb6BWzJxG/DfrJp37CCw
zP8XEISCI/MPoGEjc+OyoAyM6wg4w3bDw3sQRJHadsQ38U9k+EekDiLNdIAVrCe5PsWx080zEg7x
cOjMMixsN0ZzXM1F0Ivwpews60CIiuYmOc+qeHG7Jgs6c/JZq4YrhUw+MOC+mWP9EjdjPYNdAg+4
pkWJxD/5mcz94u4AgybqOU1jLb7Tlhp+XXKJ+CdviRzQFKZj236qSDh6BIQqto3Ot+OgvQRP26DJ
ZduS5QJYTVf/FSD3gs/8Y0r/l0F6T75BJcUQAEyG8BbxNkY9/BDmJqSVQLyq9Cdcta42p7Flip0U
UCqbnNahHKUvwLjBrfcqFMhRveIn4FD973NE3ofZeD5KnGzFHnH0YabQmPdztNY0HYASyB81AQdB
FmNPYwqfOosCUx8Ao5V23NkK1hRgKAOW3N14RpchKghbuafnI6+6oUEW2FBLrrM4Nfjd78doA8v+
w9zHqY+rJnGtIW6pwG0627J838a5kkFUWQoOA9JTYbQr4TEl5qBSNiLD1NmR828NbNkIvcf/3W5/
npvtuSxDhdIoxu3XKfDD98/VbumTPqDpj3LBmuM5HCEF4jATiDJzX0snP3WiGscxr6oeqr3894+H
/uJDtxPcv7nFggzwCPbQ+8eX8SSDcK7ojyBRiaFFDKZt/IyNFIxn/SoTdS0D0pOrjTriQD0IQ2So
IJNTGJTft+Q9mIcJiCPOoM9It4oruEXvw0CMXIb10nTiu8iQXLfH3mgQsvaBaIdsOS6pnTErv3/k
vzuP1BQuUIhRz3ITrn4gpVVJJVS9hPYH4x67/LAQvpLmEFvvBraXqWAc6UmMOtIPHJrKb324TOC6
TrIPtf/DQtjYfu+nAsm17UYHbFSEff+iyJUAYuGfj8FLJW3SBqd5BJpe5e3cV0NfOF+zlRWyHZZI
53MWUbQqlmHl7hGG43DtAmK7+wyYgu12Ju5tdNdOshtefj9m70FnkBQJikewEBcY47od7JYPtsR5
0FeQIZhfZjtaLILQNSEGK5w9jcG3sHQK7kENMdumQTZwe5G6dP/tYEHugwrYIDpmKSiP/0LuUhMN
wMt4/9IhCwEbXsN6rT6flnBc4gsqYtj9oXRAMNs67mBRrW4tiU9pUAcTEKYK1naz/EuFT3VyVdMF
m5HAav9gVsjHNUa2QUoiVEiDZAkKow/nE2KCTmfdSl8Qq/AAUM44aOVuzDpK3RXeLAaNC5J2wu96
UGT6BdKDdQnuvdbibMisqsuiXQGwXbSV6UaxZZe4AHssDgN1x9sMDBZQTbIZJjEK6oV05+GaKXxr
I4U35g/blLyXOMFScVwuCuQ2hGoVl1x9BN2xMjszdZP+lsR9jAy3DlEbzuRCuCyzBeCsAKZdLK/W
EyoU/M79MicazCf8avYj5ebgPP3zhmYfrTgu1YYzEmeERCif8a9l0czN0Iqq19+0xS4yewr6DbuK
SEWXCzpAiGDyTExqfWqreVmSHDQUj1Q4DL7nd6VZRXCyLXRCTzZwA79OJd8chJlNrcoA3Mbb9PQD
zbCElimJpztt62Z9WhUoZw3ydmo7tCRGHxPUdxlUJkiD4brrp7SdQRIDP71e8ALJVjmmOx0PdDhw
kKDwqWYuJRwM8+vxoHAEi88Rq9X4ih7OA1oug27zDUYdt83zPHAQIw+Aj8h0z2i/gqsEeY/NkWmy
EaK7UrTzqUSQWH7t0k6wpymcCBZZkpbwM5Ce6eGi/N42fDThGP0kTBBvU5bwGCyh94cJFUtXkkyr
bytpB5DG5yhMIDvyfd2rM+qMh6H4/RM/WiMkCVgYEZzbSDRl/3riYMOh8i31X+nqtsXoHdvMXzQk
DQ5v8HJj/k3UiI7A843cOJRXCQwL1unvm7G5s+9sN02QyUACCve/hhGDl/y+5yudnAky3j61rGtH
CmoZkgk/e1MZWKOqGToCLCbp5c00pCUsjgbfsNyDxBRNPUhbiQd5YgRj+UKJlN/P1Kp0yQdP+HQH
rCKUhYnXub/AIgIWWYcMfLucCU62zV6FWIf9VMG7OBN1M247f0JJrU8Q+YOSB1KBpfP0h/zeR7uW
oh4nsPKt11uNJ8QE73vccFF1HqqEx8lBNZDtY2sjOLHTuq1bBieLgavqZyzbuQExzCDU/uXZBlxv
S5q62kfiXsx8W9KRkWtrTxA50c1EmnUIycGoSQ/yuMZLg10nfLv51GRJW+zOhBhsoz9M4gfLlsID
SnFswqphBpEY+mCqDe3ata+76DEdK4q9Nepya8AYULdt3V/7GHXiIPs5ID+0bXHYys2kWG1w0AQV
gRtPECbjRxBoDs2zyuqEnaQHgcHkZvE9vxZmxrtkRbcuAsXgEDwFiaUHndqJDtDadBrd/UPXPkQA
6FpGcI0XwVYJYygEPnRtBDieKNcvj7ScNks1WjCE71a1yv77GKZNBMkl6JDrUxKBDt2AzdwTTMjM
W1Uu+7Xl0P0cMho4/wgv1WI4wGGiWH10WmFNOhlkWGLMK71ZNwezeZJgRcCsjfBI8ECI6EL8DzEW
wVCAloihgCy1CsYihh4RW6ICWRr/ex2fzRQ2z78fhA97NIW7AO8qieIUYWf4L1eX+JXxhZvgYWqT
Htbh1b2NqnSewItKI5B5/mQWPhxH2yMZqkJHIY6lkMNrer9JwhpqIa7n5GFwoJw9jwsq68ojzn6M
D6s162OIZYMeaTAOYSQGXAF9gssCo4dR8nZW403Ch1TUB6R3UhgDbMjpzqJGHk6ANsDGH+cOB9Xb
tJXGg8uFfFnaYa9gF23TUULDh6EPahB3wQde6my6C/u2R0vipsHZ1PBxi1N/P9oso+9tIjq/HQIw
ErgOE17Qx8gG7uAAkGheHiqQ4SHSGF1DdSF8KOprHq3MLntTWQ62aBZFGVj/FhCkOQ+Vo3MMnV1l
ggtbtgHbeDsJLYzv5/J7iJzbyQvH+K5Jul79AP1+tXdtD3rTs4cAw39iEwnndZeCoxfrwsB/HNzB
+zhFdtdUAmAxb8EmvAQCS7JdB4kuuCXz6KzI+zk1a51X3WTZXEAGPGEzTKv1YJrMAeSK9SGLiGP3
HBQmVhbhTICxHjX0hETAfxPA08YKqRVVJKvy64qwFktRn80Au11uBl3zwwSSId0BD57XBxC8I/nk
mCrFjjJg8QXyo1kPYmUJlG2XSYg3izJWJWQLdNwhneeRkMi6MDyCEl5FB3A/0irc66Zv2eMCzVwT
PGZ9OM8PM4ju41UwjF1whxMjcT9iy7l9XJMJ5NNc9z2phttsXtUmFgW6cYCYNm37PGv6jaCd2HUw
6Qtp67SDAkH3m8CRj4v5mYHnBy5Po/xA6tMoOhOnO8QBseJH0QYNv85IEjTNEVzjaFDVT5Df6YhR
nqEMsuwKvLgJSxpS7kFXtxD0jzzcdx3TOjlzGYQa6rKL58aU+3oqRw8NcyxKKQ+Ctd7Fd6KLqDnj
NavK9IC1wpEy1tMa4lhXINZ5KB8Cxs24q4Rd6+XMlwN0JEcvW5w2RZN5BgM7aeniL33geDycYXH4
AEpNCreFXDsNryvLR8DTM/+kogQcp0/j6w8DKSHYzlEZjOFxgJCZeVmdyaLpvOYWnLUTAXEwARhc
x41LjnNXE2CZMQOpCMSuOJDoTkljHCrPs1iQBy7quMri8tPitdfJDXjqtVcHCJ6CSJ81bsnS6RNY
ttDw5CbLNkwisWNcNU9JKUSwXjCmBoxUsBiY7CtYbVPFFwEVNlGXRBpkUm/q2kOBvfc1DEG57yXK
PdsCJmtr0jIFKoz2YVkt0uxANKhtuuvGMIi7L1EZdXheW6sse3Rlagy46kmCkY1SJ3GCFIRX25eg
/XBZcmOyzadnoBJugUFFOsoPdeW3EaNqbPAC+tUY3HeQusBOQcBdpkmR+bHHAlg7+BvHMbMt3qdf
u1qN8YrhM3WCPzhLBoGnqYogyOyI3KaHaAYZy2ei5m2cO5bVwJICF1hMRdA1KYj3xiCgMQcrJTyt
wkNvlphCplXsgk0/7ox7GuvOyQ7jFVRrf6yQHCPzVVonW5Mhlbd6vedYWXgCxa/MC7L/2wLjFqyr
6Rz1EvAzEEq3oZkmgrfiiE2NRxsm1EBBH9/6Yy2l5gWAW4WfxbPu+T14IyKjBfMZACCo9yuCsXhb
PQKKNnxlUgdb58S4/BoMh1VjizcfN4vXePsfHeIG+Rdpg/u3oQ5e3/73IL++D0hB1FwlkW7RANIF
1fTSgFwg7RH88QWdNhGENxDfR7SU4T0C8BKy2vh1ovp1GrHUEHk7W551JIPmKydNNS38U9a6HqM0
Ra3CWyJUv0CrAHMICJGgJdic3rKNoZIrVFKG5gX1DLYR7DV2EOzaa5+qSCJGK3TfcU9OC1QP+Fj4
OrWvy4OLRmF8OJP4BMRiauv8zJcK67QkdntMxSqOHy5QdyTV4xpI5sZz9JRuw/u6kFYkmNBKdHL7
FqjvB3wORZooVtcwVlvTXwcUOTIQaHGVOe1Zsg+Q3mrqsxXZLFSFKDdEK9x7ieTedJnV5YZ8DCCx
vMgpicwL4WWH5QPiart13k5wdj8NwLK3L4ym7YVNZYoX1YXbdmjXeGt/58DR948oJ6BKeYDiAd9b
GUqQXG+GJSHjBX1dK7IesjE5vg15Vk8WzYFYv8GX4ATo8fBaywbn/ESQnQsf4bnVUKMgozZ2oMIM
pcDD47rqETKNSgPbVAAMANlgmip3lvTltp0dzlf8rFkcr9NDA2dxXs5pNqi5P4HUEYJdpCCab6dc
DMiMn5GMOLy/Gs2AFziNsboG6Qj/Lq0HiBZDXQ2oyADLV9dTMwqAAt7WeDqpyn564p2YEQWIZd3W
PlLPHCDxTE0EC5PaSjlwpkC7xVsgGBDZcIbyLnadv4bQ/8PelKrvm+b0BifXo6psfXCVQrz7HSIO
sDVOuq4wHEf6a8+YHowVTLvwjVifaJX2fnwEh6Ty/DS+dn3OSpCAd1TPa4MeNaUf4j2HYAZWDjVD
tuEjs95WDfCqbYm/4qfp0HiMAHHR1t9RyggvkDsYvN9IQKEB2B0rcGWU1Gu6DOQLufD2impi8Q6+
kC2GnWI3YF29giwriZWF7K0zVkRQ0ZoV37G+Qm8CYTlQQxNvWcKjAAWbf2tbxE6gECgAE/FF24DN
gFQi8xIgPNhRI0wl5WLBmTcssDQoZEH5NnhO0g0qiFzaAIuvVVfi47ixA7386uGegRbjxWCtvM5o
vYGUvcNxd5U0gvLxlgHGWsR+FjXSugfudawGcJMDVKTNE4BA/BsroQw1OQ7DDJO/BmxFr3jXbsdG
G4ttudnIEiy+15Gsxx5INJWhpNO5X0FzSW6b1fngHvVCRqAKqzYZ/wZ7i/UVeL1iBGoWbn0A7Rp8
nQPCyw2lUhL+KjzrrO095BTZUhnywmbF1TW0edCvHVjUD2Pwl5eknsUeJxpVcT4o4N9BkUIAYJ+A
SPpmfAhRnaAsCxEvtJrvfALfxvzIJjmZ6Ctq+QCaOFpQ/dqsCKJ1aJ5W5iLW5w6nAyhbI8quwKdM
kjhzxGGVt3UWFRN+iPTwpmmF/7l768nrXBoNcRHqCIH1vHXrl7lRatrsX7aUmzWB979tXjm02zu6
X+g9SpdsP8MV0AHesZTL9kZBgU60e0TuW25DKqGxlUt4i+J6HRei9zU26rYrQV/Hb96WLHxKWKIM
hYfxq1c8fDOnQVnYebE0AfnYhumNq5Aj73MfdkDP2bKKLDrzBrzICm7ZusGBA/JEeAHhAtbCrCHW
N+oSYIKBW24tbySI2d/eHhTbDEeawVIJ7l8jtk7WawISU6cdu21eDVbzCjQa3G6F1RAos4GQg+WW
sV1btqYXeWW4C+6djDX6PHpk8SboscrNjavYjGckk9qa5X5tuKBvcI7kIApum1xHW5px1/l5W5OJ
AMFB5jEKcrTtvqoVduPhdUCAA29Gr0n55mIxiB/qiyqioAP8Afj6ENADy9lKWeHiGhg3EGk/wsrV
iBwC8Orovup7jlYnZTljN/geZtaA6o1GqAnAS5VPUPCi7X+I7t7HdtvjUWIAhIHt9nA8/0Nga93c
Bx6Fqe7fTGMNDBitQByAnfT7R30A0LGbQtT6wrMAWeFfvoX1/yip5VOQFwRcyb/XSNjMfV8YLRj7
hEsxttWd8WqbVCdRouS+Z5Zhyt6M4+/b8h5CiEPI7fF3q8yMdDjWefS+LWKiEeDburzPkFXj32RM
Nn98GHCH+h6lv/48zv9+ICoOAjjYKp4BXNyu7vhn55vKhkS1obgzc4eDokS1qvEsWUDvAKz5a2f/
voNkg+3+kwbdegjsdiNERyhsjHTUhwfOChV5ulHxuzeL4at1A+0Xjso28WFmQzodai1We+s8qLW7
1oGq+I1RC9MQDCvDefSHFr1f6WgRQqnt1jkQvmMGiO4D0LhkYQBmIDV36nVTefh12OOzawTsukwn
iSmomFuwMzOKwwGuRVBtDak1NW4tJoPI/hCDfQdx+gzTshQw9QZvx/4Q5Bo0JMSThX/NZ+lXM/v7
TnycRkwc23jmyJgQ8Nc/Zllx7poxmsEur4Zms0zrL0dID3Hnbpcgdezyv39eHGIitz9bFfH3yyYB
VxcTHLrrt2MPKiNT52EPy9rnII+X/xW0FoMOhEuAgSzCcGOr/sscUCgDCepr1NevxxKc5G02kkZh
X3SD2Q6M33dwsy//WKZYEEg/bTengI/CgGh+wDP9ss7SrjGKOUD02MRF0rYJ/cYtNsx/Z+rw1XgA
LpiIULEKkX7y0dS1ImoXV/Ly9OqKTDHQEayjyLR4+X2vPuTW8O1gaGRIxmMUEQfAsr6fty4cK1HP
Ovse1oCp37ZVxJvNVbS03cJJDxoeNI4tsxFqSVmFTEeu1pAMxUi7OXmsfQgj+Id2vVJE/jHgwDAx
BBmIOyFu6krTj+dNGCJfBDblcLSoGlYN+yieN5aEw9Uprv9rWDsk2gsUkALmm+WtWBHF5qjFNZL2
Al4EqEFQjTYaiNRlxICJhDetiMuyP0GzhVz1tZhlQ2aUI4mQCvs6GNMiPLN1xDqzb5Vbo7EI+5AP
7S61MSDASzqjGgyHmuBXnrFBpYCAfhJdS8x8heqKUwYqj5u4JMBqalBITgiAEtnuVFBrLJE3xykJ
8LEqb17dHUQOKQ4x/su8voZAza/R9FUb4UhByLq5J36KUDPj1EeofXHdRQ7DDdePu+SaDpBJwq19
tcwaSVvMW6hTAiJzM4wtWVHOzmad3HGoVVH2428oxuA4r/I3B+uXZ4eMn8f4ribdnIvETEC8EPM0
PNrrtMcj2wbRznQeIosiS5Tqa3F3zhF5BlWrRwp3PKPXfBkzps9qHgYbSDFMFvgv6OFbfJj5ZQBP
HBUJUSPwDshQguxHXldj2osiAF/fh21uKFhN0U2GYl2J35cGYh/zEC/ZtPYPyINsmTb4pii7ed2P
A5IbD1IDBS9Bi2agORwqawipi5bAGf5rQUg8pBDJzz76RlCMZkyvAecJfdtlWd2gvE43BCEidBi0
eSxQ2BM5/n3XL5jbnZ8jVPsChxKIyVTAZSRxWixsEf6ygSRkgNRR1V4iys9Si3wtauAMRxaq0b/w
sG0WFKhgCAS6vEX1EvulAyIUOKh4+JYKfLORBnn6kl+mLc6T+tBVikcO3v0v/w+A/Oa/Lt24HYav
S0P98lK7RDUIJS0qEDqNqiYhbwksbNknaEbUNJAoN8GUPeBw6dN73aGOzqGVcRmjNlHp7+NFgjq9
SAg8JZvoSYLJedbaeToBYenvEgvFz5zFFRQ5o4Jumk32QWBRn1gJOVKO3Ve91FarL2UoIfrMCGpK
gPE5HhGEA+qKuvgi1eG3vsF27Lzmm7ZD7xLQzzG7YWAP4K2zfd1L92mt1Rju4VOM+3QJqcKK5e33
Srv7iDB9YVlQXrTTMIJjDmgcBJnyNPUuQ4kTn0KNXRnwDbT8IQcjdqrSKFLDum4Xi8ycp2vUHhbR
ITvd6Zjhq9OlK1jdJQePrzxLESe+2Ll3R/AxxA+TNVBJzUSt+ZLVKL9Uh/29hsJszRWgoyEPaF8+
+nlNn1XQxYAYXPvg00juw2gMz1mYVRIU3oBeMsCHBzsOuAu8TsQtQE3Un6hGmv0gSEEhziKa3E1R
XcmDhnx+T4Z2vBsmBiAEpmCHypvunA4Wkom49WkhkkxU6Rc5RdlyBmaE+z5ErCb73ukR4ZdsUT5m
onH6Mx3jBBosEdjzNgNNYsfIWN/OE0XNC3AILuJhJKaAZKR/DutBg/XLwouBk22FinjL7ZaTP5/h
Zl+FSTOdAZUPzmVDq2iXwvqhLIunXb6uKUGxTPAdv3pt/E8TBHMRSbI+o6ZQH4HpoEFrXNcBK7dS
EH2ByWUdKjv4Zj7nroSQLSRaXi8kgSFGqFdMnip6jio3Sp/bGSWLIu2iixja1RwI9FPswXoHXfia
EWyfaXDjDpAneNAlavUku3jp6Z4lY3etK2a/LnqGrxgi7V4OuWvAzWiKRJaxzgNH2TMy5n1OI9Ud
ewAYeRS24+1MuuZ2qJaxKZpxLB9NtZgvdoYOODezmwtBNuV3jfYhE5wCC8TGm6u1YHPqb7JoqFTR
oR7Pc92iZBSST+1T14Nar/VEblE6KD3TkQUx24binMmOPQ8pylPUyENMSIcwh4ei+q1wgUGk7MCF
TgPUJVGkyZ5tAGdrl8JvrPO4HswN97w5wNBzXmRyTU4j6asb8IfAOfGVfYz6Th8nN5NjrSf+bKl4
9IjfH1HSd02PRjMUGjJt+XPBgByrMXFuD/d0uR9tFovc/g97Z9IcN3ZG2f/SezgwD4teNIAcSCaT
M0VpgyBFFWbg4QF4GH59H0hlm1LZ5a7oTUeHIxxeWCYzmQngfcO959odm+QyxYydKXXhBqU4dNTH
BpTAPngKmiF4A+pjPRYyad9Qza/fRi7wWHmteW0jeDjonBRxN3fDA3WvFjpTo06a7MsvK3a1g1XB
7ogaxtznbNFtzrKZJxLIL585lVO6RwK6k0j0TXEonVE+oTmzeP/KvIR5a+0LKGafmRd2t0GTyaOx
VMED4LD1Ku0L+Coej1za8zo/N7Y+XMrRnm4bDFOPOKXtr1apeDiY3QKbY6m5eZi13RjWMF7N0psu
8mm2WuZJfnNI3NqOadtRfjKOCS5WTSanJMnkHRb27MlnpPO5W/3hkQM/PXKzederoQ1oq9x8XwWJ
c2LzjkF+AG8T++vSWFzvADfw77S3JauB23RuRRehWNH3ciq6z2IY7ZSmf11PMrDHKwRUQA+1un1E
uB/UPLPreWd5pX802EVGSqz2ja9S2MWj1N61xEQbd1pAEOUBboCZGjz2Rkbt/ql0LOUNO72VZQW1
LhDJadJEesv0pzpr9tI8V4N85WdSBtC58dzXVDDF6BXnOSiQhTrCyC+DVphfRi0Zp6jK8GEhQRqf
clOp7gAhDJ1/kBnelZ200t/DS2mCyzrzRcx+2V5DxR4+9oMVJkOxDgHOOCtpzq2GDuFq0TqPz9rV
p0Ge4ESzgDJmaWAetbv6xppt7c5rglxE7iyzdpfhrboH1aBqCMLtkl3V2CXyWJMNFoElSQzt4Km+
X+9xpsgxO2ylhx4H3dxWbcmn1sIkviyZFcgqMjwql8ipx0RdM8UpoFWNRvo4eWuL71av3BMywgTi
s0GJiHnScYdn7CyrL3mOSDFApwv1tEHudFSDC0LLnPWmeFytJcELv8ydHoyXJg87/cK32VTgW1sa
GWeqd8aHQEtL+NxmWoF3kNCswFRoED8fcgs1T2gCc7lrFwPWz0QDXOCL6Ez9BLB5hoYj2S9cexWP
0xjh3hq3TNwuC3PII9fwystBW+a+uKkwDgWrxcff6HONU8Wsy009BuC5vhkGu/AxWbiFW5kM/vuW
+8Fn7RqNBliknW1gIjlBfilciCWMn6N1mMHCWPXCQsobi/LY5LYDlnlypusyZ3wbF3M+H4FxG37s
whGHwOGCsr4oU4xDoRgduMLmxFbeHczhrDnB7MGLSWyguXZpMSJklvhsCE2+q83VZUkBg6RtE8Pa
pQDjRjOihMu0NkIzgERuCr3MvV80uwWN0o3Qx6qIJ+nA/6HVNdweX3kIdcAGM1EJbF2dMQe7svYM
L9sJc24d59rQlDs+sWSuk2PR+fZrqtSXdc3SpxTkTRoIpwhpE+qHCc3JLvETedA5POAGj65kLeet
VxUU8zMm2BGmnQwiATFQhB7yURHWtVM/yAbXpZTuglkyt3m+qqH+OqTJuvdaXLBdOsNEKDlXIgNj
UBevHDb2bdBn1oOHsEnGuWIGxfXABROi05vejVaUd6Jren/Xe1566tumfRi7HvTNOKcquWCaDexX
q+fgom4LTIlNV+0B2zkPTakbu2DI2qsycbRrs5ztK1OwTG1T0DhlQFsUm2aiXhv4Uod1Ns0qBH5Q
4XkOVNfvhOG2mP/8abgQcvPPYsmco65MC5jrPSTZwIB9F7UINceL3uWPA1esGQ9rIvP3hH18dyjY
+8WSm3IK16WUZ055Dv/cLas4L6gveAvJPadOvh+9wI3GRmTPeNqNL0wE5z1iouDQ6kG994RX3GqF
LiNVu9mL3tRPVYFCLaVx23tmUnxuJ3NoQ8dqAdzoibwcTSvBDyrnwgcDM8LeESZ/NGaivZ3PKqIJ
t24K2pJLNRn51zKzvC9lkhovpWFNJ8VGOXZE115YjLKfWQrgCeSZNovQKvTu2k0Si7qVh+N2Edpf
McnSpC9NvZ3as9m/tcrX8l3lAjAPGXK37kXjNHkb9bj0BnZga8sQE/CUEQGd0eEvaXnhXMPUMd8y
CO8l9D/eA4Q+D4pIye+NGMtxTWSLAGvujqYX08KrSlJrlellLdrhk6Bry6JSWJb+hYMX4kyg+ZM6
akPpxoMotGPeOebTpmfYG6sqxzBfNHHjOHPxBiNIcDzQee7bMUGl1SaOdWKlKK/EgtgllCklzWmG
EvBWmsOcRz3jTxXmqgI1OSzcK9yU9GmjYLr6rtimwZ8vlNo1hbIuGZ6nSLlyCI3HTc76zUbamuxr
Lxuu7IX+LdQoR4a4SjrIm1pXo0XWgZE9D31VffaEmqOyt3rQ2Fqnn8fJMx7Y+vkBaiVquNAdpqw6
TBRVlzz9mmk3d7AhKeUCSk/UJRD5rGwytGhMNoXgUuuO2EmBHz9EKcNFFNkZyB67VPtUuax4gB0X
JUWa3G1tLF7BpcuBWjkWTPaXph+b8sbEYtzHdBVgtMA4uu0qImmMabUcNN0sGvvGhYXnh6XR5dZr
hZxVayKl+XOR7FnklTMkh6x12yCi255tOD5rBvYw8jhw4Y1l7NVg04+ozO0lbtSS1OXV4ieMdKJ+
pAETt5ViamWFM/LzYNzLUXT5S5qWWNviiVuF9Q4uIauRocKV7Q77lFqtuRizUat/67t+Vs4OKlVe
NzunYwf4AOmfndBBIOAamlgutqYXt8UoSr4H8Nx9DtgOhuPEVmmW/Pnfai3wdD7HvmiWOBDZ7Lxg
IzSzhx9DZE1si5ChCraRrWkks7gi9GaTFKBj2PYz3Ier9w7JB0TCAb33yv3WGX2A11+A9MvCxmcA
p9HZJsXkckTwOB6ex4yBgn8aKCjx/hcBxLxoTPuxKw8rWze+LY68oi3wvI+NqmMHiu3SXFkjf94a
5i3qjz5CjGPVyYM1OCJ38Y52WW5d6uPYLS36qHygxqF3SLu9ED44P+SDeM9RR12biMwo3UXAE3PB
N9vDWT3ARq2XRTAdVkx48wip11hN9i5tZjuvdmJCCRQwO2ha/7RS+vk7UgzchO2cSgI4TobdBbCv
ltWywVzK+ln4Y/WkofoZSJrAFBfaI/fODhVM/a43JVUWqnzIhrvW7YMsVhL9zByuZsdSdHXH5bv6
/zLIU3XroNo9Mp/OT62eWFFpQtIojGWpd8KqEZGpgAW10KqHIpgn76KjhPNCqxGLHc7NVDYHOeio
K2df4AxG2l2+i1VPSh6tdp2ELufoGA/Wutz3uYbnPp20akcFSoeYFMJxDtK1hzpOan9+09ZkXkRo
pGBL7/0yL514ypvmqwQiCoCkULQGzaphZtYhF2dbMobsj2PmlOo91eZt4kJFbTbRWmbpHv+YSrBX
j4aPaMjcsKuJbrcwexe9Pxp9632uVGUzsPQSM20jBoq5Q4fqLf0Zj70+xqbujMMLkgzkHKEUqP8i
tCYdiIrRMNE7Mdw6p3TedWh31OHXM4vAOZys0tt5pVtdQlqEtYEgHNMHmj9RIykxl7GP/cYB+Oxp
QwblASzB6s2pFkKf6o6dqIDNjwzM3laEFFwbSXA3anrL37mKPUSE+Xbhy47tIPGDXYHm45uGqIrh
YSHSk8ZjuP9Cczlld15Ry63qssz8SAXjXkoQOPkbj0hrOVjKLu7byUqukW+m76k0+OT9aZ2R0UEn
Dst1zedQ5Pr0hOF2vJ0ksNCzwF7H1tqrW56mXo2JonSCe4PxoRcDFpkuDIYWIC/R7HyaLBt/o1P2
9rGxCwD6k3QeuiRt94PZ6C+u7I0w8NBHZrJacQ706xLiy1rOeD1NyMBjrzCbVVANwiBXgbqAZ4pq
rm9WZKppMs283aDaJBt0wxE0LsjCbK7Y/wKpyvs4VZbi0avhw8AgTRrJGFrp5kZPm6W/tkYxnlKQ
A36sO6nwMBNX4nGavQE19IAbPUSl4H2xZYZnuqYAv+m0reLtCdtpQmrqJQ83uCgyGaBVWcyBXqAI
Y1xyu9ZMAEKCXAT0UoXwL7b0Ogf8O/MzqYPMDzlLLWJlid8meN87M+nnaBqc5bPH00IBjmwkCIlO
+fe9I2Fsg5t2OhqCnClQTbCAVSXmFSTW0kO+lCx1KI0kuNK0zHxbKog8syb6WzSEBXBb33zFrTM2
7D+8YIlypy8geE92vsTjtBQgA6Q/JBBMcr/i+Qvk7qowzAW2pjs5AB4yMZ+ZXIFNRGBSL2ElauNz
HqDECGsEIucW5Yu+8yZnoSkITNwWXaI79a42iuwR/J6cIs5Nqjrq8zizZPcdyureTBYISuYubXL2
q9p66VB/pKEaKwCEdfsih7YNScFj9ojSEwFXqrjkK/k5JS4ipbaatUij8riWI7ajnrnLlyYdtQtJ
okUVy7z0QPEM7eXgkNVBR16emAt4Ry3R/WcmxrnHZZC6b8KETjHben+v5GJelMDIoP0pCBxUa3qN
pKdhxOP1vX/sraxx4zXQKJzqPJgPjbNB43Dx5rFkuBVLLnU76iwHtKoVGFfN0mZoFifjJUuW+SVI
BoJ8+lHH0umUO/g0yW/InfXYduzhyafcPxh2Yry1KONfdH7ECbWZDw4rwgteIP96RnxwEGrYsOTj
K8Lp4VaMOkhSf2h1g/tgvQ1SraSiMez6wHkgG9qM3opB8V8xRdNOU2fKT0Q1GLE/06h0xEutwGWM
9lnzK/uhyCy7jmym+hdCNAYrOhSgpWV9XUam/3JXCuZB8o0DqqxVzG4ed9ULHW1bi3tp9yTg3AxF
1vGU7yGzoJmSHb5sxAsz4OWOXQOL0PbGXpD4LIfJxENixhCU5yG70MesLtYLBObL8JTk8+R8dRq7
LY9F69eDHSW21Act9pVjT5KHV4nKhl0buo2C0BpXjxEEGitlIwiePAI4KvX5AqArU8zQNWdnb9vN
5H9xm2bgodKJspornmNOBrSPOg/9RKwtbgqBubPRfiGTpoxH7bXg0eamQV4PeGRRmWi/6Z22eH3M
ohUB4a4X01JmbFLztETFJFLic8yIa7BjDZIW6ap3d8ryB1qY3JpdKZ9bfyI2JmZB7NP3YWXK5+Jc
FG0/wtGZXN81drqwxr57G4nCMZaQ3yLyJZpam5IsXImA6tQx2VgnG4tm2f4S2011UDhZOiuv+zRq
6WpCJ038kn9Dow9Q60obehrmqwK2U+UCXw98uP5/vp77ebvM1pAMdhfvLHwHlnTsZH7eGubOgjUp
zb33shXbQqP+IfwAz1/xhWsta6n/sKj8eSe/vSI2bpaVm3eYle+GCvgoS2A45w86folv9Y9XVD9U
NZbTSFbzPbTrERGc0mFjRFlesBT88Sf/JSTfvwv3+Jjt8X8VJfL/YkqIThDHP/3lf0TyVa9vrzXb
+3+CHIzvP/J3Ip9NBK+PAchFhmBwr7Bh/p3I5/t/s5F9WOzyTQZU7PP/SeRzCNDzHIh7OhIclmJc
D6xstwA9S/+bibGfrBBkBlBfg78WoPfLWp/fsulPDEx026b51yu5MIRp95atHQNNA+mUF8t6HAO7
f/zwmdz+WFt/zOn7+YaBw8fLeBtBkFfTcb3/csOsBisdhubaEcGK8YhzglJh1P2besKF+x9ulW1l
/2Fxvr0WblRM/lhwEQ84m0vmg3yJ7wKVrrKS42K0wY3uSnXN4p8ly6rPt8KtoSv9+R8H+fMPL0kU
qWs4Oj4vYkn1zef24SXnsnc6hIoANxeZMM7u2uHE4gd2asso2+FQn4JnHTWNuddHyjVaMWzwB5dZ
TXPonHSMHKXsKSS9joOvIHUvaGcNFlcg9bcG4QUj4j44UFMGh2mV+aF2FzNCtdtcUkzUd1WJWbbS
5PBkDG5ziUUVtE/COoD8o/xspxiyYyttssPScdTnaY8RaOjrOxMd6DcWqetzVtry2RPptT4u+W7y
qiYCWqgfV9Mqr20brQZxVNZ4Z/Zj/dtqre3Nak3Fk6nnRQh2tNo7HTl0MKhVNLbNdNTbBGft2pkH
X+koYLDiQfphalQNVn/lGUN7plVAGsux+6pXKch1dxsDEl9x7BbOm9CegwSOoWa2X3sfdIe71jMr
pTUjb7GbqFWhee313pSfiXYIpjKeM+n1NBvLhFr4c+CYztKfskYUe6/x6ImmhOs80jNIAhTOdfM2
Sk98LnBZfCqC0rwPOFmyaNL74L3wsQ2FyIs91oPm0pK7QNDgHi4bFRmCruytzKoNq9zY1Y1eMTKK
2MK3Jw9r0tXCZODZX1ZMoUkuGSxuC75iZSVnM9q6Qeh7n825DleyWO4zVLS73tDlZyxyat/O+rAn
g4H0jRl/1bus6+yQNdnXRRaCkAjfuUoDn723sTpZvev5cLImqa67qoZ9aJnanYW1/qSvyGHDfjZK
pqJK1+IyLxI91Fp0n27uXECHsxG2NP3OWvLypBfp+J727vBWGktR7dZ0Ja1SG/Lgko+gx9Xjfu2G
KpoYpZ0Ji2Ds4VXvujVPdAY2uWag78oyfQp66rYugVOoCZ9KgVksBetE2IVpg31Lcjf0xHBVaNJm
WjOkyMJ0v3hFgQZAW/O+WIQmxIyCFjZabnefTJV5It/v1pmnyQh937O5tLl7ZupR+Bg2EgZDfZvJ
2dg7UhuuMVWubwOImIhv1nkT7D9vKOCRna3DcN9hAYrQE9wjMc53o7O+aKO0zuZKgKa5rP1Z89Z1
NwUwH5smGKOUrMj9Qo5GM9WfPCtpzWPODFjZQKhUtnxtILiZYaJGyhmXHNCiChdfmEW40sDHZVqX
SNZN8gjIf+zc9eRP1TJfVIEOdyTKWI/oYaJRwDyX/YQtAYHT2E8pH0QLh3wBS/poYx5IhypEGO2r
6dFbhmwXGBCxWPwy84gI3cwJHut0NwwGnwiKSaG5eZnhzPt7NIsmE1J/IuQwr7TF3/dFn3c2ppAB
zX45rem9Kp3N0CVylZ7djsVR2CIxmW5TJqxA1YTb9dlVkGiKpSxyfeezKdi7oWtrtqgX3JKB+Vwg
Cnf2TBgd7x26O19UNuA4uizhiY/yoazRCFHwB335WXNE+RCoOj9IveEx3Naec1T6UD17yUIISGKZ
BBxMo2tdInZq9XBaFeFAjpYFB2ewmJ6axEEY8+wczVrTPZryhe6uXgPj0czatAj7bvufSb1KHoiq
m766ZsPksTEasWfXYl20FUqVcLQZ05VjZV+IXm8uKcKD3VCPQMrqLmGiw7C4vepsm62Qpzxjb7h9
C+gwZz4ogiFqIP6TVbcQwaglSfCFDV0ddYPWPKw9VsvQabSRpldN9d1s2eKbTSV54o3k6b5EkM4c
OajXGM9Jle0kFuULtuvBDZlR7mtV02Lj3FIYnnuvvtMmyKZRiZ+lifBx82+ONtS/sfWsni19IKa0
LFyMl2vdPqQ16ZVhTxlh8PAo3ZH7toq/H3V/qQokKI7//Brw9lMN+P9dVhyiR6hZf1IGflramszh
j2Xg7z/zex2ItPdvyDWxQ+iuqRuMdv5RByJQ5Z+o9YDOwVbZ6Mt/j4ujDGQ/ifrZhr2CLpe66fcy
0NaJiws8ak0qKt3zQUD9BajXL+pO3QdsblBUOoYJ3Ruy2M8FDPttwoGSbjqPNQdBFWfV24dP418U
gD/3L84fXmAr2j5USHK2KuQuvIDPYjXz63AMXnN1ZmvPIPfPX8rhk/xYAKIXRySHnYUSMEDDrv+i
xV0I/60c5p3XhVMtesFGUmNZwCoy8MHkOF/6Yk79r1mb0FKRFgc6csVvhjAMtIOld2n93mJR8tKb
dLQzJrKHRKY6PKRm/Jb7up/Xp5EhALHF+hZhXP2IM/YLeDEu24HkcekGdCrEH/dDYdwWXUsm8gJJ
tAFfsEUm+9/Tk/GjIegPJwV/knqQfJDyAVfrFjsHAgVdCdZjJgJhTqkHAHQ0LyXSoadlrkaYFd3o
RataqmkPcmhL2fPgKsbO7K5nn4XJ9EVDvEnAT0oCFMwLfFJkclk3NpFR61UxBBm4G7bFdrOzFKY0
TZAmWwxzcvB4zvWH/z41PpAAf8qf//gEoM9xMVf8A072h+bx/O1NvkKl+Bc/9PtjI3D+BuqDmcvW
1iC73n7f7+3jjycKIih6qm3a++GxAbRdR0KPaYLO0Xc2VfM/Hht/5TGBJeHXe4v7ydmeFGDUXNwB
24Pkw31cWUzolyRTJ4tTV2XXaynxEEMXsbtiaU7Ky+1F0GKoBA/6qPldyHZjemR9Cst3HZKHqmYY
RMtgmdfSKNwbU/buacaKRVlVcRmyLc9UaFpS26PuGF/svq7P0kchGiMCHPcUOvnZnH0WOI5EroUN
HYEuvnp2aY51HrC8ohrUu72u/BrNkd7cYp0f74PGpTTLl7R85sydLm1N+iPrO7d5oZ1Inkc922JT
/DYAL+jX99Icnl24UBe9b8wH1BPprQsS5h53iLyfUyvZWwFvf02GeadN1nBZCnDC6OqQ27jGvLMz
2yO4EFz1Iy6Z+dXz6u6Y9y3tIYup+bbrmFzDc8g+keo4LoitKfBhhUAmz1jqevRT99zOxU7pW3Go
6c18kulEjnTXQwTJhzQEycS2CBGrGemWWB8ZfpP5Ysxv5TxL+PQsBY4gwfNTlzcFyWLAj74wByVk
uuM7fKJ0qM/Us9me9cwKj9Q2TNbqVhrT0HhRgZWbIJ5Ey2/NoC+OWpXeTGVBN1XMZbxmThH1xBAc
9amdTnPWjCd4aPk5M2qAwUM9LQ9k7477cg7KaHBLkxCZuT8uZtdco2CcTkTuLkcmJtZrAUzpkunm
gLTErGaCdrVy15iCfbbMTLLShD2iM+v0PU22FtPvNHfaoFsPACGGz1ZgVr/xiNQfTTWi8y7n5gbq
v4Z50duTcji88FmJJWIVG9yyKq9fLJmrveEL7GWDiZ24KVEbIRzfaZac32Em9TfGQJwWhIo5Cizs
XGHBhZOiIgiCr5ZVMGrrpMGCRVutpormCn6zTT7bXdMrnSU8E+Eda+o1rHV6Or/P1hDPw6sylX/V
jCo/2JYjzjZrAIQeYMuxK45R1kNgng2wLjtFvPpJrAB9qlT4R1251beiga2riwA+eZmuN6VTCBEW
TqJ99VuL8zRJe5T33eRWrIs8Z7xqctcjjiIDiVvi42XJW8SFVjkvuVHrn5CDzCf0Jvoug9VxndMv
QZQVnbqTtCSfu4rVcahVYialLE8fA7t0bnyaB+mL9KCU19zmej/cmwiUdijtBnQ+ai0J4TYaL3Ra
XEC0AbMTu/2AXaKfGm0Kc/SjF1ZRwOEPDHnhsJNBO91BnGRwjto0dGVSP/MYEbcLCc3Hhh4Jy2QN
2FgjThGffjMdRkXGIZl7/k4iVb3BapjeyMw2Y7dzrS8VlPEy5N6eP/UJtshtgbA8uG5ppSzOKo2Q
VCM7kmBeX44r03BKA29KUCN0jtqz6tVvigRQUQSLoazPWumnz54B9QtpU5uIyO66hCdJLtaYivu9
2qozUtDr+dpaWXzz1Th5GRcQHp5T5HhsLQ0nSKJKS2d26UbRksbTdCaBU91ah8IX851Z6cYn2ScN
DSfCEgEA00WXOl8juPdnqOpWWo+zyexBpDhb02lx/XQ3QwXXHxJUoov7lHq1GO4HKxvVscXHQR2z
/qhqBr+oiXtkGV9OD/J72WOnJRypKPMqfXKealVMnbfzhaOVe20ch+J98YQwygMGMSl/mJb+2z38
x1gXm8P535cB/wseXdv8VAUY0EGpCl774X/+D83QA5Km6R6Y/2/VwDbS/HsRYDBfZrj8w0AY0Fv8
o3mwPKoAfsrHyLclwXwgAluQgjHLULtamCux+v2losD82TDqsEFxeF9bOgyNjf0HC2PdsTacS3eC
5kGcL2nxKOVqMnd9x231q1YoHzxe0XnDOh5KcBU8f7B1sP4pG1H3j2ZtDys5bTQ65q6SuCumgsab
285/yF3W4i7sxaLJjTES04zOzQbxWKMtCZZjoU2ThloBM2ytLhCbENPKSpo18CCum2opCGRWOcOw
gOf9ycHrdclIVukXBHws14udJI+F1Ql8LO6L1rfqMBFQvFGGIAHxiD0VNdutupjpqR2nNB8zN6cV
zzOGHmFQT+wggYgFOxgU3cSIYGXk64Jmv1/RCr3SWzBNaIZeXYMNRUNlZgPzDMk5teKhSHUyV2ZV
HWYFfS52gpa0ijrtvHMQDIrjFeD5AYsB+2FXLMMBCLwaeSiDOspquzyKRE77YpXeisKi4RejPkg4
PlWibkwnaT4P02LcT5B81aEdCug8fU8pwWGI9rBPlzUk0EDGhdOpF6AKy3Oyth45bmkn5ou5xe2M
tsXhD0WXNJovkFvJ4nSM6tCbrkQpWxLilorOCHtDnibgRpvPBdsSbC7C8Sj7nAuXKcZzUJCXbQ5T
0B/yAvbIPuslviPFpR5Delv0u84tdyYDlPpgDVUS8QCckU8XA0GRpPNoTMdxO4R0ybKN9ZEFJeLN
+ojHPIuRfo7+3pymaTcNPGCx7KmU+L9B54NOCXCOjL6afvOSXH9dcQ/vKRvzdb+NZgnntZfXGm42
RZesncPYzuLBaGR2BXWpeiGUYku1VmQrCC0dQIVlqR6b0ruB8iBjgk7hsWeAzQDvVJzllF6G2qVp
1e0XhQY082RwMzsdToJEjtHIwpVQ22T2wtaqS4BWVAF42kdGqYXWXmBzNi+GGhsLWPDkC3cDJglg
RsFbUiuDFrIfVEmqamc+JkT4XEyy9vaoI0lgC5qkf0BQ8ZVnuharxV9joLHIJbgD8ovWQ+CEv2JW
nB+ub5xqt7Ivy8zxP28riQPRaW4SOv1qGLGjaFB7pmtW3CfdI9Yhee58fX2rhjqJQbgszyMpg8dk
ZawXaZoeFKGgDNopofU3Szs3586BfhQOLZlMoalIF3SQzsZGlrRPbtoN4aQFzQXa9vTTwNiaamVI
qvvSFmbUr7guEAofhhZvo/QSm+GfXep3TtaN0TLMVrBvG9sE0+kkRnL1XZI2OoO4kXUSAATQq2+N
US4XbEvaaN4cuGpegrBJhq+FntsxtJkpInrSPm6AJRSr5us8LZ9AfDhkWqfBHAeKmrqM0TbwPUKN
7LBjubdTj1Kdl4XwMS4y/G93/H/SHTtO8KfNcfQK/hwBaP7Twfjjp/5+MHL6GRasRU4383uo2T8P
RtP+G4cf3bHNYg1YqfGPg9E2marhjiXDbru3v+9d/75cBa5v8QvJt/txbP6l5eov7mI6ZZaCJngR
4AXscc3tSP/YLRMIQ0k9jvO5mSwg1hMaI+59IFdR6U3qjjXPclnM5IjsdL0kRrO11VNp91v4ZtB0
nz7UFP9iBGf8OoP77olnjol6Qcfy7PKJfHw3DL1FGVAkEv3UGOe0JDotHL0WqfSsSDMK1WSPnz1u
ZELDa3/oIjAWHHAgsTybFabXvAfDQAhykGVIBqvKeFodzTcOi+sk3wyIXPP+z9/x98zCD6vc7fOz
6YFBMbA9YG/8yyTPzhF9g4wZzjDn0jR2Iec9KZtB6n4guoiAnGU2ijgnpgVloYvobCl161CjcDIQ
2xMpS85Ib0S0D06MyadFZ1pnrK88SfTyLm2L7LYc8ewgHe1jJi3Bc591V1D2nHmX95p7TWiyqn9M
w/4tnP+PXwPqEd3ji3C5NgBk/vw1eAsBtZqo+jNo6eC5TRntEn5GlhBBm+N8O80yeBCJUb38+Ye5
XWsfP0tGFEgM2FMz69z+a3tbHyY3tBSpLQjBPjf+apxhiI1nrNFQ2ZLs+c9faVvm//pKgW4iV0HC
w/zpl+tMcKquHQfjGSOs/QpEkmy5ZPAXMyxFttM78FaRpS9+G2FxnOr/dNFsF8XPL8+FYjpoJFBO
8HT45eVBGOQIZVh+bwknwMhH57WstvcA2K7fIa1sw4VpS3aYqu572lzrfUObDZMwWOzT7FpSj9ht
45sqPOwVlhQmW0l/Wb4JTYlY1zB0RRRrtjw6lruOP46Df3t5/Com2NAOiH1MY9sfAFywt2r7wxel
u6PTODT218aY1K85kkRGPVo5ENJkLfCeL6csL9/AmOFiXTtwT8il8giBp/fbwAaTWOos9RC3Fepb
Li3vXTnkC13++VdsO3/4kuGschEx4eHZyt35i8rClX6uS4y911R0Ign8mJnyetgImMF+YCcKoqjT
71S9OCM5ChmRYkZD4SjFodqO+rLq6ntB3sccetWUfpqKur2gwmGgR8H0hAOROFUYRqgJtjoCHTo1
RVL0zXnaCo1uKzlSNrQFM5itEmEQUdPXD9W9WaS35BJZc1iNXnceqGKG7/WMu5U2Rr6YPBvscV1D
ffKLU7WVQdS39mW2lUbEx1IlTXqGPpCLLidecKujpq2kMrbiai3mr6LH5TkCUEKTWw8eqzqCkcmP
MB+7jGSUQ+IxCQtJ9Uregu9VXN502pdxK+2E6BFfYlW9MLqges+VcLnvt3Iw/14Zqq1IlFu5SKKS
QCdpBjc4sZgnTrLbG98rzAqYDFbICTxkpLYitO4tylER3JCeR4UK6Go4ctSY0/9m7zy2IzfSbvsq
9wWgBQRsTIH0zGQx6YqsCRbLEB4IePP0d4NSq0vq1epfc01qIBWLaYDAZ87ZJwBzRzfWufnLVOjx
jWikemBaQ6krU01QMRXLm+dUZIbrU7rsBgYeOw254htj2PEduAT1MygIaunyo66e1hLbXIvt+aPu
btYSHElHcSj5q2CB1gqd2pxqPf2o3N1wZB/7Uc9ba2lvflT5DfV+ZK2V/7g2AclHP5B+9AbmR58w
mS7jKaTZeQj2pu6Kwsfnho3wexzGQiyv7ahNqyxbNhzl1TcxF2lnNrhE+l7pt13WQWtA9l8ve8AU
XYjDP2E5moq8etDh5R/T2TTXkpzoTqxuukSaHuMaZbgY8jxElTLWWwjzkR40eWeEn2KW7Hi2s9kd
4w07GNmdGW2ZXFFjSCLcGPQ8C3eOFqfhp4Fbx4mCmvRDLjgTQP6uzJNG+sgZEbNvJ3xfbI4labD+
HNKEgPEIYfrFkqwHIgDdHGVHSFWwI9urIKh6sTkxS0EsZlDEjUbr1M5Re4fPABpWFSXeu9Yzedc3
eiU6sAZe793aVKzhqTTdzmVSW04E3c+HltaswQYYxS5As3ZYahqftkx2c+4U80Fv20IFtkBaHbiT
Pef7BpypFvC1is+aKhZjg9Emo0HJCl37hPFMw2feleXntChkcTQb2eXbDFTW/dKzr9/R1gjjJibp
HCGNG9P+sksbVPnAw9g8oRkV2a5XvIJt1eXRsmXUviD1TGc1XgoPMsFW41ZpYF4Y/akhDynfRKEZ
9RsX9g0tpttSn5Sk3Sw/0BFJch55AQVlPijjo0HFf0CkmTkBWIjaJGE8CTdLH2ZMNsdGScivY2oF
JrguRrVQiLQblEzWzlAh3mw3lq7aGsRVVMc4McZom0krpiXg7yENQlfC5ROBMZrGBDsNTjDtS4MS
eoYxyH0kbo0FKQ7bt8HSzEc2daK/dZQktbVkPnyx+5JHUgRMhh+Q2JPMHRheo3zFY1bGpxo06bRr
R3tJbiCBd49WKuw3ewqxmngGFy9IQggi29ZZmCVg/UghrZgg0ANEt9sEDO1rjmhG+GmUDg8IYsev
qolNPGdjFG49cnVwv3oh/46dV4CIy2YwbnH1mda17Wzj0ejwbvkj8XNe0IFvZSgtijQ5NJgjMSm7
USs+JZorn0u9Xi/ONK1bdoctap2JqbwX6PU6HInHkhdWMac0bniCyWdky1zdBadks/EMOdH2tjIU
d2kDr+BeeKW0jpOVjv2lm7q1+CTX9M7ONGfaVoQsjseqWhb0R6LoFiz37vrm15c+cj7xupDs31p2
ybvoa5iFfpxV2RLIbODWUTkBetcSSi921J6qIOL/caaKrow/MYWeUZGbKtb5ulG29JdCi3FkELlX
M5eHmGZu56EW66HBzRTwjjhAsJ+tdXJXFs8Y0uQJNlbi+YBuM64LfL1vY8ngnTUTUi+zm/T2JqLM
TZmJQWx68Hha7NtSN25rGdWvFlyXeoWpJuJUeZHsbwjWwA0wN26NbRQk114JPtbVFD1/y/LMvpv6
FsMM65wh+zwyO2oPGFGLd0Ce6xlCrFu8oQ/wSN8Uc9zuUD/Kz5oeFrtiVFGNAZljbm7G+D6BJ3OD
2y+1N7ZoBITB3LZcn/G+fG5SbYi2uSi5TRYtNOXRKiuj/lFwIM8nz+CS2sIQ4BpJbaxrO8xsw5aH
zFjfGE0vnCCUeTfwpDUHndK7Tr8QIS4ftZky/bTIrjG+AwyZW+K7DHeARyD4p6bCWDETIxyoo+Jr
IRwTKTzA7GHoLtPsYtMaUPt5bnuwCuTih2Vc8TE4fduFiOWsqi6lM1lnFkUW/vm6LIabCOJzHHh2
W8SPVCLtd32d5fscne3gZ3HLOl6Og1fzFJjrB9KojeTFqMiXHHwwB9n8pDpc6vxjoBWY7uBAOGmh
Gr8yFtIGKLutQ44uHK0r6Ybhsm9wJyfbZFmnfYnoUvNuIgnRvi0ctVqg1aA7F8uIYbvMVDftdsSx
DezIK8myxsKxbu7bNt8akzk1myFH9LNfgKXzUq0pcjdziL0rCBmP1p8xpRiPacwYhNshkc9c60V7
V0qmIbteKAlntIid0Z/6V0DSo2eg1xvcJxuP9LgZoUZZQCxycPd1SAAOD3eu6K1KTL5NGgfGd4nZ
ZegbGxWbd/j9c+cI1V3yvqZJiy5Zo6lxU7QYJ8nALfrukhOJTRsJuXXXxl4WAxTS9eNcW9z3M4Ln
hKFi7F4+qtJ/9gv/a78AH4b6/L8vGI55joEoaX/WGSBVXn/ot0mK5/7CcgHJwLoOWGXa/K/fVgzS
IB1+lYmjY5eCRMI/TFIYvWC7hEBHtwf/7nehAZnyEvkB4DLpfATR/y19EkObP3Z16KoFvatND265
NkLyP7WviZMQO2C08WliCUx0saL9J9rHuVG1SxXCIMDarD7FB5XVRER3QH3CAA2APW2ilqCNAzrp
MAy8KndOy+Ja4TYfqoU5pa5P1x47kLUnI33Wrhk88881KFUbboaJxX/GRsIhIVqOsLFA0ZDDqBJ+
X+iL5YcgESBRUxuy5GyW42IsncXUtpLbBRZfsx0Qb8aUzFV4attQDTj/tPorI3H3m4fSYdNh+Npi
noEuxO3fEUfioVwmEn20xFmKLt60snAuI8xOvxj6+zYX2s5tDRPcUz7oSMkdI3lQaTpfp1jvbqGw
F/dFqk3llrBEViOpt5JmSluP8KOl6j631bBfnadbA+DHIRodeRKqocyIvf2UiEbz4yqpqD1tCqc2
zvgwR5EZmwmB2M7qXPGZHavwE/jzD4aYnK2MrS/RMGOgr2bSHRbTvOtF2hyHivTH2BB3sYNpzC4d
eN4zGuAJk+2d6Wrwhcvx3tZHtBt5zo5aTW78zSFheG+5lckAuCRjtihAJDhTjW+NLD8f+150aYFh
3Y5xCTOr65f+rI/bWlRA7VRTvKeDI+lkrHnX2okXRCiY74Ujv9khknSDuXFAmQ50jlGPT6zyZ2lp
AMTcoqRCsE/DSCKZS3X3kDateW9OcroxlTveJS0GJ5VB/xJm/GZXzrihWbzJV486xJ4U91XIftxR
2nWopuIhbzJ2VBlzHiT0tBR8IjwIsyvctO5Wm7I+oB5tn7JpCX2rFdPtDEZ4o9A2bw2bV6qRI7XR
hzB6XDwXk0QOna1HlVFJ/tk0ZXvBnvbGpDE5zXr/Pefvr4K1/MrmjMf+PIXy3sUldPUEBAJwz2no
q2hZbilHO9LbBm2f6VO1X7S+vIcZJdhx992ZLsO6mWGjqMakFOayv1STubwODZZaNOFdjJg9NjbK
ooX3Tdy1mzrL2MunIa1j3d84gMqJSHIuA89nF3doybOuItDcSyftgF4CFkvLNbiZcCf6PeLxwFm6
Zw1MW9wu914y67sQps5AT9bW5cs89uldbDafNHTCxtywmMute9Qg+bb01LdWue6xSKtnoNCln+MJ
LmA07jIeuHNQJLC0yMgJyvWbmr/DrGEAi7jDX3r9s9VL3JqzDA8KG8pl9KTchr2KNqluvXIYtp+E
Kqad1uLGzbPI5vHVWs8Wsr1gSpHFF2GDpt4U3FbayQ1j2yfK85Xw6nrbu0WzJ95RHNOWNOHk3BW4
GesOvloJpClsef45EpyOVWyKKeWpP6pkl0EFxEOatvdU5vlVeXZ0HIAd+/OSmUewtdO1mPJlX3Zk
xiulqAeyiRqiGbCBmOMRUkFIYjft6HW04AMwkz1o5GHdjpQZtBtkQVij/lCmmpXLTW00Ir2D6GcW
bO8oSxrvK8JHROvOItmKYuO3RJmh1kzCu9n0kk/wl9/IDLGOWE1rjIDGm6MGG74blsUvbcNb1kmQ
3kDHEzdRXhY7xnRc0nqUQyux8m0OFO1u5tj144nzjqEcXGG3nL8sPQABsu1RYqBBOCfzNH+R80Qd
VCR6/VA300OpUxtHIGs+VUVsMayWea/uIvZARxNGQktpbLnYS2xqzHZJqyO0hrDyE9C6RB6U8r5L
3XdV6WMQicnYjbGXs1zyaJR8zek8NoplAYjRSlBbQM7sbWCREBE0ACHxsvNEB08vridu8VKRLtU/
xyTPGdZhHsoP1kbc82zR6m+ZlpIlE1tpTzJAPArnU9aAj/RTgm4OWe+ly3myGuc68cB+MJuQWyQb
ufSOTTfYLy3JCKd4KSiGWR7YXzuu/iQwaDTjwNBC16IlU+59nWvA8kJsI6dK6B7dIv7/TqIROoR1
dwTVEX0C258/EL6ITRxUsLtnGsWFK5F/vSrPaunnrOJgJFH85q1KAb/wGrzr0dxZ58hsmF+5lnJJ
Fh/78Dgoj/vDHAZIGtOiXRVH+zv0BWg2rD3GS4fY5W6G0KpvGMNPDeVyCXIstSHX+9a09J8hLtRv
daMnrzyTo5K5WX9pzaX4FA62fCcPtccen4fmPVlYw2eNOvm20N2jayB9KgrT+W4TLcQcMDbrHuTD
kG8jaSVHGwdrwWkbtNQP82bG4l34MuRT9NM09p77YbbPudPm32HmpOGp6AViWoT04zWsLeeZ54jc
QnmKdv08CxA+rqvCwMjIRTgCqJm+ZUkiLQ6jKHyWWTncTWjXuCrnWLtLUqdVKBWL5jWdw+zWzBUa
sYHYKDcQKPyPEhLHd6urs3uIEQ85EzWSClm6HDODGQoTeG5WcDX1p6U26zCg/SCCTrRJSMA8mYsX
BVXnFQLg+ANuYf3Fsyw0SloqQd1EMpL+VM8aouB0uCuBHzY+3ETtm6XP7GGbEsqMqXlAI9xZNQdX
A74vo6kE4rmE/VEZnTlu0iStUUW7RfqZuHLL8pGSdfeptWIRtMmsb51O5UfuuSTd90JHRDdb7KZ4
5XJruo3+GsoutLZlAiF8YwwaY8XcSu4heeh70AsuvLu+hD7jWeme4zn1oOIPRWBmwj3PY1efDEZF
uKUtfTMP0CJyViaMgxU6SkKLtrUOC8BJBQDMmLmAb7TqavRtt2lZEp5zDWkYVo+q20xuqo4sqWjg
kZ00r1nzIR2IenY/JD1WLxkJruW2s+QMmpCwux8OBdQl1Eckl8L5akWxfHLjsngDCFXtzHh11nPE
h0wdh6zSglFmnIggVPVjQh7jRS6W+2Wwm/ygYjVHgYjshTw3cza/uiPygQ541zPAKXgMXmFOll83
qFLKSgD9J4ugBTrRg7RLzXgG/xHWA+TS2HiD/SCQqdkwuKywu9qyY8iUTkJ/7RcKyG2kI2RVONQg
qZau8V3WoobPVTiRdvKqNHxJZFc+zYSdtTuzjKebvu3n/ZDCS9gsDUMLkM3ZMY2yO52m9KUu3dto
HjZVjGsPTBOtZ4+UBobt1eokdCEXsmxExk6CNkWJT05ObegBYN/XmMiQLjSD9VW6i3B8q1LRM3sf
UGdAniwGZJppzEgvEn0v8yi6bTuBt0osaP/gFuwXy+42izLzXa/r/dnATeT0TfEjTgXiyqR33B8O
NkhY+m0Zb1BjNE8RooivjlWFO5xB5E/xbS5tgFG/v8Riyo4RZVZLKKqNvS9pohSjU2al35Uuh5JG
lD+UFuccLeZ4qcI6/pyHU/6YQI/Z64lNCqkR9udGAf/jAne8m6xZ5XY6NWIxRgBVC41E86buD14i
kX4i5M9ewNAbjR+HiGhBONjQJZQSzrYOl+Um0wx1Gh3LOPMOcyDMSfItXJIOGG3XHQqklrtImuWx
zokmE9nyWc3T2Acshpo3xoruHZIi7QdDzOb4T5f8f9EboIX/yyaZeNjyx7cu+dZ3P/fJv/7Yb22y
a/yyaunodgVEKcFD5fc22TV/cemOdR21nbW20Ozt/mXjQXBgs3FHoETnikyO1/G7Hv8XumrysBle
u9Ap/6ab+0N//9Py02LBy3JXJxGVtGidJewfl4fM7unHqwQhKMGwG0Fs+DZeShnYXfcyO9lXTx8Q
7JBdu2XXLAPcY60/TXPGGC9Tgd55j97gZSeN7LDLxGU7UCqgLnPQDDSmD3WMOX7KhmzuAQCBlVoQ
4xX6po6USaFYy52SWsLCoJcBG/CrCge2EnEIwM3ysq1RA2eKDH4ne6ohSKkSAl2nakiz9mXI5WNv
JxWTsUrApUq/Osh+NzmBnbDDFmh9g9sc1dC8GF6sgsUeTLiayLbJpnmGlXKfmsbXoeHXO7Z6ySvE
JVGHzxSKeuA64kp/2/qi5P0QEAkYtKlfHCMldW51+Y4ab69kqh1MgNM2FEzHpvGOJDN0LEr4aAYW
N1FXkPGYZu8i0ybfcfgoK69pN3rNP5ozLWCPHz3xFvgYdHTrSdtu2HegQtJ5DYOytG0MDpAelgdB
amHSroicWpXL/N/MunL+dtv1J3kEe34iwYxxuJZ+NPMRKCDTW7szlmtU5VdJ87/NW34lexObJqfm
5Y+m2PY1L8hUTrbRl+iJ9ArYf27vbWRVvs9lzbDYbCBKhjONAo9FRO159C3MaYEB4T5KXe+29Ggq
aHWqwRVVQsuPD6DSeTQ1qWwfwUFm2NEdaLVavuxgYC2H0ePTMxl/Mkt0j56hPX5cJEk9e5vZqtuN
crkOWFtci8GDWqJL6NHGwF6GP2DQXYeEFxWlmXU0tUbujJRqoAL9enJlJ9CWrVdRx99F0XqbtAYC
raoVW3eI08AJHZZ3jIx9xJ8qKGz7luv5HdsBiGNEsH4+Jl9BIPDdLx+GBoTuxDKXm7HzIGINFT9T
rL2mobyNwB510etWBk3bvHx83wVNhz/kXFZE2Cy7KOaSgfnBV1/zGOgdLz/pRvTOTc5V7fB3vZir
03O5VKr1XkDyNj/lpJ/7jgeKzeCFcOd5/qCy5Lbn40Iz+TizL9uONfeJix79NGL4vMQud4d02xcX
HGnguHzDXs/F5HE3fnwYpeKmGDX+qsqKr+QriW3IauBEE2xv6QQVXWsbnuZSGvcgkvDWIKyFnjMP
rGGVIqFJiG2TVfqmaCw+Un3gNURxe+O12rSPUK+cqUtJQu6w2GQuN+U8mhB+0xI7WsVVhqWV7VeZ
XTzBjQr7CV7zELMBnKN8q3OfYI1PrkNMA7reXma6LAfd6AUcIvSuPQpTiKJp5esFX7cVy+wUxXq5
n3i8Mzdbb8MMkcjHd6sVvH0tLM8OoW4cIVwCpaolgzU+m4+rnISiZVepRu7byMq27M/kDiFqvhmx
MQQfF8B6hXOLXxNrgcg8c4zJgfvbWuRy+Piaux4udtdwGU2wHbdDaoRvai0O7Ji3umj8Loho2oH4
QE4vEGMkmfAVGNl7xIIRSS93j65xNxeEb2L2M8KT3vTlmd3sdGtP9t4b069alMw+toPyHGYi25JU
lLA91rVDZHOfVohUzzPLx53rcJGVhVmeNUiAwVJyfEE6ewPs7OH/xwgyWXsZ50DpmfadQ2McAlge
TuDijYG9ard+LdrmODotUOQS/teUFDpkBtskryniUIwMDreRr05zM7kPe3GNcajuad7mPasOfFXW
MAQ4kQiRHXgJY29wF7mqOhQeJ1jhQoz6OJuEnJharTctq+0h0CLtkX87vrMbLonGtq5iXnEXoUYH
gNKMxw6t0FxPCgUCjOOsAg7FIKtEfWNN1J3ZO/J4PhqsIMzM+IgdaWebjBnKHfRmubNKBATW1LUb
zbM5Ai2bXRYR8HfCWNhOV3W+98L6vXb5z0WfbtOQchVa/ITtK092OBu+eTp8TRxL9Pq1+1xULIky
Lb7Txv7WRSztmyAmTnMyYSrXaN0MLP4zsP5sxJZeThruarKcv0BCJIXPoSJgDOoZLdlwS5N+FXT7
G0OlEkSELh7tCMxr640qvbC3708Jibyeb+ps6PHtGFa/TWEwrWPX7i6OLAePmGPkkbtrYFMygM6I
CUDH2rTbxYqVQZhOrZ1U2L8BY6y+Azv5ZiU6M4bInLJ3rza1BdGHBqkr4PgfD0DWqh27vUkqv4GJ
F6gUOHSRWoO2iXgUbZBIhhc5Vou2yxnJtreo0TwXjS7mu0NHP6G9zMD7gxh2SX4OY2l2ftPkhhPU
M0y4W3twxEy2I1SA+5IEu1PsOo8/7Svufq1gfgbIUCH9LOpa6xrLIeyG1RB+R1JR/ljX5BKPFLF/
/cFN5plIlPg9yXi4mKX32DeVyWXFXWclXOl//XtxSv7n74XczOrV012c1n/8vSjCxCw71R+M8eOw
4x40k+x7OWoZc+zs/a9/2580er++S8RfjkCZiq3iT79tGYnRZULQH/KZC2StBCRTmy2Jw/qv7+uf
Vdn/WJUJ3Fusjv77quz2x/j/Tj+a9sf8cxPw24/9qwswf0Hf6LgSr8u/rLe/Lctc+xeGDysVbFUE
EBb37yYAzw2UJ9cDzYgGF47a702A6f1C2BitA/8HTTLtxd/x45gfUs6fmwCJ7tlldrm2Gu568f7x
oqVU57HR21CEBi0xg7KhcpwjQPg3kJLtm4nSd3iIbGqDSsfKchyYkl5j1I3FPoOImgVNM+Sw9zPO
fGiSJgENPIqEYjAaRaGVXOXQ6ns3A+8fkWEZLJM2oic2YpMaD0fNRArKC+CZt5wZAEdG8TisGG42
yMu15RnMsCAlglVlll+RU94yFqIqaqgPLv2IfMP3Us+4bx3u6051+ovMcAr7mpaI+xIS66mFJr6t
Cp6bDEOx0DuutrVIiL0tJsoSQzOMewIDaQxaTb6jOeTIVpUJrWYoluYYDeBCmUpm6s0ceAIuI+Xe
YrU8bNcPCk2It2nc+Cvff4LDoV05JMaAXzFrCJKgJZQIV4v+uGSIh1z4dWBH7LEVAMfVzBoIJZT8
PKRLHQVl7ukvLlKVC4NymjCxFhokpR+6kQfzoFH0LYY3gtYkuHPXJhQNY1KZKCY72djwgmAt+yNz
0gMkmL7YCBVpr31v2g9eh+TKd3rTODdeC7l2NeY8z+R/eZsh6o0XFNzouDNqqd7Pi3j65Klce1/i
UQZM9kLsH1P8nSfbdKtwkO0/Xh8TyObIlU3wT8qfR5F3fBllQZnpOm457tZiZt8DpwkqTy27pOJD
ZmhJM7kMwGPcLhHnyDN6EgL6jq3QmZ1YHB9CAj2WA3q5xtzFtpslexNlPNDFEClVSfDjibP9ODRW
J/wuHfpdl0TiRWkI+xFjzZ6+51KBS9YVXAueyk5UGi1yLkGn2bLk27Iyth+qYsmfG83MH2LVzC+1
itszKegM7pbB28WmaJwNewvzVNp9dMP4N/6M0IzqQRK1qim+bM9JM6AJnU07VvEmP7pLexFtuccE
Z2H/qDuQR7Jjh5mq5XUpx3lPgwx7KxfmO4kFI/UKzKbKN8xlijeRSJNsJ1NSxm7RIG/tRfa5QrHr
CAogi+VZwt6jqaDsdyQN3oeFnC8JaTGBSXLcZun08FJALGNNFY3e3iDRfQee1nwmkjfbQxLWKh/U
OWEbU5cU3j4z9PYBF8GL3eX9ubD1z6UHkjJAuITrO+0XbdkOWX4pAPF3QWs4zi7xFrYerlBBr2fl
KQo9i91u7zWfEF9Wd+jLimurkfI7Qkq+sxPLOPUR0bmGIC+scB3rgPK+2wppLafYqtkWZ2I0gzG3
zafJcAhCLWbq/LChPRoZcLHrzLgxRJlwUY1htiu7YdqKqiOkCHjOEvSYbYhrMdtLj8P+E07/7Ab3
sH1HuBmtYDwARNLdFklqVOTQdjxNWudc1gmZrsi0Xgbypy8IBqOVmZX+KLuKvRhf/aIkPYNjooJJ
SY4h4YDs4hKnn+6+LbXkptfSZioPEYkygDh0lZI7Bnu5jwcz8bWsXJ6QRBKantbxLUTb5rToCp6o
Y897UbtYF4mJrSiMIqVr2xJiK6KBvLMYwqycrb60IZdyUBj0qSOtjePMN4RxVdd4WtrPkvdvoiFe
pvSoimrFbi4R8P4wjaG/OtipM3I5OzIpbDzBaOj7YIndymB9phrEWiJ+dEj5ZnLO3jkQTZHeDF2a
zcHQAA0i3M5JfNNRbcAkdNrH5HcE48y8e9HrbYMm+shI1L2t5l57zLKcwx9327KTI5Fn/Iq8Y97i
Lc1d42XZ6aOXqCgXr8JhBr9pnT58/ThZ6qwL3+VUZKe84g6lGjf0X+8i5XBoTWgbnxs0FBsHzrOO
pqJicOrOPGGayqHxiziesWkLi9thFPeGTdNSdXEzbUrR8krYHS+XUR+JXIhXG9ktT/v5tqWHnTcI
A7stQPrl0iByufmoAf4pl/5HuURiBxXxf6+W0MBXzdv36uda6def+a1Ugl6EdRnpEKhUzBhMTH8f
mH64mm0MPjZSpA9h0c+1kg6/B/sPqWmW/gfrMroiyTMWTxXBy/CP5N+play1FPqpVNI9FEruClLy
+HWW/HOs5bqv1kMN5S8uxDpl8iSlN/cvzSCtsjmlOssPECYUWnG6d1uaDPtsoq0km6+gRXU7WAez
paLTCinPzEv5G2kIoka0koe8D5pO/ytaJ/MSO0nOdjQOTI7YAKVhz7524Xc96fYw1gvm3J79c3xm
TQZmmmc/0g/mqixuiWxhEXcy8RahcjTHnCECsLJBfxVlE3YBuQaNmh9YbsHG3HpWNLpXL576WH5K
EuY6cNZJqqNv14oA7fG6fu+bRZu5/cDIBYTboVf/x9nI8yLp5v9x12Ad5DL/73fN5kf+Nr41P36+
a379mX81GHC/uBhNhHVsuH/dJfy7wXA9l4XB6mn89c74bctgyl/oj1lBSJMrb20+fm4wLMuATwox
Vngr6PXv3DSGXM09P901Fg2GYxjkRJMosKIF/tRgZCmDV2OR9WF25vgFa3mpWOOaPN0nuBjB5DZF
t1P1fJdXYlmjs5jc4oiDWKqrXUq7wWDbXIyXMOnxcJRl5gToZscfU+es6GumughgSFmNurvS00hi
7fMvK7AHaGyidmWEk3w2dfJKJwnWiw8xOYQMfh/SjqnaNHXLbZ7alGpez3DaRa4LV5ui/wRjOWPu
yASR8HOC/Na8FWwDzQ3Je2vljp5Mm+x0P/LihG8i5jq6SxIeK9Cq96WMrBNRvl9St9ZekrxgyFWX
7D4hy+CnERG+CspJ5bXqE+R+D2FPe0Xs8B22Bm8y5J0asbgyUKAklEhi4RURmcyKYa9H2Tt6q2T0
dUm+RqnzKCOPA2h23aldvfDb40FcHXMiPN7tLugZTZ7QTDIN7xEC5QUqPvrBqXzgEDHOE5MmP0eu
4Av4PvxRnKu5OFueegkLsO+L0U3wGaMvTPGPTo0tMjfNazZnX8CgpNh1qocp1ZbXLGcGq8yYDayn
ela11MRJUgZcgo+TGW5Dl7aMUOj1JSCos/mniRwz9+7i6p/MTEOTwvr8IWpl/kxpYT0jZWbwuq4X
SMExyXigMmTDwo5VJ4llUXe4eReI39qps+b6rbKM5hHi4sByFXl9YKqcHbUg8GW0D6G3oLS3kU9A
K29erMx7dNqk2lcTfFwDg8yZtEJ3u7jSOMjagReTe0/5orTat8zxiQ07p3ZRtS5z0BWFK8P+m6bT
OkOX0c1rB7b1tkgwdG1GEU9sQOJ62eZx+WBidN2aDZiAjahMBJkd1nMvhLBrxmjduXPABQ0JchZE
4UMx1XLf1KZiQ60M4gSTmcYHuIvfwXmtboUx9TdRpHX9bmw0+wlJfnJjFY7+xeKNb1oAvsjYwMlh
zUfUvjM83GGocGb9ZpxBmh6rVEcJa6fd/E4056LtPVRV4fss3fGSiwYqfVQyD89dBJs+U8VAFanx
8E959H856JnWeH85Tbq8NXP+Vn7/+aT/7Yd+PupdhpqObrE75jD9vUByJZps3Ub1zDiHucK/Z0kc
9USDoMuSVE/mx3n+r4Uy1BcqGtZIQCIstCh/76j/8/iTfR9zT+iNTCMZUX2sm3/yopZ6nzZFTPPO
rsAG0zRY5TmaovmpMIgOiyLbDn56EN7955yXIdifnixMWXHf24JXztR8nQP/9Avx4cYd4+v5ME1p
c9U19g8OCbr7v/4tq4X2j88vHb+6WLMMEGAI8afnV2e3+lATeHAAUZbsRzHV16xqONzQvLHAGUHu
ts24gWmn3bejOz399a9HUv8fL4DWlyLWRBXAdyz/NM5mhOIlw+x2B+To+LymkWaLhDP9MODEPSMG
ak4Auhoec6FLvLEKTaZkjUrYJ7Y6nVTlgTIhmsybLy12YJYbBv2zx+QA9EnG3yUkEkehmWurWYow
w9K3oUXZATbs+Z2NZHZvph4Yt8lbDrFlE+zlOvWpcOyah3I978OhYHykIgONLg8bssIc4bK9qyfj
EWGEum3GDOgusR13ndmzsUQL9wamG641FJ35PQZ6tkOIPDCqYJsEcnPdUEGuacLEM4h4EOU5DvXq
S5zM6tWIdH5wnBJ5but1leQ4cLYGJmeboVU4svioMPlGBuxPQnwZy+4BZfI2GQSwBl4S8Yjxji3X
VMWf7Hopz5Ul0bvmkUBV7ibNtSIjDHGeOyJ97lzPb514uSzmROGgF+PGBAdzynpRX9uiC09L7057
pzby48fu0zC74ZleYHjGKeg88O2I7dLS8ZfCzoMecfq3uWL7FrmsqJOxnJ/iLqxeKT74ZmpV6gdn
ZPKHNCw8mbjgzo6hJQfWx/P72Kv5Scc3+DTrTfvZqUguDXHqH+uoMx5xyreffy1qqkqeiwIgKPFD
NaR+q2DzywBw0X36dbVtVQiguxzEtqpFdq+YCvnEejpBKqrmG2YbiR6K1oAtuyB7jhApBGlWX38j
NW1+8rSO/VzS50dSmNXt7GLnmfoUHXlLbloJ0qfNgSWzP++IdAHzw4JYM8LsPmL5uXOQJ95ajKSD
nPSaH5k+syPr/j9757UdN7Jl21/pH0APmIB7TZ90SVIU3QuGHOGBgAkAga+/E6nqHhKlI91znvuh
akilEjPhAjv2XmuuPt+VxQK5Hqz6NZ2a4TEC335NrBQ/CuXbXpbLIHPiiEOACDdRvjzskNhOZ3GI
QAy39cQi0AjhKw95zq04wDL6ZuUpoaepLU6x4EowmiQWjN7rBmoNeupCKs5rHstPfsEAbhqjLNv0
4PQrlG4RKYtm1HxxQ3O+rsZEf7RHeNTkkeXgmxogaHnVw+PxrIdUpOMmiZn5o7wtACZxHTPad9vz
LVpAbvoGfD/fzWcZRTNzJYRX672wuP9BNckXRnjRRQH4ejSY+iVpW57i4M1UoUleoEF+I1Dt0j4m
nftq2uQu2wRSPcY29+bKNuiS2mYdbISg9o384Ru6UnkjM5ebcrJRDCZcKDrf/Y5WpjzJ0hGnsB/d
k9KR9VClnXxR8LdejR5O+nk43tpR/eqwsbzMHINuTACuHLB9gOO2GutPMV460FZ0sXBV0ys7HxwW
xeLY1Z1xT2BZhdQypUk/Brp7kp2R3+u6t5AyxJwfC5v0xVRk5dobzfTQ17ZvradoSvcuAQZfZAHr
nbs2B1yrUQo9W2keXgHNxcTq2WhNe8+OA/spyEPkdy8DIQL9l5Qk45fUqsqctERnrsQh7WcDZq2J
EvKaiNLIvRhjR4l7J9fsh8WkP1r0o9kNK9wAFqFMm4Zw4h33oWuuetumTK7ZH+wGVd2oOqTfzB3G
VDi/7c3OuCP+9t5w1Y0oZbkLEt+9m1ta4MwWnJvWjT9EbnRTMkLdmD4PUQw7/lja+cfOFdZWFZHa
KqE/p0FJMNKgvuaJXR6Nik4kIOFjMnuYlS0lr+pyGLco1aFwRXH/lQyvZhunHXFYTbQrxta6mOY8
ZJbS+rgKXUSYMibGYRb62gjlAN5+ji68LLgwctkAd28IN5Jh1ByFbRYb25gIZzIx/RASPNRIYou3
WM5o3EmL8feqE3pNd+NeV366hYwQXmZJLK8JrR13XsID22SldZnqaNqqMIiPs+ZC2hbMNLMyBqb+
8PVRBwQYcgmbkQt8cqisjKaij8TEKClM3TQ8qNj6gPcVEQbamyurCp2CNu/U49gYRw9VQYhrupy5
hqsYe+jBlvA6PYt0qzpqr1Rn49qwTXWMx9AiJzQEMutGXoPtsfvi1KPax27MO48XeEAGLa85VKD9
NqsIDnCWGtzq844QS5VMDLKMbBUG02uwbG9AtE6XFdwwujN5/kKuWO0Ts+zpPelr6cioAyFQ6AbJ
2h+EQyvAae6ozoKdUDSkjpL1Fb0yiwiGjlzaKLN4rq4FYqzLcY7mLYp8+2hPEoFMkvBUdYAq8gb1
L3eg7i33Qnrt9HEenQxBFcrboKsOY7FxBqO+sFpv/kTuhnuEaDA/kCNVx6how8M0u+GRyGZ9Syj9
vBki1VzkgFHXnl1AqvBy9nBkPG87qCh3fidyigNt0SOn3boyZbBrmO5tjbCYV6Pr6A0M8OzZ92IE
yqYedyLSw0oxLtw1SVGvVEymiGXwLk9NAsLJc0LaNgybGOH5YxHE1r5gELD1nDo5BsMUbcMxEtc1
TBRGTqNxX5KSeGM1s77Q4PFIbXLxiG0bD4UvUZI3STT7V+HUYw0WI5mDuDawvJUiya9lN1tHmRBy
D2SPjXkxR84LSetarHyXNOKVPRbdZQLGN0A+mJnfZLkYxISP2XdjZuZwnBtkQbI02j1SEfdlLFTK
JIUAjCvRx92X0sk889rqxEC3zaqs2H0JB9M8jEmOKYeodsZ5yGnynZ+4w+eaUQE0iHGpC2RzR2th
kesNVb0NiDG4NKaiAJKn/czn9iuTY+sM7VXYdLWAf4J5d4WxJj0gu4+6dZbW7knbUXqYSSX5bOOp
oB0v6QZwbTCtLCVSljm8hwprPmRuV+H/iwiPqWT/FQ8OsyWa4nW+M/MO3Z5kFX6rCoRUkg7evcz9
5RnIKRN8uizR5qwm8pOUaIJEuqc5TY17o5aSw02dZKfgMgcb3OjuuqTISzbCm+TnSapZbhNSo8EX
8HbWiqrwe/FF7isWY0t3X2XmZ0jlcANRJ5cRdvoJ88SWMtT7MBG4jO6IgpG0vwFVWUZO+tHxveoK
OuJ8EGaHUbgeWYxb0ARgF+wm2iRux8s9LGv0I/jeH1MbAwskZwY2ridv4vn8LcLm2THIByZfp1kW
ZWwyb31GTZKikiuOYdNYtyyD1Vfkj/WwMWKkSB1l4oUXLyb8s8hNd1LvE8vAv5OaXDurMQKGQGWr
9zGhOpfIYzl+NYwbEpn1vqbYeoGahMFEL+Uv2toXv5+Ko91xCEvm90NQTvot0DLd4+SrSflNGY6l
Y6dX2l380DUq92Nuh83dnzcR1u/2EIsQmf2Sjzl3aff9uFVq7TCvl8bBITbs5iIKWQwph/0KbFfT
3hVLRTM7jLUGLsxrp+meVWPFyVa9+7cNDcDQ9xuq79/E8V3yj2hY/vxdVO0QjZc1/UGkVP4Y+pR7
YixoI5lFzqgJIl0lIWe2j8lg8hmxbbPOdQ5zX7/GUcWNSQ7lRecM+rIaZfOslBCnIbWnjyMV9+4v
J+7X7qUFygd6kRcwYcA29/OXZSSQ+4PhdAfEEQyhusr7oCUPmkmQ48lQ3HW8irjBMD9aD3lPJ8/k
PXWRV1P9KaO9hzOKIujPX+q85fx5S+q4PrLt5Uv54peNb4xXyIaJCMChdJBohaETbbpANVfzaAz7
lmyWDUvzvAX9wYsnIqfwOSPneO8ny2Mqhvw+G0Vz4RQeg/LIrb/KtGACAKCT5POGpprRLknbPQij
P39z9zc3os9gh+YFm2oHGcu7PburDBpzemwPU8M7Tfspo9OGSfau1hOrU1qNmzBx/LfB1sMhDRx8
opb9KcjkE9QO0BQu5ZLh4nZVTD6vh9YWL0CeKwbhjH5Ns3RebYFc4Zr2ajVctkkSHCMPAaiJVmqX
TjzQpGRnhzhM3ZNpJQRak/R6PxVleEUBOe+qydGXUDVGYhrViK6YFcYWyrgf4tb7YLi+fiuDmC4a
4nCsK07HGsvYirp3rIujUixgwCup2dksI7HEVoLMD8kBtpK4ZCU+1+pTNTd3VdEsa0q4lO05BX1Y
IsIUZup9EE4ut/YUyZvcsYKrTDXUoBYth5iJ9mM8GzEsI9cuXltH5d4Fuej+cNVEY8xJSvFBGlMH
aB4hYWKulXQQbB8WELlDhLTdGx1TZqEq+7GOBDjWc7fR9+YiPuZLJzKal/ZjREEfbUyccnQpU3qv
w4r0H/syNEX3FSnnBN8aWdt9ayZQc6NoAeUx6a+3E4twsiomSnl/srC8EnK5ZjttHth9s8SigHgi
Qgq3OFGaa9DrNYmIIULqczBOkAj5WWcq37Vpn+4VXsKNmY/ckXPPhoKoUfXYp8Wrj8EYJZElXwhK
ckga1eSDnM9dyOg7xbTPyeelY9y3OLCPFi+Ouxw4+z7KUUpD9eiLY+8G9aeJMfwnoYlqp4drg7kh
DGfn9EF7y040uNI4h1dqZNPvFVX3VOG1fJomyzmaE6tRv7QfKhQVaN/7gUTXuZgGnPajwggal8e2
y9i1VD5qbtBCd6XTqsezpJlkj/qTS6r93hTssKTF7nnTVjNvgB5A1BP275G9SCFveh+s4SoSrCZ9
VDHTIIYk4PdY69e1O/OMIG6oyPCx+MPenJsvdTVxVpC3rDp2hytEGMDRE96JjSSSgJKIV84ULq/Q
s2Df1YiiitJunkftB1fWSJulk0l4FVuoFlLto6KOOXEtL9B9hUcXNU81PAaAFbH663QfLB0gYjPl
TZnTH/JTtsnBWM1vAU/pvEUyIl9yr7wdJl8SkkrnGXx+fLIWb0U50gS3BD+0MpbCefnWkwhpYgVp
zY1RF8s1YH55tJZHdVrWdxOp0EbSLHl1m0ntJtQL3ioz0bMDy6czsii708lkA59MorkzgRWN65qA
z6/nd7GsYkiW9Hr0Ze4E3KoUvfR1HBQnNFY5usLXl3MM7xlOTHB1vg3xAFNIxFVjHiZl6GsR0/Fw
Ot3cnTs+lcPtUxKDt/YsOidNyS64qKz0gL+xXBewRa9UBCHi3B5A7sxpEA07WxqOnPqlkTengd7l
kobQmCRvbTDr65nHrVqwQBQj40QvLIjpXplyyu8bKSbCtVHcsU+hJFO1P902IPUPSdVziePRLI7T
zBGZUANp4sw8gnU40oKDV0b7LzfdtVRGvYVeQTuDxt24PQu34ql0T3buuR8oeEzCxb2he+ozci9Y
w/LmmaR1GmUMy5ovkKLsbWdiV0AXTd/GboujsTRXmJyzrLGjjy7OnRoj4H0eUGq0azI6+EmlTbOn
gd67dSw+/ty/Ob8kp5zebVUn4miYxjfTnJdy2Te4fEVJsdR0Zr77fmumtC6RmxdH0ELRPSkb1RU2
IFwJGKuugr5rnmuLHprVxfTU1FIrj6WTnAbBTgubXs/ibtjd17oI69cppthpzSa8Gn3W2XoE8wDq
oWm/mNWi189zZW1hX9PK8SjP+4xnermfm3ZZhruo7i6RfNORDFOfmjdv+eu8RPVl6lDwJUvXm7pk
eQuwQXu1Am4JMavuq2qi+lNiRfHJV8jjLFBTawLy2ACwEq0Kj8PB61kcz+VtAC+RGLYqvycEky6S
4DXpYRF7OL8bUM+j/gni5IT7Y+k70UTFYCtOfmy4vCrGMMCEQxmCAtt+OHs6whKJtldTCQu2w+vE
y6wHZDcgrBQXkmlycdSFWV3NaJGuXJsitlyuASZV+dIBL5G7dq4pzkeLPDwRD496pEyWpIBcmXVh
Pxgl4ZQR69hz3QXyJUG5eUH/wlufW4JDT9MysGV0Qc4k1uKJ8rNjNcEKY3T5Dtsrd0iN9FGRUguw
jPUHQhxd0LrgodDmUL9CNqFBPdIzdtKIrUJP4ex4AIpsmstbXvbcPOdldoIZsKdzpC/bWsRP7Oq1
XGm7XPYT3UQXqnWm25amzUfgEPPBwDyLEKobOJkmy1sy8BzlocNbyxskezyHew0q1v000i8jgaRM
jxWWgotRFjQRl6XSQa6CVcbJTzMZUlxKcvcGZNlbpwl5P0Capjs9IzwiYNDX18wcrQc8nOqbT0jn
vuerryoKPIcxN3siWdTyc1e2lBxNNxfHrOIhS0l3O9l+9ToMLmdtXiiFdpDwqAw556AvGF1XiESe
qUowt6qJGB4MeTUQQRvbHBYbk0V2bCgnmP9RQepBbwbFBdfE2JCNSEv9/NvzgwkvkVeMYan2izvy
TiXlQxyruZ9uJxspaplk6R6JFw90SlUZkx+Nms3lzhbSn8lmdlNcR97Mjmz09W7q8jcl5trbJh0b
2HOj2O/kq7DZmWKIhj4+MWbeEEKu9jQSOOLx6BfZeFCBeJnbGH/yMonBKy+3eKL4sLxWwUUf9fX/
aVL+vzQpoeUw5fqDJiVFfpt+6f+rfvsv3oiq/Pwzd/v73/+foSUiLPa6pNUFDHu+jyb/R5/i/zcK
e6ZrJijIs0Tlf1Vdi8w9FAioQkpcRBkeG69/bLD8ETNGx+YPmVuSGPVvKeDPW9+fN1O0cwU5vTZZ
GZ6zHPmPW2NtVYjR9WQe8mlJBHgrYuPE83KkWbBsgg+MqS46k7ZVpJ6tHBGG0/1lV7RYi9+PGPlo
JG8kNQNpPe+Yfxhk1qQ3y4BdxaFutXkTiWcNr7cbCDYqWfVtImhJR9qEEhaGKKJriSR+z/6wwiT/
IvBazgkGN9BqJhLptA6ge+RMsiAFLqx+BnYr7EUbuHyIO+WXpXhIa0TXFZlE+WtGWbH8UoN0EBRQ
3Vzv05JAWGOr3fAgYE5QJOXeFZa/Sq9ms8c8ZIA7oq8Nl0g71SNrBqZ5yzlMpDmVjM6E7VzGCpgr
AwDwAJAvgoJFCy4I2gNKBGJ9eaVeCUPdIZJQbBqWjVHY33nhi+UgE4+R2XZ8A9QHcGKdNeBv4jbD
lZmgsa2LzQDFAwjk/WQQydGM7RZu6nbo5SvSGnOfFuo27vxLLMOf51it0bauG28s9uxygtXY9wTl
VNWXchImHgY4Gtocv1QLv8BT3VUFSJO1Uq6l1/FhVJO5Q38pi79Pr/9PJvoXwZtlmYsj61+vLjtk
ounXTz/KIP75O/+sKIH53/wI02WCC0z2O2TunxUFNB2LjEdaAOwDFokfgu7IsTFNonJYUOg+0AlD
TvDPigL+36XDQ7VsQpCH7+X+O5K3X55m5Ml0zi0kp9ybvOx/XlBilOVzIGt1sG0V9/hqQ6brwmZP
JVCp0xFy24oSUrFFCRNEyz+cq9vvC9eP5jeEHj+uJe5i52eV5fyQ3EXSwbsGS9PEZO3NU78flT1s
fV16Wyu1iw2tlvLwH3wUeT7I8QRAv/f6Czw4g2WVbs8Uk0K+sC0IPx37NPqPzX9wVJzKpWVkLWSE
d2242cKBwwrV78+dBRhjzaZlaLzuJ199R178S6b6O73H+QQ6HJNAG2E7+Fl+vnzEG6i8cDmBYRqB
jtI2GFjlvU2Dt2HrSNhQjRJvif5dQ6yv/z1Jyz8fjsF4uYthOr87zn5i6OzIvt8btfCWLOdkW1mi
ufp3L5xrc18iZxaMSwP/3ad05DV3uKzUvkUz1HJvVh3i5Knxh20mS8QTf/64Bbf4wxuWg3JtXuIm
xjhaf78Ig9xmgIJn9UzhtAcALG+/0SN8C+jsojErL70I8fOfP5FH+ZdPZD5rs98jzOMXzWmU5NkY
OLXao3ejuQBTlotFd+rPn7KcpvfHZfO+pruBo8d9H4QrVETt0ORq76DPgaBkXFHlnzQaovVklu5f
jul3Z/HHT3t30aBgxk3sFmofDPhCIlK244HIV5nlYOoIgVq1ef75zwdovxsbnK8cLW50Y0iIuSHf
LWU6AW4zgofbW4knTqIWxWNswvjy6jk4qDpGINvc+2QIrZuCxqBHc+pC0qtXcVvvB2aEWzURhdOO
vvwyTY5x1B44Njvqmw8zxjGaH0wsczrOf/7e1m+uvwNgFHOki7vylzsu6AAS1D2PUToqxptiicYG
XeIOW8OgjQ8VghymgA2sw9nbsosTr+ZMF0VZgbwheoymiYzDEzDkf976/3J1cX/71Viflyfc5Z/l
z3+o9bKwAFXvFj3xB8kWx5u7AV00AYDHGNU1cfdxSmmMm5A2YdEVc3UxVVl7hfZjyBEJI28dzGpF
7guoLF0xVgJAvqEziIjGjjVVl93e2N5s4DgcSQUGWbAZfRcNLTyDRwV9/LEfgoikyrRZtyT87lAM
Yitz2oBaZ7ro8xbrlVFQNEUujcLCvUxE/lGNAUZvoR24VTPNWaTVoBL6Ux2yZW5SQsU0lqTVxHzv
yky0+WS0zbAnFdRA46rfcu3c9wERnaEf54feS/oTP7na/fmq//qABIgfHcJ9hFhwsu9uVrRJrnKp
7vZplxDHCJ4qDcyjlU4Pao7YKiq2vP/BJ4K29mDeshF5r8wL22kIwjnv920UHRkTb0n2+hJW4qp1
APWDoH7+8+f9+m5n3sNqg9GFSRQCjZ/vnS6GTMW16feZLqDJDWI8xvWIg8Nu9ebPH/XrbRq4ge3Z
tAjDZXf27jaNweZlI6k4tHZxAQMrtI7oKPy/nMDffgrzK8oUoPWcw58PqMROU/YjJ9DwWvqNjR8a
B/iFwe2fD+b91Il1jKMJcCFQLZKm7r77nBzovuVJnAA07+sNLfZs500lIUFdVQOX7vz95HDjIzcl
UCN4gmm+r0We/m1ZejdMPH8NShgE25aL2+xsMPrh2W+aWszp4Hd7MRX+diRQYkeqQL8TYw981kG0
c7SqKdy2Zv2tqEf/Pu+zEe2KOVyX8+xckF4R/eUK2L/9TljMMWc4ITXru9dKLAzDiBKn21exqo5m
625DU0GQr/rmJuokWbP0J18KsPrrojH0SclUr73UtDdhUNWwQopvBfremzyYNvM8viqyQtZN2ssP
ulKoQvvUPbhxMl5UurgxzP5vxcXvD4AeGdZ2vCxYWX6+hyKrDXGNjpxUAHlx68sdvvD4I54/XvqN
n22iDmMh7tOeN1ZbXhDS8ClI/Yeu9cKjknBEAQgOW1j+4V09+/VDIOZvM5GIF04AWQX2vYZ+lBm8
K/qCuVQj/1IeWctj+3MdwWz5hyN4d3eOaEYEAgIEvEYWX0RzWF0wdq9I4DU3fdqyyCucK1lmHp3F
adxJUf7lLnB+exeEzGVdHkb04O8e90CzlpC+0+0zI+npmReB+5my6tYneRnTs0mvfJiefNtKvpAD
1ashXme1jddjAekOcbezza7etMi3VmNqISPybSXXCR+4xyOTrUUWW990ZVkslf4HyIJb18xIfzHC
Jxlk7cEaXPPKwJZ+mOv6EwCoD57mg9BMLDmeYfc36fivpVvgsRvE6OQRlc5u6eebBuOTn0cQqvZN
VjxVJNmDzt0Ys5msYOo4f6kTf7NsI+B22XnijaZWfLej6Ircg6pigZ2Nq7eQEC3e2mjLYJ2Gf/mk
5Se9u5P4pCUCDVUAgv53D3MTxUr6kcud1MYPOdzvpwxRFNMpzW7CxfGP7MMzggtG4slfbqHfvH1x
JUCmcBxeTBTeP5/RPk4bO8rMbq98/UKC10I/vTdF9Fb4/We2vN7mL2v6col+OVYoCHQU2XDjVfv5
A9GfdVOacsuyDa/umW7f2DpyNrrCQOYM8zeSKx7qtADpriXFjYAAMXRxu6gx/3Lov72ZXMwBuAR8
gjfevZZTphRuMvD8jgGAUVMCJhVED62MFEGem2Rvfz7y37w0PZPKEf4fe282+T8fuBdmeYzxk4us
W9BbEkj5rILkL3vE933R5WVFR5JaCpYOBxe8WxKyzoprS8huzx65XaPcSzZDlYUw1ALjCGeCp3MQ
amPoBqNVhOqJbkBBXpFxOc/e39bIXzflfBl2hWzKhR+475/XUSt3TrqcLzPANyKzjKiIdr5mbAFm
pLSMtezKap/4QCHqHJryn8/4+5i187mgGuJkU7cH4v291iMMs53KbPfaEsln6beGu0KL2J+61HJJ
/ALS4K2h+8PdNzQgt9XgNYWLxlACvyfyOMlhr+nxekgcME523ytr7QJV+frn7/mbhQZ0nOexxpDf
hxv05zsjMYJUg85v9t4UtTuGLMNWdE24XQIO/nJKfvNRoC2FH5rYqgluePe4pxmA3ab1m30/R+Wb
AOB7N1cJrBTDM/+Dw6IGdXGwLi21X1Y1CbuuB0Pd7F0bd0boWh5qIT+6zNqeLuL/Nhpvv68ePzbP
frOI8Um0RSgRSdN7b2ECORtnteKTEHvFmwir6gcylhlxmh0RcFNJi7xO9F+Wj9+eSvbXApaThbr1
3VWLY7PCteA2e41wel26sGfSrLQZSqPf+PPxhUv69/tVk0oDgxapGDiP31fcQS5qFc8Wt4hg6L3z
tO5h6CZinDdkIFXMoFvoNB41ebFunGFE5Nu3atrOk++Ud2Xg8nBBDJ/DIxah4tGWA76PtsoDxaSS
USdhGk3yqSb97hp9hYuqOikYtXboIfC1ckggIhbjCuG54C12o2Oit3KNJNynKNgRRIsW3AbSJaxD
yiZErBCkHOwyqyQ8wgllYj+jZEjLb7CexaJsZQeTXE5JiwSuTfM2+dgVtaUXAUbo7sniKsXWMKV1
Uc7TZOw7lQ/djVtCHrsWPe6HO+jORbXj98ZI0FHb5bAhBfjuTUUQVHwd+PCyN4i562yn3Kb4MBgY
YS9aSDQHq83Rkui4tdtVmKSPZec5gtgc4hSPfowcax2oGj2RxoMC/0QSSXeVDWwnYRGFgOH3TNLx
TiA00dMGI1RkXgIOjkz6DkhdN7IEZb0ikDywP/mkCGG/j/oJtgZssw/MYOG0E8SU6dsRx8eHKhUt
5CajCf17E95RvAW9E6sjRey0a4IpTCHhxYSTQCCY53WHNmlfAUCtt0W0tP9MA40oI2Y3+JglTQEb
pCRWoxPJgEVVSheMn7qjz7tTgyufImkXz4Dlzfu+ApISkXp+QOpVLDPukyr0rmq63YTW6j7yaaKK
hEQ0Is72iPPGTR7mzLXUcIGGc1zbsvsESkesCEpBcJpNzo6Es6/CMcYtEye4dKL19x4a2i0Ud28P
yrlGvy7mFaPw+LITcvrs90y9hYKoVPnDp7nxXCwgSyz4pFFAFY84F7ee4TW3bli2W8us0luwCPBj
zNS6DMoiuSansNizW0hXMNUfJ3j6e9ew7tKU8TLTweiIZjYnyiFXFBX4gAveEpuu8+e7vJhwfol+
lc7a5V/5Kae7NI0Ck9g02ZvZzJvt1COcySBqEeabl5ejk2wQ2wW3+NPuyQ6bttYYJDt4gPNaY+/d
RLa29zOl630UF/IVnKN5VSXwmjAhepvJ7Ns33E/V2uhJGQ1oWO8xYrvHtiBmaZERHB0ztY/okLEy
T8OFTdwuFG6LQHP9XJJS9lyl0cF3xYdU6WeS4hglmiGNOhU9l54RtzyBZXAclF/tBgMdMOjcB8gW
i4gDuZ0X1wHMTkQtqN3nFa4YgPzsG+7T1hhuGxQ1951izDg63VWPKxE9IOF22qi+dc0oD4HTpwcC
TAiCLIPhTXS9Wul0nOlw5QOmHY2kCZuKw9YcshQRdDWs8oe8DhL0a9w8TyXQgmnjN+wjeJmySGRM
G1/wwOc3zchdBmIfLlhuHU0Va2IB+xqzyBxc8gsUijwQ2wgTgQb5pMd47F50Qu4LyRmEsowIoTu7
fTEsZ4dOkVBGBNOj3PuGXX+ZfGRLBycvbLUhAsFH7Fcz374ySIXIVrkftNgT9OAaF7RnTQDjdUMK
XsuZWvV5VWzmoBweErr6t3aRkcxeVnl6HDOv3brET95YI8YReMzjDK6fZlxCjMxnHGjUk/R3Jd5F
s7jE79B+QWcceyAvY+hiGGgcOAYdutEhh6hDc1+tqQJKNt8LUXkGqfSROVP51spFyaXLznolD7Dd
sEVzT2FlyxcibMYNeXx631OxPARaZC9Dx8/RRkGYXo9mfK7ZT6dTJY62QA1DF24BEizOzX5Q3AnQ
QJvnhJjRL+jT8l0+Gc2z39jpIYM4gjZnQvVFXEv35NbkFcINGJEwRS4eRTV3PBxnQU9uoniJPcRy
GQXXUTWLf5AW8pZdadjukMMOJTh0AnpXYL+wWCJ6JQnSTTGWhfFCXaxNgaWjZDQIHCiBTTSyjlzE
YZZ8gN9CqonfKrJMOZ3GI8xKDtFfgq4vsWfxVbHGPA72pMbrOEK/kgZI4msTdWoN1/hKJIKf6qDe
P0tNh95G60Ul0lx4MklO2YiKhdadDQsK90bc8qhuK0hju1khaBrrSZR73/fjEx7MwV9LN3FPPESI
2SOuLk34xaYTItsCCvy5RXB8J+bWeuhSzncKn2k/k6G3DxJOKmEw+tLg1ryTbis/u8sOc115M1E5
eYMchzObHtwJ1ZpnkBNttQhzJADrq3no0B8S8/A8JJzX2feRjFoxbItZJZzWpipRZS12BhX23dcQ
CtVJzI0BD68O49MElUZS75al/kqUpoDJIO3RwU7gjFakryxey3IzhkzLDYx7pLBUi0A4UGpxetQm
KjNLu6fUraOP2E7jG89V9asXQ4PuVTIvXsY5slZDQBHpKqiycR9gKmlNPCqGQtBdcvCEk024UJHT
kVyRHnBwICMyjfikYDcg3gtcKvAKXspJOE1xbPMlCLMPaeJs0hyLAWpd/oezFTSOx6LfZDPj2hX2
MhTXATpfrWlaB/6AZjQW7jqKNArUtl/ucpVIsl7I1/yQlqinkEeg5BxrvmThmvl90LeQArMEqXg4
Ey0msY2etFein+qABD0XzTzdBl6HEHiRcqbL5bbbKLhywQffN4umEY2J3oVQAFAjG1iURcdZC7JE
35qxod/MuUY0OS3kQ5r20T1JmxiAzQSdrjPyE+s5v6dknz6epdrzSKLoxdzSEt8aJR5iX9LmW0cK
kfqKfkvXrirPGCu8tDVkc7wKpUEEOvIvkbDlWknVNfpYDgNK2URxJ80GATsbGkjcaaxZyanIM8hi
Jflgt4aT0cQd9EJpRDqeDEdMXwj2wq5/q0GzIIMzy2zdlGPzZuCWejwLaYexs76BR4dSxqPX3LFa
zG+1nYEq8+xqAUwSDfPNDgjN5ZpBbzGk5LR4vMm7vYmzvF2hLbIeZrsw7sPeZDXzveHbJIPmDs00
jf8G82uP7O9lyqLmzuqD+IQ5EAVZCEM57QISfrtkSTIMeL4rI+6fGsgl5l1LJgprfJ2X7rHGM/5G
Re1fsyeOdlKB7iMEy/bpm/ZgE5vICV7nLuhvolLG+6EohoPwSi4Nr80rB2Y2CUJ+nN56opM7ifr5
YysHwkWh0/ZxzX/qpJSbaJDOZzeM3Z2QRKVKQQSs7UxgVAbHI4lNQn1xXbHJ0WfJVe+U+t4q2+mW
IgQwpMiiR7uIxbow6g9AnK7Jl4K6bZrI+vu23YwkOd9gYrowAdVdZKVs+djcO5kjUagJIZJ7z5nx
JpmpcT0B1D9V2JI+ELJWH8MpVTGLbjljhGPY2AAQOrppfzFoTeYaz+a1GY/tVRX7gAETlEKU+pSA
IeM/WqifQpeU3dyvpvu8HpyvQyEumtS0WNIC/uVgaq08C5R2Ly6hOYgn6m0ckGSOfQ7HZc5U97uE
zvIR1azPtAyX2mEgPOkpIPns3kRFuvMnefDqotkgO8YEkYKvD8b5E/2/8iUvwczwzuEk2YaIWejZ
4ax9rQWZd3neHXPDdIjjMcxTXgpI00q5l2Wkpo0o7PKOX/g05SPjQTWGx1IXxveq40OUG/m3imRQ
xOMOOiI/Ep/CNPQe4VcWhzT1HydQAPgYFtEiCGc6cQvSpU7H5Bq0QbSuLfsYARD6nJjRuCNXxdz3
kPA2QaqczQhXgW5v0q/GnFZhrEkwpLgQT5lw95U71TseJxbgOmN3GnuwY8IiDN8G2ARPkxTWTViG
M6qFUjzIZMowWIdi57J2cWgd+Wiu79/pgavkDt3U7HzqwlXbt0QMTpP8NjNqwrIb9+lNk3EbpBUc
8MXuKFnWpE7wZ2fdGl5ESz41KuMZoo/yPQp6EWefMj1BaEc+1+dNka1cYYAVyqY7PA5PPX72HY/i
jsxQ+PBM9SjIfHVTCjf6SBorZQbpRTlLIPETQZ/eB2Y7b/LSCS47DVIoMhNshwh8c6d1T6V0SQaD
VWoxtCjmo9b18P/YO5PluJFsTb/Ktd4jDfNg1t2LQEyMIINkkGJS3MAoUsQ8OgCH4+n7A5VZV2Lq
Sla9rlpUZZaoCAJwuJ/zn3+4ch2NYwdb05wXzq0OTTxlZFBbCYkRGUHhWFJXtKWFlvEaMUMbr4Ko
zx5L03Z3jgEAD7RWc2LNDZDGkGrTTUAo1aUCzF78+sc0X2Fzm0NxT/UzGq1Dl3nTPhr7cPRFfoXh
Wn0UFQw4YdcFw1HZk7ggerzaMrVyRbY3Ji14DJiZ0uc8d3W1pHU7c9g26BAzr0oQyo+98Ug+cneB
Ov6LMbtfI1RZT1SsxVMhyppNS2ifvIIocWsc4k3vDeWtcqlYCsQ7DL2Dfg7jiWx3yqFpTyTzmB40
1ND2evR04e09LB44Y/AhuNaQA6M3V159DXyD26LpZzHS3qJgE6oNJ3sq4QDfmq1f3ropOPIqVWyg
WSL710KY+heUsMlrG+nzourmA1tYAAeny+o7ZeMr9dhR8fDcUpocsmULTgnNtS6KxudECRCscFqC
nc2FQWwhpuYWFpOpeU99TGeak+F2iPNJvJZ53b+KQQAiCDWUb7ldgSqIuY+edJEZX/JkCbWtbWKg
8V2Inswcg83QjlINle8ciVfNaTDCMOcxwOwpd6q7op3YGEQyyXrrxf1Yb+1Agmjgq8fySMyBAqeu
CIJP3IEo8CCuoycHdxtvFTS4Z669LMidtV3pLKPKUn2+HgW/JeHG0KXWFSwtjyZm4kuz1K7EMZ2d
nr5Rr0YjCWUj03hL8conz5pPvrUtgR/XCdlT2k5TSwnQMyGNIHCjT8sS3a7W6KIpWovI5SlpM0dd
SMBc9DR2YwJPc0iXDI/YKd/MYeBbh9ZSmFLZVvD07WY6oxYPiDQsg5QAocNM84x5qlf0E/UOd6E4
tFpX5CFYELfeMuzqzoE/ViHizoB7YBakNJj5lO8bAxTo2mwdEvKQnThH1fX1nSNhVPAImbeGMmq5
vtxzwEO6Rs+zo4DFMO5KBfHjijiF8W10wUZXg+k0yZWrGcl9rkZzVw3ExJdG4N3mXkDaWdP4+j3h
DUJBMbWN6NoeuOi9Oer8jlTl/NZpFfHwyJOrNOZ/NVYrPBPeXbD/RK3BZbiLo9bz8zP2oK8p3Uu6
4pcNLpUYxdc0E1mxC4aOZPIhWDLMdFIhp7DQeX9WkseJigr87yBToeGiUvdUdA5qtexCdztAlI7Z
CukUbep0vOo2DTeHMOdXWA56lK8q4m/K0JynubjGI1ZHd0sJWXiV2ZNIYCafjAyLmLao9QMz6W4v
y4H8E4QQOOjn6cOMY+onSTbnt9Hjfziov+GgQrZe5hn/gobXz/3zf32jxp+ey6//53/9mQqUciKt
vmeh/vW3/mahutDQsVCEOA7JaHE2/JcZV2Diq4UxP2xufKmgh/BHf8c7eX/oPnMMGECgzMzd+TX+
YqHaJhZeFlQypi2wNyHM/zss1AU1/u/xGCapgcO0AjYo3A3TeLdm/Z5nBDs2yQcncY/sWd2+w4Pr
xjFYWbNSpNz3nXB+g53/7AvhWsGEo/RjWvNhXpRz1Q0ZqM4RWqW/NkbEXDhYTzcuYbT7WAnj9N0D
+QlW/yNs/u0CvWXKiSMrkP3HqRs5yrPAPN8+enXiPjPLNU5WhoxJOGhwfv1VP45V37+KR82zhh6h
e/rHsUCXyCQecsM+5qV0nlOPgbXTL35N2NAYp36egwcPM/xTFznT+ddf/ZOrZCU5rAYf+us/Rjqy
zUel0+0fhUmfR4gtR7bmIPYsx/i3RM0PPJn3C2UFGhAnkfSS6/3hGU41hYU3pfZR1pABV17ToeuV
mV4wO+29jBLByprkUAI3EQ7ZJaN4tI2a83IqUi3UTeyq/t3Ld3GUc7H7gZTgUSr8ONHKjIR8SWIE
jr60udygpOrQF7uj/8/vQo7C0ccSZuF8GOPGmaUXCS3B0RLSOIFpLZLRcjoPQBqff31Zy3388eWE
dMBI1XE83VkM7H68LNgxHVXSYB/HKCF0QASbAXOd3/BK/rl0+BKCl6CK6fi5fmQa4k5hMw8t7OOc
i/qYYZWKDoPI6dCYcw6/X1/RBxLLsnRcuHdoDjlLuYUfadN4sBrjDGp6xH6SxFJr5DuNSBPuquiw
l/Lb3Hm2XcVLSolyVklvEa4QWb8hb/9kBcNCYNujC17oCB8XTGQaGGOhozxOfm8erLwyFrI2LXij
CVZoCxd/k+fY+5OTPFAavb+8TiMoZgPR7X99U372BPCXQ3OwPGkyO358zDlGRPibN7y8BFGddYyo
VpI0rKPddL9jfvzsq1yXiRp4M3SWjysKtKOrGcdax9Th9gZBzCsLdstWD9pUf3M4/x9JrD9u9Wzf
to3J4xJpAlfon8uXjpQ+u22AuZWezYRtdM3nikjbz7OkoF+GNv5v1vJH0xC+cgFXdI5g1pkNIeHH
W9nkM9wTkhQPeoTWwPZpTleCyKOzK7XpnMKPLTeWA7iW+CDreGMEG9iy9dHTiGCmnXbb/dxy/L3v
IL2dN4IFYKbYVCZwA9epUf/uJqHg+uEtX3ih2Ct7LMR3BiVH44+/c+UDZExYrR1EoZNvvWRD10tK
dGwI0KBaLxUhKZSNHVnSddYolBp82G3XaQWpvlnB7whyyYOMHJy/ZqvsXydaGqYBycx7ZbYaO6/e
ZQbmDAYmdiuDnOPnNvGnc+G23Z75Rf/aQSW58DB67NYiA1OXJi41/ejVRz+2LfpWbuBK5YwR47TQ
OnyazOChnxONRD9swgxU1A4fLbwET4IySNw8xKc8Is1lSIGkiqrlO3zutCuAKNsWyhf2T5S0tM2N
cRJJzQoBjGg+qxpm9U6D3+ailrVokPu47BbruCo55EXSv+bkl3/2GiYSh9JIgbZ8qhYNzwoy6Zs8
Tp8MFfDIvNly88XvXEYPlMysvT53n6nXWe02dfWzMgLxKoxmOaFRyD6X6J5faADN/UjM17lz+3Ln
SGyjvDQm7579d4TPETicMIYCSsSMgJd0MRskGU8LCeXljkbMBWlmkTVblnjtRE8IRI3pC4F33B9M
rbyzEPH8YI7wOprA5jmVWDk+GFhzvuZlbJL9TtLbZhYRzoq+WvjYjeKntEgR2B5VfEqZKYDMnvtm
DzoZvO+nXMVJDU7nAhbgvdRhXmJjLQXY5LGybYj5iqQHNXskaVGYaAARNzGWKpcEOSxom3KnDVmc
mrt2qgJNYNqyanJLd549N+duqixrgC1qX1XhuAybSAtjv9RGvLB3wh7JRzMnk18G/m5ebjocRF7d
OuH9q/V4mWvPPuChVtINK8Y5fhiBhss1LlycN30eQT8zKou1TLZw8ICSko/1e5DXSUN53RhL9Ezf
e/m0VQXn8qqvkOWEDRyDq9krZgQCaek8j3XrPLsJ+j64BB3ceEcZ3V1szeYe1mnsrc3YtZ+qcazu
/TlVVwXa+XUrpprptYaNxNZIdfwsCjLA4wKJxkqgJMIDc66HtS6wpQbpWCy1Mc7PUWhl6uTjdHvE
Z6xuVmUeBGHqCCucgN9CVc2KaajuQJlPmuaQIxSnMnJx7p51Ud32jfAJMY2G8mtNO/gGobS+gHAy
nAh3BX1X4NBTOOTsTOFcsHFJvem4CZpqHt0i78RWOMp9AZkw1qKvMCgVjEG3EFc8uQog4K6NrK52
Yz3UpwDWlcRZQSRPMUaNYJx9c6XcxN21lYqOhurh6PhCuoxH8VknJG9m3CLrAx1xrFaMqecnnGjg
YzomrABj5DH6kcOcOpfVU4Z9V4+SPBHrXGcKvxSjCNimFo5I15XapqUGXI0UL1vSAvplY4owr0Me
P+RCu0Ad01xkXSK2cEvV1wigbZNoqXargrp8xHAQpFpVaFgq8LSsxVPNy7tnr7d5P9JZYwpeJuEw
dsaWmR8f5Gsne0p0tn8rIhIox7CarD3saOo+zCE+WM6qI18vRvggpkZeUun6e9Ni4rQmQkbC9I74
IrsIIsgCMXZ0dSPCoheAs7XS8Desh09N7sLwHSuxxdxJhVWivxQeseBBkZJ1EzBIFxo0w6Hg9wAz
BA8zmArz4Ofk0rVbiQ+uzhP1YjO7rL2gutH7ARNy0bOoNfix/bOKeuOkMeBAZCvoGDZ105vZEc4W
BTZgf9+G7Lb9a9zpbEj1HBj3Sl885vV+DB465qHxxh8mR9/kKTbueG0gzV2VXgRWZ2Ko8zky7Omm
mFoNhLvo9r0IOI99sOqUKatdHxmfLp9mTJD78rRnC2I3pjBranbbiT4KcgglnDvOxj1BtLz6A/Sk
vT3ZsDwcI28+Nw3LNqy9EYwU4/fis1m3MfVcAnPcsIgu551PRFM+OVniN2+qGe2VGD0yr2GDCnzP
bPm19CWpV/DKnT9h1AQXXRKIPVbEqJSrKU5JosJi64sYe3y0oOQ6dhrHYaTYPh6LWRu0u5SpnbX3
iR88jV0Gp6ZI800iZbvPNHfeKrzwPs1BXILVYZT+aSRg8ozF1ZtZzI8ToXrXeW/2e/ZVnDfMoMOG
c2jM17hP4lcM8ORdPMB8v+GNx6FqzONgZcceo3ks0nLsQwvhHTAEgfU8yaLB881lHw/zQcRy3weT
frTbWl21orfO7jyl5BJgZ2qsXJ4CdGjwhAetGqdqMxl9gflRZ+O6BzjUGvZwLhk8hwtj+IXYxYL5
+2x9qQN3PPZuM5tYW5qpu2JulYYgnslKDrMMoBkSPCmCyFlnpW8flBy/RI0m7yRpUbfGMOhXXRo7
T7l0yVQiGCrgrISVtWqVFZ8CW6VX3QRoq2EX4q4SON3PZiqbIzHwwaZKneFouLqGnLzHjGJnsOVt
mRsO43pC7xatUmxnp21SVNa9mzfNfqys+Q6XCvRAaphve+j1q4Bgqs9D0bfDRhfCTg9TiiYr9Gti
UFd+JP385E46ZIsgGTBccyrtMvPm+hOx5mYQougpK8Y3np7vBxbPiblh82aMLeFPTTPuQAZxhMsE
Do9NkDCCxBvGukjY3Ha5HQF3NlQWGqRVb7yNzVGSgfwe9SnY8j7nU0+ukCqcyyk12UYtnSRH0PgR
XoRZQoshgq42r/DrYAqpgtbwN37h2WyIhvxam4QabQMN+5i4wdnEtqEMvpuricFLz6I02k+DocSD
Xyh7M+LXGs7ZhPslY1Qcv5IE/6Y589ZWI4l+NqI5edXLnnOoX0IUIm1MMa3kVt2MM30KMw4PJy8A
8mvQ5emT3kl09WmP7j61Wmvra1bnraqmcrat8BzMj8wUovvA2n2LimSCcG/1L5LJ1at0CanZ6g2y
95DYUkDTDP+jbhWhnXyb+7nFWSuZFUGaffOGBXp8IzKMdFYz/hAHS05MU+q6anFawgRqZXtdR7xu
1V1rhczgTLoRBtQxNXs8q2lCvF/jZeUMdu8f4eiSa2t742PiqhoSBiZF17oXeVgJEep0XQVFAY4K
cn6baBZPrQBAsqF+SIDfhykB3be/dbD/wUJ/h4WiAaZz+Z+x0E/9c/IDDPrtL/wFg35LZoICDEIG
yIBN/r9gUBROfyASMWHk6jbiEhu67d8wKElPYC2Gvwj0/8I/SSOgBUabTw/rfMsw+L//+4eeVHz4
9++pvO9Y1X9jLECQgKmwR2ENI0hAiP+hY6zbOk3weVdXQTVrvHK+bBRmNUtJXpYM+iHn0S+Mcdwc
hYN41VDY/UypO92opVHsWlkfzeVIhJlAM5ka0xl0yLkpGwNb/VVdTCkxTgyD9cV6qyxdO5JnzWMC
wXkZIAy0PyXRFJQNu5VJYEwslyQnvYi068V9qTzUXdaRJmkaRu2/WY2n0mEvkRpOlKjeYBAlw5aq
ZQeIvERwNiM3+U6ram+JWk6IPYsz2c1H7qVtXfs5FSVm4SMzoEZ3ibszY8g39qz6c1faJUl5RQo1
oUx2rWeib5WVG91XJVFw+GpavFjo4op50L7IpEyhm9gdClmcfW6n2jn1U9deYOMTb5OaJOHA0NNV
J0oC9WDccvDqxK0FEFgLLwyoWs3qkGGEBN1hhQoVlpGURCgcyQSABxNm9MWnJM5H7YKpm1TrPNdi
dafhQDyT3B7nWbyN7IZ6eWemUzLsRqz/+3Zv6DG7OBP0fGxz+v6CY+GqmURd8RRKx2S++Q1M+s+O
8JsdwcRth7f4f94Rzkn9+vW/LsQ/0kq+/cW/jX+MPwxTf589BC5qle8GJJ7xB+sfEAnEBrUCe8B3
+wILHqsgUO+/Iqv+Ho/wcej7oG1jI/BvGXTg8P4BmWG38hGIg8wBXOrWRxZ828VDVwZBvdewsV9l
KqnvAkLc003sB+UmNZ1HCefpqtCalCTM5rGIHe1Cl97JrIeC4eicLMZVdkm4bVndFIP+gH0v7Iim
aLNtbUt/zatkXXQGpaWtUFlDhyBhSninhljCFYaCN9kku+fAKq8wprmCo7iDAxit+84JeFdLHGjG
AQ5Al74N+pCeSu5j2FLAYNtTt5C1fTiiDtyaVJ+PdaDfuIYgU76Tz3BcphXxsxuMdLHl6dM3UWRI
xy2YsF7tnzxr2snUw95mEaPl1ZU0xnM04RNnp8PWNvOrQc03doa9ccxPdZm2mpL0WTVkTdXt/OL0
BDaOxkvtuY+tEtu6wM+f3BfrT6IF9mnnuyupg77VIpohsGHt3VuP+Vg8e/QwWzhCZ73Lr5Y70JeA
AHZevGVLXSbiPttaBXwnq5SMhGNqhVGO97Elz341uSH6nHghOL8QBBpgSGDvYwTvcF3qi7lY0E4J
hZfzJbSd9GAmAyYM+XTvIgqVjf2YWNBRpuK5azOCLJ2Tl1j0PZCxNjYXJO30re7VjV3wrJTVb9ug
aalPlrDZAcvqPikXfT2O4jU3ikwPstjp7Fe4DSUbsgn6cNDG+tijjSWAe7mXSflMyQegoGgO+8VT
bvmuBoelDXXijRT6TW/KHZzHo+EjntJG/dh4tYaBW/JmwR/ZMHa/ynGfN3k4e5/yHwoBVwi74WGO
ejwsexfiVWBp61zwRbDJs3VCsupl52SHWs0PcD4jnAyn+1J31pOqgAmSrl9DTX7GGy7YFOb04tfz
cTTjNMySLj3lrfeId+YXv7WuYbYQHo9EQ9Ekzc7Q7dtpvJ9bB1pT07NQrT2tFSI33S/CvB/71TDM
RzItErZ7nic2PBZHFythmnv4YmZJ3JnQH6rYeAks+DDl1NG7xsXB8Mb7thvuEUW/lXqmQt1FRjeU
070VIVOkQ222hVmDnLlaEhpGSpLvct+Nyj0xgX2EK46c23ZODZDslonNvcV1knAGb1pa7mPqdWpP
dw1QbZBgbGrNUxbBCPHgVK47LRpvLWrQdTHFUaha+J6U/uO+9dR4aGtnvBCl61+ga9Ou80QVm4UT
dF1pjdrqSTEeyqQVcF4K66U3xJMaO/fS8PMGmddUp6297vIE8y1gZ2uNNal8jry60zikzcLdZXZb
PaAheSgnzR3Wsy2CdAXDlbyO6GRXOQa/NAD5hKyOMjmcod43veo2LSiIse5QgnECT118QHdIheG1
p0JLbqrarjdSsx9qzYhDMTjOZhyc56lS3UtVmQNvZZZsQIhXvodiogGP3ZZpOaxNVUc3Ru/0sHZZ
/nNmQg0G/hJtiQhi1Ak+MI2t5dU8N8UrMEC8Ybhi6Gvaaf/a1r1hN5ksOpV7j57mngao8xfR2L1p
sjvabn747tD5yQT4I75OpJWJHQLaRGSnCPs/VHhp5tpDJvN6T5dMITa0PXk/0yl12itIxO5vJlw/
TlgQtC6yWg60RYhmMx39gOYHthwqFz/cfcyrvq6M/EDqWwKmy4b+6+v6cdz8/k2YIWDzYOoUz/8Y
G0mPBJGMtN+92efPQcRuuGzHmSFViEOnqC/4J3376+/8ILBcrs6ySIBnhAQoxv/+OKuIrSpIfBFV
pFw5ycYR43098WITkrOX2sKm4XqBSI/wBn6nHP4oPv/23UCfi2iR2v+jdBhkX84ZcM0eZMFaZ4iX
bhROtct2cczqLMdKf3qRYoITKEd4q6PgvQ0IlO8S9bJY3MXVfBxirLSQ7eyDgElqNnQbeGdHSWfO
0JPEajAACOjZVeV229IZz9g/POhOAsw12afBL7RwIjZp5zjME2LGMKG9EId+fZN/soTwBUMKjtCP
oa/5YQmZRUpsAb59+8QUW7vWb/RgviFmvv3NAvqo8nu/o7aBPbznwFn+h4cVCjl/4g9Zq0FhXwig
A2Wk9kYv2IQrBMRr4edXfWyQ3DGqG6/Xy1vciVOcaeO3dmRfXkoVFAf4k5vTEVejiAHHcI/07WR1
4y7x2e4dAGVS3RakeTKnx9gx1Y4pBzbNqUqPAwlVZ3hiD1PHsT+YqX3A4wJg1GVUBG3vLUodd1Xl
DDW6ya93NDpvUT0/+PGwnXvB4d1Y+0Q5+ySpUiS+4MpWMx1zDxWKOcw3nmqtlWny2YGvPXULVOsZ
1Fi/fmA/2WEWvTG8C9zUoPl8eGCzp9WtrVnVfpbkE1FOTOxsTmMytJHWb4bFP3ICvr31sALJbPMJ
RfjHuL4zVeoVtqr2Tj6ebZEeSrLuf30572/Sdz3xsi48iBs2o0likRmq/viWpwmh28QbVfs6GGE5
pxPB8tH8suz0GOij/iF0LDftfaCZJxkFyQZ7j4M2RX+KLPviuyP4Wzl2uDlmFvRrDvEEVcWqUeUV
Gepvs4sXDYzzfF9Y6DAyx5Ircs3EZZG6m9FvPvk9/7eLdukCuFGFhUPdgrEHQFvQNluzY2iIisjc
DVODINFM3xz4/3Dq8qsRNnHuxIppdkaBitPc5EAXr6oEZoren+vKTDa2Nf9m0G3/5I3lWRD1rLMP
Y8ht/njDmET2E+l41d4oaBRGeuMwxR8OGDLnmqG/rlLKLRi3/qkkfSSMBHYds1Fe9xlrOcqrjeZW
pHVGs1z1Lj32kOiPMmustb/4EOSje4ogTYekMJySwMzWTsdO1OCmC7VUPeimfIGlSY5rejdZVIdB
ywV3BKph9PygKMTQeCXNzirkDkXpOXbcYZV1rE8bhcLi383ASLOzNWPkYIdc6SFouvE3cRQ/eUk4
M5b/GKizIVj8eI9k3HpFL0eCifxqTYkzrTzJr2PrA1he/JsnYhgfPMmWNQzZy2Jbg56Mrc+Hd7JF
aw6/bqj2nSkq0v9A4P0oO0ScVIHB88GXmnGMokEaTbapLKMCjIsrN6cAJM7Xhc8bNGFaju0mcGe8
UJnNQH32v4jcYOrpXxdBKZh9U+1PVW2ByhIElM3nqVCA4cthzDKLrfw5kkuVKk1C6/WrdsCvZarN
kHJ1M5I0s0V0f3pvL2d7stapww8GXX5wNXjyWSPHbRMNkD/nPrmYYE28N0ER+QNr2ef1oRrkfdrT
SPo5DqZzS6vnzPK+IxQFOjnO79Z4b+bGTaulB8uiWjO8YZ1WuVov/6ARQIRYZlmQzTBuDbsTm+U1
EpNzqj1578ZLA7F4+rwTgoqWakmPsqupJefHa/jpTnMeof3ziiHovgyc6aVbrMQGbnBWpFdIwGFj
4b8R2oX9mCXjGRGYG1o1sgySx7UxO8wl8q8u5gXGcPVAU7wrI04WZHssTN4OV/ZXYM5PiZDVITec
E6bbawsnq3BpjCY0SzvZdtAUqOyL3n40u/R357H7k9ebWsdxloxqVtRHZ5ZCWVmLLXC5F556qcR4
Fjrn3kibFeFUu17qr/dWu+4DSM4Bld77O18lTFKlkGgJ+GttaaHHqbJNQA6bP3aWty76uA0hJ1Wb
YBrUvjCERoOWlwskl25alBQvkDeCK3hAzB5jzkUYF8FlxV6Ombd1MjX2GFJ6H0aLckvvrAaQLR3C
KcZEjUSB0xDTGHIeJlbNA4kps71suO9HdtDOBPLzaUmDobgah+FsOwP+3AU0gLTLrXUr52OZyPss
KmERGgSrEUv/4pKovO2a/uzRHezz1D2NHCI0mcO9BSS6VPO99/f5+h+E7TcI21LZ/xJh232tu/hH
U+2//s7f7GP9D59I9QCTQ3NhElo0EX974Dp/LCxchj9U84tfKn/0F7y2WFT+jbbrf0DYsPG6XToN
vN7+HbIxxyGb/PeVBX4SMLMCChhMlaCPLm/ad9ZmgQkMC/Gj2Ft+/FmSwLPqBToI6LuPlebedaO2
JyC4ffRL41FJYIUBK3hK+kO/aNRRFZoXliwVmCMK9sqQzkWwqNrxw27W3qJ0Z/bdvSn2NII50cHX
iyJeW7TxvNr6WXvXyy/KeY5CdHN+mm4jrZo24EhnQuT9GzmnJJP3JaFR5PahWV4kq227EZpprtWi
1kdUH7Zjea2E6ayaRdGfIe3vFo2/w5x+zcbpwQ+iDmaglofx4gqQLP4ANkYBcnEMgND0p2uX6cpc
3AS8xVegXxwGssVrgLIrveG4Quy9OBHAdtvYWBPgzb8aFq8C1eJaUGJfUA9Gthrx3lh3i7dBurgc
5PA0qI1wPgBiRKK0uCF0iy8CAbIilDYqbWLZX/vFPcFefBTSxVEBUdWzOeKxgE3AAaUKLI0Uak62
ODEQqBNveKorubg0lNg19Ng2oPK+jhYfh0Frp31jBRRaXm2cg8XvoR9xfsAXcFsG8pZc+PKcU8xe
poXfUXXgqJUjLC2uOrg7ku4LwKAlyOBxQLFK+g65HpbQ+tCyKvaRJh67u9bSojsm8c7RziEwrbTS
6fZx77aoHpr01NWFfIwC5BpQ5oMHqHQ5iZw1sUxujeo+GcFqhczRWOJXdkvRgc6isKBRFXCw9r1F
8ISXZlRXmTcWD1VeOUeHufdON+FB2cTtoDgyCgw6Yvg3l4jVlwAqi9yjNDAZ1ScDB5gwm+rQiYhZ
x1zr1aHVZlRyrV95LZVDDnfOqMv0pOMscFQYrmxN6WVPnom+aT1FcbXBsyZ6yEwkRJBWys1UpvWd
kS90C3eiE1oUKMjtsqemiSBCAZgzZUlz+poy06ZNr8ORUjDaT0OfY/8+wP3aiJQx8CzLbm+RmEYg
C/az66714f7pVkFZqPQv3eBZF5plDVkYi5672tX8TDJON9xAUMZJQf0i0RuGR+1gMtrzkXi2KdhQ
VaxugASLB4cIyXwPFsDFtypWZw8eGQBVrcMrc+GxCpzr89BSPIfGL/hAAwPjdgM/sNqosVTrqS8J
/+D926WQJBcLViBfYl5hL8JwKR4ao0pPYG4Ictp53BmD1Xwlh3W6iYa6uX7/zTLcgQntZB4281xN
7zaGmwgZq6NFt6LEv/3G09P68q1YhGKVUw33AoJJWLsKV6Z0ufB3oSweUv0nbyr5wSLKzAsHzptY
M+pWGz0Q2JVKO3t6X2mZQwrHasZuc1gZCr1kOoGXMnCsryXcAqTQcYbHAgLvB+Ri5p/gnUiA+tL2
bgl+tS9qpnFnulEc8TqqPTMePHvfQKfZDoNdHTS62QIXXAmuKSF19iQvniq9dq8ZiqgjiJp5jvTM
P8tWKzcJK5KCNnCip8AEKpBOmUA3iyY+aPT5Rk+RQFnEiXZXz7iuzi6quzZGDVoX0A3fn1Ypy/ou
RYThhyKPqj40cIGFc8rbqzzbuTRaATzi+kUyYu7Bxw8SYy2vmFj1M/+FB81nH8uB0GSqGlK9nUSV
nMZW3QyauB9btIKjUz9Vqc/kEaQy8K/MfkBXHN+AG1Ky9Mm+zLo3RwbHwIId1IO/VqZ3noSFejHZ
0Rg+xJ2Ao6hP/qWLwQiNjbOBRLYyG1UD/lf1ueccG2BI4etspIZ7Rn31SRjoLtyRPTwHR4cM1lih
4eG+mpbqlE7BWk6gHRF8t8pbwE1tujYmM9v6dQz2KUmA2rl1nq38YLQ3qskRdeNrtR/Hogl7P2+T
tdYZr1U8hWNrfm0rUH5asOaYkeGzqczSuLBM56Uz+n3lO7c4EwCGj4OFLi6OPmux+Sg0n0hfrK7n
SpTbYoTWUKoKI+KSZFWEu0tOTUcyWuO69d3AeD0ck2x+LUcHuRj+P4vv2ZYu9K5iEAWgnu/woUxC
x5l5wCSzbaeWTi+TKsdT3vjkKkSDiOYYb6vyQvdNa0+QI/l3/gAyU+XRSg8G5LBUe1pdf271Acci
GHuXKte9Q8fCxz3F1dfOGH3WjbINNYpWJhlvlmrOTep7X1MTDb4tW/3JwzRgbeT5Pch39qyUZm14
18kQIkmSYXQFfRmjjYMdRHa7GueZ/cAai32czRbiOfgC9GprM4ju2lK8Jgp2mF756oSZk8REngly
T/dhQhSpZthZ82jChDTcU8Gef8uy6jYwTIwba4ZUI03mYmjtltq1ypu1LeAMC8NsvgrHzDczydkK
PAUMqXkeitpct74I1jCnH/WI/CO95rQP0DJiRDu8YA3/uU0sUoPa6JM0Gry9rRyONf4KYW3jbNXZ
zqdIVQDivIaMZar40SdhLKyEte6Bki6ljyCXIsF/tT2wRg+N5ycy/pYaAso4jkauOsg+kjgimEDW
kJKyT5lHzW8zVPwqIi/72nddcQg62GtVLCLsoTTgT9eWW6Y9BxmX1kbNvX7yoqy+pbXB5jBpqawW
DqhsOv/UjA3xyLoqnqRpWCe3x6veocKCIZnO64K3iJ28T3GvSCqnDSP8foKVO2Xx5YhVi3EQZmSQ
hixm90Qe6bD14RTrvBLxQ+9O2rVrdH6YW+bU8hBrPYy6WNuMeTZcek5H4pBRRfEKzm5jruxZcgxO
kFVrVD4H2q1oE7VOuYlEGz0EeMWe0benGczotmK0EFTaqY9954JKIYdpVrebdCpgYEmntjdJN73B
WzCvjTLuP8kulfsm8do/3Zb4H8LbqjWyVLS1nhRrzW7SEJzlIoe+cWSiqx30mg0MEVW7r/HJDJuu
z/CaURHMfDhdUQtbDCvrL2TE+ugLInmduxrMuajqttBMu11rYi85yDwKqRmuJlzBMNDdxbCPsYSa
P2ddVzfrrBox0KJ7Df8fe2fSHDeSZtu/0vb2kAFwjIu3iTnIYHAUKWoDY4oSRsfkmH99Hw9lVkvK
bqXVvlZVZSpOEQjg8/vde+5i5daKmtNiJx2TqvE2d/YLxfYTNXn7FqTOyu4jsXMLNdwtOTMeJdyK
JxcyxDxCG2syNcJLyo1XrONnq6zVVzxiDCDe3O3C2ot3NIlTzC6amEg75cU9dd8rgM62Zqg88ASt
bkt/AlkS9vNKmaP7jIy6Z0ccbxQOvdkT/hnLm7XqgiDbQ2jde0Rc14XVbquhir8207wXHY+8gfKt
7ZBmtLWY03SVDpZa95mKjmMTndK4eXA4Mm/8KMiO8+JN11EGPRe0ipHkuvx5eQhz7q7Wtd8bXqp7
BpLCqvcE6rKY/VvWbPgIqzEGKTQ6A356w8BLH8cNcQKs1vFMUHks5uk4Mf8uVJL1kEGyWObudlYZ
LsSgxmTj9vmUFRgN+77aSC+FvqhwpbIlyINxcFjWRJV94Gn4Qpb33jDDYSfLUEfO+/Ex8pdla82L
OseZW+2ywXVuCDZ/ati7bZfae0hDFLiMbeZDAjVpU4RudstO3v0Dm/m8zuxy+cNSVnczSt/Ypdbw
FfUD84trDzfBMLD/CwAFOBOnH6LD6o6guU3pHB3kMaPK1o5APuAV+IwYyapC9tkb1s0ZGkvroNpH
0ZU0sH3GGSvuvFGY9Yd0Qt8JWJREdQFP3iEWF4RPodFpBwC5L8GgTb7k3bfHYeU0sj1ThbouKudL
UtgKJkgaXs0UJpfbzNJDf0yE+w8TWMG7n7vZiT2uYo5XzkF4KXCxLHw0gfpT+s4sw9p56PLjQvOz
Ykhw5pMD/eseY/DyUrRmcaMS+YUDaCwpOW96QtRUv13PZVQhUyVfGm1F6oxGvvuDp+9ZUdftelza
u9Yy21fGF29rY4Z+6KJwWTMDPYg0c29FtsSKpUQhrrCcNaQMFj5pfTk+e/3YXzc19WxLgda8buau
uM3LRheFBiL5AyCdGa+iLJ120kp4FJhhC/GGo2HFHFCEwXsQm9w4hti1HmCdBC9d65NoEpISoQQI
FHgQ4Rjc8jF1r3tzLJ9KjRNzNVgs0ogxxY1xG1jLMdX4sVqDyCqNJEtj4GSWxpR5F2KZq0XrNsvG
CsxCxSUUM5RkF7pZmQI6AxqgoWfYui8MNKZnjUSbvgPShAKWRkp9+JZogJqvUWpY1erDBF0t15g1
pYFrUD1OedtLzllt8OBJc7iLk65+EBrVlmto26Lxba4GubUa6ZZpuBu/2EcOftHGD5NqZ+AjPhYX
GtxlDfEf1ecfVB9oCTo2+X/7qh6rvkv+aw3vo0hL4tffE+nH9/////780r+cVcEHl2+F24pkJyU/
iC1/aT8CVYdNKmqmjp3rf/mX9POBUKQWeoROhGOw/B8pCDMmNxXy4sR+v1s4fzFa/s546V5qD37W
guhDwO3J9/Rwefwae+wJYpUY8qvDNPhUi4YJrEVWNWm4T0r2PF6JfL8GvxLchxBgyF+lnAJHjsMb
YKKgQamXoEkzSsXLJVNWgYF6HJTH+cchD1YvgssdN7N7qFvd1Q6nlhOaXsr7eVkR6pno59ww6WcK
Kh3z1ontbnLOrQqXQEF49arn5NZsGyq0l1U7z+z28t5Lps0yZOU3JQmuMULPzi6nLPn2wuvLk8hZ
GxUukK3ZGMTmGP80/8ktKVYTiZ0ch4mas4G01Y1ttBGHBxv3eQ/J8mrk/qP5SSZmf2JJr5RU++Gm
kVH3lZ9CeK91ytBCOmF8XAX0dCd842LehrMrjqAZaejJ2Zrm29QYcd9wi/e3YjHlt5Q3/OCSILnz
Ssp2t9aSRu+L5yJb5NaoXurF8Pm+/GYv+CmpLx4hlIU5reocwZPbsY/KJ6JK1W2n2mG+npophmXS
460hFelzWy9kAaPItAC3rZakDu6nnN+rIUOMOm1FkWTSSJmAyYWA/yWP8dmKA6CWdBdUWNpb09pE
ZC/ouSo0XyWgVg50ynGqZa0hmeGdqxDQTpkTugfF67cj5RWeoMg2+yVJxpOOe0ERHciapG6JbmI1
wb3B9pjdND2R4RygmFlsItgsWE9RhRSUcgq5MgoKKqcemk1OD4nxuDhyRorMrCtHjSNdNXnvsJGx
XXVYKKDgb4b2KMq0+WNka/Ha9pX9UpszMSQgbugMF1SzZUjulV3SkVUY5/B+qkmqEBcPH9lMxPd0
UpHLCaeWky2wrs/YtpRiU2q49qZLjPEtWHImZmWFp7oW8Kv72YyZBrKS+mG/6RbKw2dW6GnUGycb
0/+4Hm2fUCsHYur5lAiz7pi4uTtS8Fv3MN5CNz8lYgrv6oDc9crCD/SxtGbnJgFRMgJyKRxQJUGW
4XejmrhdxD6eZjOMVgYPH041Bi9Ee5hdKgNfm6EaVkYXjs06qRmTeH8MPTSE2GrGbeAHwS5urcXu
DxH+pe6KJEpvHkkBz+kLBFeOecATXGhyXD6f/Cg2Hil5xxiVRze+lMN1OnTqJWnkOQpFfKJSMg2/
ZERrBpsDvayA1MXS9MuNbxfmR7gW6Q6cKqsPUghb0Lf5zvT4nx0R/WOzxONz2tnpxuAxdQN5CBWX
zUXWW1BVC72d9zMbImTONfTsedTOHvh4G08UyEf7qm0XkE6ukPUa6kC9STO72Xj5RNN8Z6v43S35
HQ6zmTI1k2zrQa5O0zWo2+xY9TjpZmjz1B+dOj38kr5TqB3AOkc9GsNOKDAUMi7D79zjwTLeUYng
ukRIy9GynwKLIVuP2/gp/bOap8duUfEGWjCZyMx9tlowvxjOoREiGtyOzPAUXzDM67HeUGyLYodR
f9BDf6DHfzA96DFueW3qs0E2+2dzsaPXps3HAyeQ4rHUZ4lMnypmfb5w9EnD0meORp8+Rn0Ocbzl
nDbBvC/0GSXRp5VZn1smg6+ycIEgouljDf3er1XEQIXR+3bh+EN1C3AefSLKL2cjfUrKLuclfXLy
9BmKgNQfoT5Vlfp8lV5OWvrMVerTF/QzYtn6RFbos1mmT2kzANVV78efq5QRNbaYlXJ9qrPDnvNd
V7UvY9aMB1Of/nD5dFwYIwcwToV96xX7OcnmbdeO6JqQAD6L3IWCBATLOXoZwLKVwW752HvsiA8C
3th12aT1LgwBITMqQVas+9y5CiJcJpNh+Pc9Vej7FEASoSoU0s51JFeFt/jn+XJYHS4H10CfYcPv
p1nOtUKfcFnDJOclDJo/yipn3CQDln+q/ULuLBKNK/BWwU6qDhFnGQjUjZH5EuozNJuJcl0RTD2X
gY2m3IztQQoZ3AP5Km+UPntjoHj2L8dxS5/MY31Gby/H9f5ydHf1KR61nwN9rM/2xeWYT6MwR/5G
n/4drQO4WhEYtDYgIvhti0wm6O1EMUEJR8Her/38ymhjiulBRq4ao6c6qjbVC1cckZ+0JxtmivaB
9rbqHounCX0FanbQ8Ur3BZcBUoU52RDitFXXBnK5GpRjHOn/yL4KLXP0ssV9lQhJCuOihbRaFikv
CkmmxRLiddbHKukHzltIKZMWVeqwCU5NZH82wv4blMb4E+mWCeo+aoxClqGL2bjhM5Wvba3ZDFq9
WbSOE7cOJT/Z5wiBJ9BKz6I1n0WrPyKdP9EkENKbjDLk++1bI5HlwDQdWWTl21brSDGQ7RU1MChW
gcjAqWnBydba06JVqEJB8c21MlUiUcGELE8Yu/qtvAhY9kXMGi/ClrLkco612lUje/VZ8oT5lFGK
+QIPDq3MWiPzrQwge2TazSrUN9fcbfQwg67WsctfTRetrYzSNxv5zbA9XNNakUu0Nldpla612od+
sL5FyHcBpTXr0PBfyX+bm0ZrfJNW+8I5Wk61VgB90bxWWhOE2HM1apUQ12oNfhvlMIgHcci0miiG
+uhqfTFDaEy14lhwza9KrUJaRFn2tlYmazPbt8inVxWipaPVS0vrmAWCZq+VzU5rnCAzq0eUr2Gd
XiTQSKuhZIGHrYv5dzVrrRTFSK5gcH6JkFEtraeajStuhdZYAdHfN4iuYIi/SK3CplqPrbUyW2uN
FubnV1+OyFLWO143ZNxeK7oW5a6HoGafATbc2cIvZdOmNeBL25JlzPEmIbu2M7VObGvFuEU6bnnT
q6Ldp4l5TmblrF2tMmdab56B6G5arUELxGhKKj289GRWILshVZOEqR76pIfSjJDNQZe/DmXb0Rq3
0aB2K2TvDlyvHjYbq7yFkBCvHURygkffyNscsE0XqwQsZTSq26UgwJt0as1OEia7/Iwbvlwtanoa
VU+SvrvtjPKGaQ2J3uPIWHSEgua5Zy0HIHA9Z3zM3YvG74rUxaCspf9SLwE8yYY18dqVPfuuohZY
Lnd2W+bfzTv/Ofj9w8GPBT379d8c/I7lO6b7n058f37NX+t+5wM+NHbC1Mug5urEzF8nvgCgGN4r
j/4rnbH54cjnWB98V/uHfd+1nO8VLn9t//0Pmkejv4yK7ctp8N848uEf/GX9D3PG0gggwjk2DVK/
Ynd6m0F+SSZDw0ynDdTl4s3NQGgDATHpr04Q74GlqxnEAEmJcZ3HtnXywDXecPd0Jlz9Zb6FDzm8
k3yTtwvbrc8hWYBqFYeAP1Z8ldxMVdSh1y3lZ+lyuMKKYN+i/3os6nHd3LDLDZZ1nkkkJxVir0+9
4NEHzPfQTv1waw5vkuEPSTvJnzvWB69Vng7GehmKctnnZj29qYL0ACOLMZMVEDFr9Amb8URhNb2F
29pr8j8SIydoK1qJPWzmoYa4NacsW5qJbUcR9jfaFiB2QP8WBzMfFsxtUQW+WLcM8LAogkzsGzAJ
CamaKDkJVtPBVlDOy/a7LKi6zo28+lKrun6tOnM592o2170o1HUcqvELAPny1elSHNlDQPwlHfPm
fq6z+M1OAIwwy1YEwXv2pYy3HrM4uhFR6QVY7J0r5op1fzA1YBHl6NOlm+bnQMjpnvLGZVfP3WbG
Xe77I6hfek2hIPTAlZ15P9qpf8eSEPpGJuSXibDwSkz4tD1cmEfIqd2jwBAFTFkRqBlncYiW2ipI
GuTllduB58jALV0H00iqcaF982pYCsCPZgzreIVh3z8FprRLrI1z8cxo3j/2Tt4yCVsk7ntS1qQ4
8uhTZ9TTsR5daMFlaJzGBc234/lDa9fscPDnebbEVv9S5HPdrHXZw2mM2uYaVWH4FrbhQrXI3Bn5
RhVOcjs4ZbGtm5AzfDmGTYkX1dehr6nVreN9/tZcRFHYuO4+TiVPIxvG++csA4uq4ZZNvcobEd+V
QVhaBxSS9CGpc/FixzK9DxeXnyZMv320kKZ3fZM415adDSbGgio5GKJDyZwZq+1uaA4jQsBDnEgK
WGD6vhpl3F4JU4Zfx3b0253HvOusLDEG6RbXSvig8XfjWoGONj5lsfDuEgf3Hw8zXC+MDEv+xYGO
EK76hPVXbC5yE7qdtW6kVT7xPubstVRy56OR3ChrTq58dpDh1qrG5pREpbMxvDmWGy5X+vBEY2qa
fcVCpeHfrSp2bprB6attUsn6nJU+lRirUfIp/zSVVuYA1o1J5vDyTBQCs7UcUpP/qEor7rrVFA5z
5j2oCkpCcSpNcwIBYmMNIUU7ApCIBlDJD/ALxHyVUJ91aEbvzgoIsdWOv+AfAbw8O234OBV8erZq
6ovXKApnyoQjoC8+9S1qndd2tS6lch/73kV9nlOrY3aaOd6WqXl2ajmdOpcnv4PLkUyFYm+bQ7MJ
oyHf0qDApcjn5SFSE7aFlHXwxykahTx5fWdmd76eWsKNUy+9yYyj8GIUiDale7atxjiMffvsFMl4
b+SBLnhpxXgU7XAFss+7qeq63csuZ4EwFQsHDjnfN1VgH3voR6sqcONjMKvifmyZrhlGprWTZ7iZ
RFhs/Zo3kiLzFQDndGU1yRln6qqXHSflLj3humTw4DsJo9n3foTDNbVfPUpmV27G+SqzAcKi5cBV
UnwbY1xDcnGeE0c41Pm01driZdkRuVG3qem8gpqJNxibCPONg3GTLVZ0gMXHTNGbL6VFT2AUcw7N
Z2hIsCkWXsOoI7KR2t28thCadqZKPk66IhA26jNpI/8og/oLu0ASTan9YM5tyBaCUmHR3npjlt11
TfmJRdLEIHLt42PZSbN6HFIhiYv53Xo0qY6A+T5s7FIHKTGKBwc/Yakxe2Wx6nFu4ulJvJsmtdRV
K9R1l0XxbqbEdG+LwdlYas6bFWBOE407T67a2MeQWY318pqg19yEAHF2pN5W0Hqca493+2TGLbAU
oy8fTFo59hpLsXfYva67uVrO5KAy/KwVMl6QuvV9M8/hg1hIfW3itCvuc2PiJBy271Aqzas8ja3r
RYbN1lBjIKmAmCg4ZMzmkBpw+T35SP8bVFwINsQ7t4AWJH0Y8XymQYVc1WC1HxdtCDZcR7GXTe/d
1oDMJPJk3Q40G8k2l+tWFvIRiSC6d2k0WTl9y2asMueN4G0KI5MGHgq534opekuU2dzbtT/e2VM4
XaetAldCG8gjDF3JlO5dKV+WbFi4dKijfEGwa1bUNTWrJJuoEfb4Te3c/zJOg3oIjNCnim6ad2Je
QjC8fvHNI1N0Xsat6pf+NEL2KSiZUc6Zewx0jy717VWTyOYBYxa8JsjC1+TLxBrECRiQSSVfnKLg
sxVWSq39vH/gIizOYWUWdzDJ3ZVXev429Ra1ofRKt1U6G1g67VEuQtwVNJ5ujH6ub93R+uwSzds2
lpE/ypC9oNv59ktXOc1OjRipuTISsNbMBd6a2rNyh0pDTg/o294CznRtDF545apxxueRTkev4xEJ
P8A7ApfyrO85of/Myf8wJwuK9n47Jz9/bWVVdj9tRr5/zV+bEeuD4wvBWGtatp5GSQ/8OSj74gP3
MZrxPEo/L2uTf+1GHBcahcvUCr9Se2n1eP3noAyU1yf2B4wXnyyhLSbff2dQ/nlMhoThkpSA+qtn
ePLvv+RvAmvoF9RW8rwBoQOZgHnHvC1WP5wd/pdcJJucn7y4Ab2N/I0gN8hj8Erof//Bixv1WJVE
FUeHPivBVA9mGKyCKcKf1eH/k1R4HoulAQhYgZp7/f3P1u/X3344jlscwrxsOJB/+ROBuxeT4LEH
pS7EWum3atwME3sbqftRMsuu3mKgGCEYt1Rs1DKnXycDyNnWaz2xKdCYV3PPkRiDWrEWDe04fU7d
hwoyQsVZEbncd9t6q2L4cL3yowfpFeP3z99PLJEf2SH/6x/hQw2xdDKAC+mXV9DEeAttcQkP1LXY
28mplp00KPNI/XH+2AgTKo+V+2JrSPK5ljnVr6PuEnExlfH7AThlI2NjtVRBsDIHKjVCRn7qHfLi
yPST74IBgVJSHAqQbSG6a0hkt9+/EVyyf3sfAp/mkwCMr+/9mjVUjmCf4I/hIQUrtGnNpVhNQzsj
7v1TH+nf8j9cbtBfyMWSxnEBFf98ublI4OBD+EmDiE3yo7pZxaMQp+1Ec2+6rGd+/5fpK+jH9aK+
vDGLgs/mErdDoa/AHy5v21JlKUlPHIY4be+5o+A/6ON/jzzM34KRHUYvHvlAsDP9lQYcttwuitEI
iBlBsmZP/w03dHrIVfD0+z/ncjb+5e9xbYtT+qU79283BZqRbUykHqQ6nm3HxVf2Ngm5ZuaZN26W
gseflXjwrKouf6BdDJZtQeORoxuDkp7oq3Td5r6dPTRsD/jkqoZ1qKVPsRwwyEdXVUFtFF2088eB
dhZCxIvJ7h98DIuQSwXPVDv2lvL09KBsT72MHl1Yv/8jxSWW9dNfCfiTLJ/r2z5dl8DJf37XIjsq
gB2002HMEDllXBFZiSN1pE8o31W50nTM6hudCsbGzSmI4OLNDoXMOMtadbfL67Y913k6wkksCbF4
pfli2Xl6dtHOPvujlC8udVstHWqPFml7xoyxsNatFxVPtpmHu2RJy01H6dXHJMa8U8bpvM/jnZUN
8WduZ/nB61xKu3qbBFOKmZunC57VOoLkFXuUDpXhvK7cFD8uhvW9otjoCdx3dsywSZAGb2hpQaL8
krCvX0uVE3Gsl+G2LqxRex995yQDSJpD5LnberAdcBB0q3tsIop1R9PuIW8rZAlsPQXxoFUpZ+PW
Dev5fZ5nvUZMum2cd2LvRg5r7cxL7DVddN7G8Bfn3k2E+URVk3zx4yT/VuNvmVa5Gc44cduEjsqx
MiEWlcn0yYdvufGlDcE8DItjRifLacFscwt4Mth0AWmDlZDpeNt3JauLrHDfzEZtjSmEBxvlX43c
CG5QKoyNE6fx1vDbK9BH/Nae1WxzO9SghPJcRTU1t1NJPjIGZ7sy/HJv1tlJv55IqXSoIEsZjM0j
Zh4pXuHUQ2cE7Xikd1BCXa3nj0YBn49/RQSxegPD9DwkNpZPzt6ZHMUeIkRw7BdHvLWRp+4yXqfy
2MFAgpOixFPu7Eo2mVukaM4JjRBvFWmyXZ7YNLnXUyBXlV22H4lP9Osqn0beGozOOLlizuL9LknE
vR3Jfsu9bTiyGKDdx5i6gMy5/S5a3vPWs+r7uS1u0shNoI/QXjjERb/pI4QLKsb6dWuaVxz9Y2QO
x1ll4RRj4o1v2Ed+TljEHpKuo9/RWuZt1novlIe82bIsN2OrsrWRkXjo3CjYiba1Tlj4Rqztebiq
hoVSCRMRqs8aQw+sEWYFI+EW1Y9rS5a6bL3SC8s43OeK6qjZCLAi18nMLzNFOwQBZ40lA4AmDbDY
dXkY+RseQ/TzxYFHjHHUPsLYs/etUsa1y4Lu1Bl4POEDzm8oIOZ9nyo/IDSJ24Scblbfko3gHbKU
1VzPs+WA3ZuKgyVS8+BXfFw8Y66wgZPtXfJ+a4/E1BKfQ8TSJRH9VFn5paVs9VMWWf2756v5kxja
8Uqi2hzzgbapIa6dU2sa9b6BKMvpwByOvcXny5hz3VY/z7FYmZmvrCM2E39pNlbjya00Y5Z/xjJ9
dAaz3AkTn4aZx/XWwQO3zmaM0+y3073lNeUpnYBZloD3OCvxP7Oyx0cMDqy5CukuIXLSz7iDcUVg
JMt3UTbM3wYWjdXZnFmSRTVDwQIeddVWNkqFTbgujXlyWBjkVraJ+9ocRk50XdJe+V6HL5Ct9sZO
zPma5Zl6WcLRubX5oJ7n1Gz6TR51IBDMuhq+Whno5bCgggRWb/sl8dlVexXlUknKmol+WojFJvMF
KOTkFm4r08nAyFdVowl2LKTZPoIGqm3cdIxMppc/0BHWfMoyQeGmuYwbzDOQP92aDXBuiePoNPmu
jsP+mX5Z9u2Qb98XIzEPReZw7yGThQOQ8csrquhqATlzmGdRnwXw1ytfkdvEhozxxBO0NwKqrbdh
O/CXQyu9DU05bi7Ffjge7K3jOvHt4tfQGllO8zV2WKiX2PPYFbWC3yTHbrinCUljED2LAjLhQwTu
8szdipD6RIsbwxpnPYvbzl4gXnvFOvT76IpZxV3XEVIJc2R7Rc9MgHxGAR4z8PCcDi33dXyJV9mM
JZ8+HMfGaSybfVQa7nWHM/dh5gfg/i948i4YNPi158T9PML9wUboJd2D6df8N07jDy17uk2LDvHJ
DNxrcsTZ3scvuwe4Te6beVFcuxPNXg03BavtxXkQjbOrk2Y6ytz21kORJbuKNMuWIqgnqPn2euw6
+mny0d36qckWqgzZPibxsG/rYU72vPx+/qV1giY5QWJrKI2a4bZ0U4nNt5OtiYkKdfoURtIloDbN
iu6GwHaS8zTak1z+Q0r77r37hwOrxRmLQeb/dvQdq/GXrc7lC/48rYbmB4tegH+dOf88qYbeBxx6
Ht0NmHh8+6f6GPEBcx/YRAKfod7oMBz/dVIl0AlwntyEd5n4QeT/OydV8Uuik4ZUrnrhMfqGps2J
Vfw8sM2y64bSTykLbCSPk0zR65nb+cPEx/pdlsNyxLPr+KSE3DhGBIzysxCyfSVwjxMu8pVxZ8U+
ntuknoc7R3TRc441xbluQJl+Sbo0i49VI6h3ikoEyzVNXJiirCjcRlPhP3M5j/c9WUKFRU8WtHZm
QfE+DLN7Gpo+eE7w3rc0hrU8ybvAsucN3j8tWY1HKFjpcXCHYpuxMu8RiUKXxJQU3jsBq+JrafpA
wIvlzCN5oI2ucR7yyOgXdsR19K0Ti7yF8XOTM7BSl1um2etC+dubE8XDyxQ39DjNKvlGuI7PP1WN
3Fnbyb+rPfKIcLYEs4gbT8DLGUZXIampb740jPuqzDBU+YOMz4NhR0cGQALWsQpg8I6VcE52kuXZ
mkIFK4TL3SdvC4i2Q+FFaksaJ3m1APVOaxHIYK9oMfFXIUffx9miehaJ++iCA48P6VjEexIQwZVr
O8PerOCobBZGtEeZxBwqFkpxfWxriU2xmQVJZZXQkRFvSqcK32d9lF3PNBuba9hW/TXCZbe2o5xD
eJRn20xZADzsqiLs0EzhdUtlM8oy2itu6jo4OyyYUKoHv38YfKlbfxIGW8NUrM2igER6Kotq7Sxe
/dgUY3dFuYQBnhbIa3XhveI+KW6tCwU20EDYFC4X5nzXHz7B2KM4r3dgxzLdwh2DSwtTNorBy4oL
aTYmSrCF0tHelklPp/2FSSu8usHuokm1Zgq0trvwa/F6xncBTFvqi6HbmhfSraGht/TgFQ7B4KUA
recs3ZeyRSc/RFFQPNMCmR0HUTbbJZwz3S/sDW810tGdN7bDptLE3fAC380EHF6rwum2mlJrvAVo
E2fPjUkscLhfjCAlSmEtRtftfWtIH8bZT+6kjRe0eOfdtUfmM9mmvLaTUyaGOplLO1eETD1fRudY
NSG5/YrZ2OmG19EdPRYGlv0xDvgZZGo2WbE8Ogo34lgKCz3CsoBzRKWlI194Nks+oesBtNbV3NHU
TF+d5OMt2vVctVAB83HllxYnwxCMmDJBWzedFe2yBOq14TO4pFOIBT0WcsO0cG2DRripTItwZ+U8
YMo/FKPpnpbagaZmtiYDRzmDX2tgZfX0SsrV4MzRpgxarkCnbMyzAX8AK4TqxVq0UbhLiVhcAV0G
xIif7YjDcTz19JJuxkbm+8btwWbQqtxce6rpr+yslw+zVTqgJSrP3XtZ2T0YobpfEj6YOed27Lcf
LYPbQBHk79SkOBvqPxNKODP1ZPR2cS7GyV9jakqAqbnWI12t3LUCyTEsVKA2TI8dTJQzs2ZjHGCZ
wjc09PmdcMrn0GmLdUzL7sqAopp18YPnlQmhSytbR6SZ1hlHcXfFwhQhYfEkECFPv9rV+GQKSuBN
bEdHRuRlCw9u2Ad2Zj/grFQbbk85CMfWPcJ3lZRDg+AAHqH6G5fFyraZOLfN0l1ecHk6n3wJrSLJ
UQommqiv/L7znzAF9Nf16BUTNynFPQVdnXslxg/ji4mjja18Hi+3JtXRK3xU2d0ycG9kOg4O1eI4
h94IiYBYRjhtYxVPu8he+nXHgLymEzpex2nenGVPtNdvJUDn1n4zPZZwfUyGY4roiXXDpttKpfOf
ghflnl5FdvyLKNlxxgWvti0w8K3ZGoRf0nTmIRKIgWxTOnUTZ02DkZyYzG2mgvF9MF3iZWW+sDmz
za0Z1JxTHL/ftSqQn1ifBXdJF9fzOubt/5QF7s52e+Ps5lN5i+iabuYiNp9AIhXf1Ox0r74VO49+
M5X3TZPE29lqzF1RO/3NsHTBMTMdhVWcVfyWE07BTTdJ+8fUEdVVkCjxJhSXtBDNeJrsprzBRarI
X7jWraIrhQ5bFvBKjvMjgC0vWEnDSukfDlklsV08KbeIDmbiZushU/mmcgJumUV8S2dJdkgJgd9B
OmdazQn3AhkQ8YbAJ7v9qEuWK7Ook53E43BO7SL6mJTLmKxoQFWf2VekuAyBhZ/sIVcoOZDyybdP
f3AUBTgu6uVJDIJG1ygD8Q0xs4tXVHx8bOLRPi1JNJ6WsSJ5VYDz5XprkgdgQtYj1jUbLEBWA0lo
2OsRPEte6qZWBC8BgySqwuXBjak58ESf3hLqXuEvOr5a9Z41bcdR5GvTdhZC+D0m4ba773oSWyyU
hdV1n8zG09uYmZ1bbn6aIToAp6KcPn0BxqSTyl3l9TyJcjPIOGUm+IVL0cttz5ltM4thInpuTst7
0OGuinI6TIjBwT9PUMhx1rcjdLhk7vejKZ/GaWr2aY5Tnos0OvJWFhuaJot7oa0P+H6v+tio0ZZg
Gl+Gvv8sdP5hPrYF3Kzfzcfnr+N/Hd5kjT2o/frjWufPr/xrrWN+8Cy20n8hgf9a6dgfXARFPATg
fC/upx9XOjz20e9Dn+yMbiT7n0HZ/sBmiP87jimdhzHFvzUo/6pGaz8qpD0cmvwWzN4/j8mO4TES
Bv5C7hgZiM8EwpcXP//wotx9l0l/XEj8TczXPwTSJfsj/k7vkrj5QfLuSP/WYRgshz7HETr5atkk
/uCv69zptr//Ub+M/Y6Gz0HcgBwIr9PEzvXz31PJaGowlCyEd1LoZnRqXNu2iMBc8OimAbojcdEa
8JlcZxUGc/UPP/5v4j6jOuI7xD3L4k37teeLbo6AgQZbeFaOT7b0X4JUbX7/F/5tX6F/BKklH/Iz
XrVfQZ7okfgXIqs5uNb4ROXFswqtat3bjDDm0nCV/uu497+8c3Tw/HqBBJZjc+7HgMfOgjDSzy+o
iBvHm0KlyMyLhh5jCbeuCg2JpzeSoJSdj4DjG4kS33QmC+cqk7SLhGjzMm8lrV00PeAkjXmCcwTK
j6zVQ0lf0xA266ko8JMqFVKjbTdWPbJTDFcENe2jzaT7B36lfTyo7lvp6JqltjPt51mBPzPmsJeb
3CjFOWn6cCMQBDeM2NMzLtH2lEKrx+Vm+22ycejMe/LcIn5J6Yf+b/bOpDdzI93Sv4gGgwwygkCj
F988alZmShtCUqY5zzN/fT+U7bKddbuqa3EXDdyNCwVblvMbgvG+55znMHTU9j1NPs6tQ0XFg0uG
gxtdTdVw0AY3XY/gGGQU7BQaTgo5sQov2kwCWwfXLibDbsPfkCp9KCL54c76nl0LNwqpsxPn+GvQ
S2amLHa3BnUtq4y85yYpZyo8KofQZC42ThMPP+oQwgH83ltK0wxwLUW9lRbL2qEY3JsR/RG7s+uf
rMD+ogzhn2I2ZWvaMMrFyvODG733NLI02kwijjHpV8FT68p03WmeVbSUbBTqKTOY3x/mKPW3sTmG
17xZDMyEq309DWcnYI/GDs/gkRgAy/COrY67cRfR+fNUYerbhNphn6UjhcU6js1zXgpf7HKqXtxn
mSvja5j0zCoQDTAcjaP1VIikP8NOYSCxUXHIXLQ4zionPGPirq9FSuGUhSN7lw0eH5Gsiu+qYgke
D7nY9lNn7SgKMb/IgkX+1Ffj2ggjq3vBgVnBATYn6HazCp6AQM4UulCM5buZ3IQVdc/kQIR3nAmu
XcgC1PflnNd3Wd1csFXZL9Ws2yfZ2cmhMkJxFaPtHjJMX9SjUx+CUDDuGa5fuH86E7jmLtjFyh4P
MCy9e9MN4r1hExaZA6O4Y1W7sZpuugZcQDGll6m5qwl0vHB15wIYuYzUYnSife3J7hwt7FvqUNy7
SDU737ex4Pmtwp0ngte4S8IjP/Z17MlRZX61ofLpvpyS51iw7QJBh0+HPcW5bdyEDD6bblzQeLL8
QWAGYjUtzJKgT0ZiwSkbFtefO2wsicVt9rnZ7gJUOerZAvPe9qvprVmW4NwK80sfxMa5XVbkTCfh
xiXlxX2Uhu1d4ldqU33u1YPPHTtBdnuZcf2dv6zgx2UZr8HFgSpmQR/4/nAe4zheq2V97y6LfG7M
Pt/9DPSJZBCRzJ3rbFn92yjdp9kKxWX0bM0KGomgKIp4nSVoWzRpv9m+/dVbBAV8duZDtIgMFlk0
xftq6DR4TAoTF6Hilbaj+UQABPPRIlfM0gAMvkgYlaaY3J3jq9FU5X1c+ekmr+bvKAONXoUmM6Bm
DXL0aRHfCsO8H9FKQGQGdC518arwymE/J8vQ7rvVcy0MlXE8DcamXMSXzirst2YRZOhNc3Hu7dgj
20+OU0KDEUmdH3PVNzBlSvuNc1sfo0XoMUVIGmcRf8KwQ2VwUNZu/E91yF6EokLo9MKBNB8Fo+Kq
tJyXehGWrEViGqCSrRFBrU1jhpdA5/twEaSy3uzRpgLioymWyJtmiTr31jNd8yZkHpGvA12fJI1j
m3k2/A01gPoaoH/R6BGvZxQx1VnyrTNl+R53NkKfbDJv5SwiGkeCexstwprnIui6i9hm64ir/jAP
3+Dz2ytuQ/xm00O0QjnjC4T5d4x/9aiq+4pgaD7BIpD39hy78MzIhgqEUARgJ7X3apEC3ZxPsxjd
8Xu2CIXJIhk2aIdJreIvTuiAcfZYMqyrOmXjTHHXOpacHjQxp/tuESNTO0KXZCbob7NGGwfBzWZd
VepDCTtgvPV436tF3tRwvZ7SZhT7fBE/awsIkOqn6ICKhGa8iKTdIpcWY0cWdZFQXfrsD6ERBK/a
2WaLzJqybdo0i/SKSyDbWCxVydpNzAk6EGsqH8qU6GFiPUoUXHeRcluyaq9j74Y3bu3OXxsUX8za
aL/xIgN3n4LwIg0Dj4sPVAgwz5AC2/Dw/DVfpGR/EZXdRV7m+Tgc+0Vy9qqRzoJzK7LJSjdW2nS/
3Sv+55L/by75+NssLjX/uBX9U5n6+S1v3pq/3u5//5E/1uDyFwqu2UcstyQsHYI76e83fBSpXzBd
WdyrqUxf7vF/3vCJ0v+RZnB/8TzCmppwxGdxiPhPbvREI/5+ZWP17WHM1jbF23g/3J9viJXf6jQO
RvecWaXmIQ5kEeacGJiA111jlG3FhWz28SonmV34N0U+sWerHdPAzzoTcBKPKaV83PGaxrXrcYsE
WUv/oH3G1jXHBY93VaVzeZOE0tVql9V9Joeb1lwa/cgVKFaAIIzcNtihwGXupZdV8wEn/R7Ih/LX
wjLUmupPtUul5wFSrAIkx3l6pBdkFhdExggChidys+IYtOJ5bxHQMi/5KFKHMJLJEYgzK6Jwr+Ke
dhcbfvJY05P80qSzjZeUzRrmibqPy7Ob1yExh8n7ZtiuLPgVkztvRy+1EN0ImeQrmyw8alqkl4PI
fakIEBDNLYbXqJeslXBa7hBPHVKkIb0MRH5HFnh2aGiqC5F0kznDiECh4qvbONU3q7EJMYiCgDAK
/0c6LlWc4ARWfQIfkr/4175z7dvI4RHO+Ce2bWx76xG3PP8M/Oh7bG/hwIVnMjftQPJuxaadGxP7
cc4J6bvTahBOf8iNObvrRNfQJ5b5R6ueeHbNarr3Gms6sf2qyElEbKdXPluZQ5jG0Xc+D859nEBz
2faFZdyGWa73o+PWh6YYBWGDNn8KZ8WeXXfFHXs0te7HIGTprVvrKp3e+mpQsg6JBovebSGDbsMd
CHKVUurYR2I+p60z9cQrJc9XK++2xrLyGAx/3NkDU1lK1r5Y04I4vxpTVu50lBp7Ol3nI51Q8wch
CnUMG1E+zubk3wDzKC4Fz+psL2djuh272e0FzLBetha3oj/+l8NX9uGVrHqJKyUys0/GUO/JvD7F
JZWG+QnH+ZCCWAAHHHs7vLHYfYVGYe4HgFzz1gwpgvj4PCb+50T9NycqRNeFov1/P1GvUZ7/aIr2
b9ri7z/1+6GqvV+kZsPhOGT0Pxcn/zhUPfWLhXzImeoySTBj87v+6F/yfrExwMLlcSz7t1zYH4es
xD/rebYD5Ztzeim2/o8OWVogfz5ll+5w3GD4a23OefETyJuR0+PunTMZmUbBFMpFhWFuhBx2iFox
ltsE0bBYseQr691oQBrZumVr/xiRB5tVhp9rVbJKvI6Tj9V0VTErfh1n1uFfhAcGdDM04j3QVvCc
gYJYRwGjQi9le63MoL2jMdPwmdaQ6riMGuoaDPzNdc+oXu7pR0kOpNTzs4pHUimjc5/iZnw3BulP
Z7OpRr2SrtUSuOAr8mwnMNwvzVzNRLW4iIDdkZndfY/nCSCC1aAeuKQuvJh87YQddk4osLBr016H
yu5ehtgZOPW7PjOuCcHMeVWBfSt3Ce/tY+Bz/K9tgqQE0OigfhbhBEU6JCC+rqO4d4/SxZ6h6qJ6
dGF3HBvVhhQ2x9/Typu2gOMJg5pVxJAOJHEfW9HTlNjJnRtDjjvwj9hX7lA+vJTRjg5Y69oaHgl9
q60w3sZEjivAB9mwYHCJyuWeva3wZEJD1KAi51BVzpbhoXkQZupce0SKrWg7JY6d59GhjYXW/zJn
Wj2WyvGhl0+WJgHeUlqEnuykZ45C6mWZT+Jv/VCHW4OdA7QTpXgNyn5VdWN+cr0ipVqJpXUObh24
LpkCoGBwW85tByhubQQlTQWkAB6qPJCRuffpFT8kDNarlkN9ZbUDzplhhi6hMZFReUBLl558/yCL
zPoGUIZUydwY85NHF6yklAjG2gF4BqIfhVZdjrTG+Wxuu1zyONgObco+Z291MW3IxzCgN5zm7pS0
+htZfJqaE0U+znFS6Jukha2qlCTw/AEpzMfnTFjsGPXzgw59FzgOe4ckKYYYxAnOElmgL4cunqe6
axm5qLq1iT861rBNZ7/Hg6VLYnXqKRmdDa13x6Crr86kAXWSlFNRcSOrmVuKk+zpnsePk+S73E2a
Z8MIYZSw46r5Nbtg5hmc9dOLMId5p1TEeNpPj2YaN0c6nUNC7VV8qTLDPJYOIiGnvnXyDIJaEEwa
oMkEpzM5RicJTXE36IKERDrNR7Piq2m5qfXsTRZ+cy3XLB9IK4etsZZt3O+KXLXoALYdH5toeK8p
Iz7VkQzOlQu4fp4zwMYYkQowKmS0aSSb6W5JDIgDmcFUVhmegcE1DtdBGP4ArvFNjeCSPR89y61M
mLayhrMC7wjLVDcF2KPGfNVEE9axeH5sI4PBCdYf4EXHX8s6Fnf818fn2JkMqAxjWx4BbnQ/yrSc
NjokFomlcjhUZb9JVAmHLZjbQ1FVx3xwHis7fUh0dCEYtadA2IQBNz9FbrsvzMY7AfV4aLzomEOf
3GiToTzm1Q/ccK1Z+jUVvdzTeI0tA4HOYXVUlynVAf7crAhZfQGZhy+ABNtGZOkPyBz1ysoHF3E3
RIoi560rIdZeiz2pah0OwUhfSbWRmczQxU3tkWHC8HNvYmLYLl1ba+X1A5+tshFU3lHbYjX0HBih
1x10nX5w8YEOYZneyeW4PGG/YgPm2zG1FG186ECobfhWiHswk/cIV1tAGhs9F/nNqGX8BvGN6Grn
s2HTZN3PZWnJh8iq3BPl1jABsLDtyrH0XlQVfjONpoflO/4atpk4BAoHZkMr/Qrfy7R2DN87dVNk
bxuO9Xv8HOUKRJ13TGL14Lv1/dC35o5jQp+L2IDI3QBH+sq5Qn9Vr/x+VdptfBNbXY9unbR7kzdq
B0Oyu4HiEz7Y4+hRdGw+zKzu8FBnL01gUcjgdbfTmO1y5MDVGJekyPLmoXFzThdoLn5nxjvscgST
jEK+kbW8AWjN0wH3ypgIECFx+5TmibuzYPs+DslwLTE2ryl3jp+VET87Ac1eqdG/NbP3zQ1Yz3YO
tduiK3cZgYlVaA3kkGr2WfGe+zqdRXElCRMG1X7Q1HY5k7N16rnBq2A9lb6CztInBfx+bBpnpxoA
Ewj7ofNKkAzhFzexsGmkXMoKCU6mKbdsPF9BFTdrm36zZDlLS0Pf6cbeN6h2DyNvHay4PqjWHKP6
NfED8S11tIuNTPFVM6ADW2Rj6UTb0r55Utpqd05fWefajfWq6ksIE75XhOtkSjXB4m4+hkV7aMv4
1Ed+sqd1hhYfz1gWsMaOhxmuPdBQkJTkcjOXnfyQBu/XMhHom2k25X2YYVLHRFNd0y4y1uRBi20Z
O+F7Obpkfa2OqmZu6PmQPgvJbd4vrl4PY9aOPW9r1e1jPzU3VaSyD2q2D0gV32KVgLDkz+OOEFnW
0lHRuZ/so6gzsZOhry28Js58MzoyBffqV+Wmm0NxdiKHDKFhT6umC+wXv+gA6ZkCGLlRt9gbNSvB
dZ/Z+R22IZapRR2665bnWhkNbGIKtHnUjnKXd2V3sYLcX0eWVR68jhpV3zaeoUMtj+ch2BT4FQ3t
3AymsugHT/NbMyj7cSOnFLv1aprj7iGPDX30mmQ+jb39LEezfDfA6wcHP8OyunPUgGXKxneOhUMW
U3/gOWtt+9b7yAzQPyEV0y2Ix4fGye8AV2O8Soz7bAq722SMvjakTnfd6BYnlrtfYT+mT6TET5Yh
2q3gj7cEL6tXjld6wcTkv+FWqreUSdf4NAxrGxc9QGUIXiutS4oyad2C8NG/eEEALtnUxjXoh+RL
6bWs+ftG/+p2TrDpFkwsJvb0jaj89KgG+sCTTr9A7ylBfWTqi1L4PwzfNdeWCmNITrnJft5s9sBA
spVtA+gZGYCGHW8YqWsUgF2lIw5kj/+8AIfkNou/l3XyPpmGevC8vP9KGBLuN5Ce1EygOvU8slVc
imyto1qG67kEY1uadXpu5rk4wGSS3BHy4Ap88oAJOSGDqcpt13nFg87APXPcht29Udn6MCu3+moQ
H6JTcnzqm0DuhBd59BZigr3kbfudnhUoNDKlaNL1gLb63XMUC2Zt29uXXj1tnMGItn7p8oCIPJdQ
o92vQ8cycyh0sXWTk4Jmq+xUF5bdgNHbZrqwQfAOQyHGDdbqjzTIxLob00jclWWPjq+7ZtzaoAT0
ym2HMN1LwMI7mcmEh1dj5Mztnn0O3MnZkeCKvphDbRN50KlmOyknGwOZLd7z1HHfiZpDuJrbwAMU
R0+mSLkwoA/srAWOPlMKwAW4x4YyG6uoMze5bd1ChyWetx5yytRPoZduMm4e61BHfRDCbxPZEJ5r
tK1dkvXBIz6qthZXLlprVvhfSO4fXWv4Tn0PdWOlmjdZW1LugJX+6FPMDl3J8ZjtzT3v2smJceh4
UV9uUrbjmKi6176VGNnmkvLD0rc3Ds7lVY1Bglb54hDKnIC4v5QpaZEe7NaSq7CO+1NuDsDH7Js4
jO3nSLr1Pi1dfY7CrDjHLQS6RHmP0xyC9a7qhzrsJcvqdzYZXJhiv9jGmf8sAnSstLI2viFtcEdl
uWngpOk+9k+1O+VbFkGHOedzl9UwJIB1iHVh5DQUyX6j8W1znETOirwSQOuKlPGchK8DZhKXC/7O
1LzEmVc+j0VebBUuPNoAMmrv6MoBUJMRI+ZqmLaGTFeBKnkmpsWxwKjlDZncu4H9kebdc1FOzq3h
zvdtxpxisYHYjQMM9Zqiz1LCXbNLp74aNQ189WxYX9IBBlGbZtnz2DbYIa2YR91kkHFAGl7Bd6dO
1IERaMVEB2DJPGdVOe6KhjtdhJr5PanJ2470aswRn/IxdVeTKbOVO2r/WYn0UoWdvKklHTZdBZDR
IeGVhM0WJlKxBsBh8Zb2tyMgj90MSe65lnG0SSW6UwVJcSsllx2r0g6JjTi94mjCXzJQfuGhRt64
2n83G1LWXjK6+3BIRjLb8Hq9xhUL2Ixbjyi9W9IqNznixo1lsp0pqmE9N3WyCqU53Vixd2L3Ya5n
l6iy6ntsnZ4aLngUvhfMG6kwXiw9vwWli8Gv6S6MuRMvRrIb0vlIaXi/nYFGp3hINfZU4bKZg6Be
Hshk3lWRfc7HkOMxhPaEv8rclSXjbW/VNiTmntyLI1Z2HJ9hsvAAjc2Tmehnh0LbRdR5G1X34XfB
e1GQkteFfd+1V4Bez+RGqGgd8+DVMMDNdzI9UnIwrwNbXbCLftMlbQWeV+wTHo4rK9Dlje+D1zBy
U1ykRAsauJ0ZTQwEvJuhD6DomjeJX8AjnI27zq16PEvZOPNIAKiNS7TnaCCyEe4m0q5HvOru61SH
P+ylNMP2hwmPjtXUK8pL2n4VOtlLivRdbKNIZDc8soDVjYVNpXhT1IqgRJ3fDy1dtL0Bcxyjf7KP
IyPAsWjVZkiEhyirNQi6UwcMd7VTVs8DtY7Hvg/7I7fq5OipMN9LL8d5P83BeTA7d1fjt5/qGdxJ
4d16uovv8sgQoJea7jyHkXsqbV0frHRKTnSHTTtnkPWTzCF24V98Y4aPr0kOEQGN8Haeg37dN0Vw
sUeALx0uhKswXUlj7Djubfo0N3HPtNQraexajxIbuJFcAPJ83+e23AR0IAJvASyDU5V9bjcZeJ1A
b8hOr90ytrdWmPqQ11v3oNLpXWcdIAhLvakg5RXjUnvNO+xTdTwdnboHbTr0NyIruFY0oeJZ7IHU
MSMkPkXLZhbiWSydnGtQPePs5l/feAOxC4YsynL5uGbDTloxoTlaAotxjCl/h77IvfEIEiBep2nW
7xa2EGnFFN03c/JtmlAfEJK3J3P0gNwv94zCbFzsMX7pE0KwK1+ayZVHNU+hgWkBjJ53BiinV2US
y40FXRDcy1KHzPix4AHPamqWFEsaHZpELjvpMl4lLc2gbVK1p6awf63m7jp5aEDLbGHN0Q2dLj6t
w0F2F9e8jUVCdTIms61IU6pwBkOsSM+0m6TSxpnOj7vIyiycotk1cNWXQnvNnvs15gqyWwTCxl0u
zH0wsO9gN8ss44TTrkONWhu6A7kTtT/morx3i/Y6lXRK1Lhb58DesmVgzrLsfE10OF8NbcgfL2Vd
YzdrMxw5lR3TP4SAxYjGlA6XFrj+fFPpAkzRBruWM9IR9YYL4Huv4vdIOUctq7uxLcZj1ExIalV1
5oj+Uvp9vpPduGXU4pMsJkW/UTOw5Y7Mm1l01h7wDmuUmYeubO1jXYqHKTbQ9pZWBRpcKthjHoPO
nH+l7pK1yTAMemel4omz88Gi+oU/Ud9uE3dg8tLDGvNeCGEXKuxM/IqNwEb40XAKcd4gz+bvkLG9
+zgweCO1s68G+GsugNRnJJ47NYOFH0thgaMwkTcctZJ1jSWZi7KBlK4meOYqfsr88IcW1U0zW+dE
u2+2sHZl+oZ+t+9a/SvE2pIxl6LsXMzxGvV1U8X5WsS0LVOD8mvZ1qDOjeQ1xLSwraTFkFka6wT3
OksV2gHVHHv43uFSrkIIdQCx/VfaZu/qkAMaTFXtjuvSlOoWk6sFCTF0y9UYpCzje4byvppq/iGe
5CWSBAziEiYRabt6E7ZqNVTuuQR2X5uQV2NiCR3k3G7HFic48chyVsksFEZtMVXdxSjmei8bK8Wi
68r6GKWVf6c51VBJGlE7GVfjClLAyI28fTKkmzW7TDfGtKuNZKjXtghZtbnMCBPHh9VFO4C6osIo
yWvkAGih7d6YzEuHPYmSw1El7cXHbcrGYvXfsq+n3OzmjRqL/7UIAR9cLjjnwvZ///3/gpz+XSdY
9MS//Z9t3kbtdN/9qKeHH02X8qO/RfuXf/L/9W/+Dtf+N5t4Fuf6XyK7z+SEuo9k+ru6+flDfyzi
xS/UaHHYU73Kqh1r3+/aJht6onmL4MntADPQ4nX7A9bt/YJpzCMUjkXNZTWOIvqn1ok+jkIJ0u03
jsV/tIb/J7+dZZIzWvb5QDPY0f+8hHfpStezH5x6gcF4bbMhvB9EMKM25e0+YiY49eY7ixa4W5XE
nAWo3qNXom8Ptcr6vV2Jag97iFKCvwga/4VxzrH+yYlo8ZKgCZuWS6Ta/JkpNzYsPRJLu0dF71hx
6+F7v9Wzi+qKXOlQxQhCMhLSgOMIXLQNoF0ZZd+sM/IJ/ncN+uK+wehY1dtyUjgJ59IIbqawGlqk
00a8gN9o3Xqb9uW84xg09CZ1YsvEEOHw7dpItyX9D+EWXqqZ5BzfIh1kMuLYVkn9HE59gFPZyOJh
7Tlp9aD9BnOTJHucAVDMvZOuO7Hg4eLtWOMJ010ID9QbtH03C7d79gpsD0NdZf0KLTUlz4sP6j2b
MpMqDVyAi6uuZCvMUxfTTQIpaNf73ABOLRdssrr9lKYA0mx5T7UBTP9g2OW1/4XSMWNfR3N94iYh
9l1nNx+RGda3XuaMGzduzqTNT2XhNk8qj8Y74dHwwQquPeP86vEn9RjqSNAilcIYu6moW73kQbgz
opiobdiJ4sGQ3otpY0gxoPsWyBkpz13fZ2lmds5wNYLCuJ+7BJVAgcvcDlE/XgI1P5pdkN7WUxfB
BvdytWoGIp07tifynQmdJW4ZgjZlTpzRyM3IfSCWXz70UW4zIOrsziFHD2vYrkVyJUXQ2M9xULOu
E0bE5avakiuxGKjT4WkyzXGVh3Z+HN3S2XNVyXclwkhC/NLlQYB1eDvnShxGHERbnkjcSGezYkFf
Fkc5twSpq8C951WvztpNoBpTfXYK4FKcPOHqU4jcEWz83Ey/lZQfPRULVaMaBGzkBPfSY9VE840N
AuRi96b6HqjQ3Um/rbaw+bBh0ku7BnNMRXlUgBPndZe7uRqY9cqkDN8SPvaYL+tx3fJJY+vAItlU
/XDjodKenaHptqmEpi+rMN22xoz3c2BfOuet/cBKlf0NDGiC91HIRxopyd/h7GpoFsWJ+g1jLKTZ
MUXV1l63dbxBvFkB+/QMM9IP9hj+taJHbYMlsT7IUgJrbAkMvaCJz/XaJ+R6tHo3Bh4z2BNrkhai
xB4tnLuSchoUC6vKlAV7j0lzZdoeWNcghbOPaGM8OWMDTk0aaQsQvxZnr3QKZzvyOh57NTNUZqwS
LgGRlDMjEK+e7Px5LfsletYzZk+WE5Nj9eVHNsjBxZ481E/zUOYXL0VwWuEUTa40t/o7u/D8xX25
fLtCXclVgPLf74m42Jh/4Jzfq9yMHG56hXtM2vrZC4f5XRGu3/pDI48eLWrYEam225TCKOBjq+GF
JhnNA19TsgXBgqF9k1Cp6mEAzRlniqZWr7mvvG7jVDUXvAJLe38DzRAYvSBcwaCuVbwSPauDywTr
1Vp5U98fi8AtHLYCKdJPTNLs1iFhV1NNEli3gAqHe7eGscJGOuwxh+RNeiv5YuwHFk5Ul1DTYxCD
ESgUJRGjG5fjgIJXD1gsN8nsC5aE6iHqkFKZtC376nMdgz674PyUDdkvWhh/CjNDuhFdJDdmwd93
+Yx60DQgA/Yzsz+J/ZB78pA8c63Jn7QDSzCYsBBn5UBI5hM16DRJ8hEHMGiJzi0wQrJw7h3SS2p8
oxJyXmhzkAste4EYqk+gYVDWbr2TC+cQPH11mjIxvAQav1+/8BBpqasOGEU3s+GizgQLNxHcAAjF
dqEphh5dlGqgSBLjF7BFX7jh/cJ5+lr0WfSgWOiLQ1M3wZ1kgKWdAcQC7fEqbF6LyUS0kxQqOft6
oTyChU7eQnrIEe7E2F9bnfXAR8VA/+5kA+5BcGzDWxAQ0COdvuHXpUHb/8r5DozRCIddpdzmlT07
vyLwzPkiOZt3MQ3Dxzqxxm01QK3kbBiPrKH9b/3CtOwTPnSc83zJExhubEGKhWK3FBwSlAeHGS9k
TPEJyVSTtQAzG9iZQOqIr/TEjM6tdt3Pt+1g6PCc4eshZWfzh+yF2jah+xHb4N4GLRHRqtH+AgWx
PCJvqDvPDgW/NfuwqgXrSZmAfTsa5SXGO8cKD0flpH1InwVzM4I2Pm9qykRmoGSx8i5LGd9MTqH2
EgsPPwAn6Tbniy6xEgMcdRb0qGV1FgrFBHWw5i+RNo3XeAGW1pY9nqVTIX02ZQjQ1PH6j36BnCZY
EzYwwJiXuZe8c38vPviUOvZafjJS5ScvdVrQqU3BaI+/067Ptl7wq46NnL5mHarkltl5khuwjJ69
m2raGTcjqMYvbty2+bZaQK7yk+kKzB++ayAX1iu6FdzX9pMBq0M14GrTC6DxkxLbLcDYqAEdyxWO
tyt8o1Yd/oQpYfKY7mMy+s4+/mTP2rIGU5k3oX1F4YROu7jhbumCB7LYhsXrtGBs2w6gLYRX3i+q
HuHcGnacv9pOlfHvBINrCYC45FrZLagFk6urRlwajjO+RQtGN/gk6nLvgq6b6pYMllJW8kae/KUx
BD2Kk1i2rbFXnmKYoGrFt44FnQ2dNsSk4FPJZiA1Pwyh2d4UcTzdS1dEj2Pam2wpG1ygqzq1jF3X
NA+BN/Cwhv10DZ0iBMPLV+wSEWB3NiD6APMNMrJpKswk/MylQtInt/kBubJ61x7K6YqloXdSshmW
C6Zj1SzjC4/Q3dxKlhT1zCTqLtGConMvLcAXFu9RymwNuoOaVRXH/aUSMyCDgXMkJgaA52HN9aT+
asVqMu57mzX2vuOhf8+3FuSCyWfA3+IbcE99XPMkkKDiq0NS8Xpu8PVDHWmV5P5VpLZ+HEchN0Wl
kIYlYeazrhMO2tCzS6Aqbhpf63BKRioLVAbsVI9fasurHoCxqteKvrN94UJHxfieGB8SeMNJF6rK
91VTM/gZ1Frg98WTDTRDQQaPYGXdWQxE2UmXkQdxSJW/erkpKUEwA+R2HafmOifxs2rsjibGEXKs
3Z5dPVnkrv9bBrZr9FEXTfFr+/cR7XPs+nN++/9orLMwC/1Lg9WSS7v+GKOP4q+D3e8/9vtgJ0z7
F9Pko7a4Rd0lmvaP0Y6BDduq7Zr4uH6b+/4c7RQ/hC/L0xZ4PAXs/s/RTvxiM/S5GE+hdmPn0v/J
aOf8NNoB9+bX862UQAdJjsmfRrsqluk8BHl8qdkJTG+ykNhOc6laiVkPLweBgoHsxQQhrmgy41hY
IWt+hhlFBHPARuMaDWhXO+j4GJulsx7jqZ/PI8jNHxjLFXAc5dZzdchJQiQNkl06TPLRIFRPUwNh
C0TO5nuqcmLJMHJInG2TeY5DluuR0ar7vuhglG1Lt8Xw8WgzvLRrd1H3X1J7SCN6G6TB1qZmAMqz
U6QXXK1WpCL6zJnmhLUz8d7w4vaUSulHqg/mxUVjajA/W8GiiwRVnNOx8NRo2xVbHQMfNb9ykWvn
bp+XvbYyrFEZBrRIRGCJGAA+SNvXO1WV051jpTk002mI+VF3MubXEm5EdP2fL+Dndubf7VU8WjL+
shD4J8/4pYAh9U9M/N9+6o/Fiv6FRKgFSBrL4udu5R/fP0/SaIa70CEsyTedteOf3z++tBhfTA/3
I4sXa8mn/r5asfgXeqxuYK5YbMJt7z+ykds/ff+Q9G0JPQXCC6saBW7j78G/aKqHDqdRfXR4crD7
jw3xYBK+ogySzpmiijWoqVKZ742h/CcVejUdtbnPqjHyTw0XcNAqSlwK08330JH65VKH2K0ZmJ80
n2tk3tIBXmy23lqA470VudH9iGvI+mMYpF+kRf6+zDTGC/zNV6I/VJxRutxv6gragwjMeti3mTHj
Z4IP0uXdePOXt+y/2OH85KPnFZDYIIE44SVVFsV0f38FYqYlNkVleWTWA4lJG/CeocFbW227/Ln4
7/7Xv49dWvkXxuDn7+Ms5kzF26rEz+BTTArmGCRJeRyM2l6Wte8LmmEd+bwG//o3/RTqXH6TsjnA
yRxgiCV18Pc/2Uy2feZ6ncLAYflicX9ilHOMPR3v0WNv/R/2zmw5bmS7ol8ER2IGXmseWJxJUXrJ
ICUS85wYEl/vBXZfu6X2VYf97LfukFSoQqEy85yz99q5swQRyfvfX/R/+Hg+CdI07HiYsBsvf/4X
F3AqLEDjlH/kF3EgWRkL17lDYetu+sklN+p/fzWXFmPgmIHjEfD189WiMBiTElnjEYmgm13Ktph3
kwfT5qbPw8ffX+tT6/vLNxf6/FoZPQnsx+x8P320KYvyuMhEcmziKYcDEtNM2zRNsczZIMLG5Kzc
9PTTrsYuw5SZ+6rekiLf/a8/sysEWk6sz/hRWFR+fhu52fm66CnZGoZQnHQ73ZGHLuVj6NVMxn//
of/+DLnCXMpRsKmBg8fl54u1dKoQOXjpsTbn+a4K2o6RCr/gmhCB+Ki7BN2QX5J89A/X/ftj5Arf
M01OGh496V8hxBngT8TQdYqEEeEWWWLh42j340iQDxa+33/GX67lhKCAUY3TyObrNcVy2PnrI+sQ
WWgOMSLIhIYaYgTtZ4uoRp8jGHFPv7/WL+vt57Vck0QNPOzC4czz87XSQtEkoHg6znoezQ1JZdir
E3swN7+/zq996eUzcbaDv8Uiw+Nq/Xyd3su71qum5CiFO6SUExT0K0eX2M4G232IkwSG4EReQrKa
6eCSal5E8R/nhn9LKP7l2Vk+K2AhFjrTAxAmfn126I5kyRLkdJSoi+hQIcVbxvDAJdEyn6oooJ/k
2fof1vPPW/iXn+lyWYslyPPsBYorgl++ziHyKK+knxzjAKcpQ7vi5NmOvq5x3OxbuybyHVIkgttR
T5G/lmOvh+PoldMPuFtN+70GkXXKJAr/aHFHyQQHvJxT4+7339D/9D7dBUDN4CXEcv+rgStz0RfM
vmHgpPa9NyKQnHY9YKrnK0Kf72H9WSSezEB9nzJ4zC5isDQYQFKWj+CmnXOoQnkkOsW+xkje+Ttv
iKt0U8WhP+x//17//tQGgrspAoYdNGt+fasiZFba5WNyLEJB0l4WBVNG86D7J67D33+JgWCNYXFb
cBn+r3tjYljcFKNLINZVM8GrMzyAMqvcRYLvPvz+M/26nPOcBMJHBMruCBA6XEZof/3Z66BzO6It
Wc5JPN9EgRw2kGv6NYEdoDOtOlrX06jPZj/5XxmOR3t6Cuofbqwp3OWX+PPjigMGigUceL7o4NcJ
Ut7WSF0aSx78fmz10c8tFlMVTnaNbL6e7zC0iTc3lsk6SXqk07qO04j/zlo0coUA5RgN8hT2vb6F
32P1CLAwoKKhUn2ythA2XfK4Q82WNNb9nNvyYyDZ4jnQ+XwBTEf4dti03gOYIQSUJJadh1aw4IIG
su5JKvceUIOJgzID8youHd1vRJ0YjwbRtnc6kna/yun43gBzVK+51OKNrFJ5wX5IlyqcSvlRBDA7
T2XRAFsqQdcd5s50OmYVcY9ky4cvCpUqc8SqbPAqx6E0v+OgsJ9GyHVQRCSGk3U3SecjRx43Iqkj
qmMLaD2+EChTnCgXo43ZDslbH7N4V13kfjDaQSVbFhwb6YeIIFqPSRj1OxF7zn50BIch4ua7HwH2
6G2ZNv7XoBnb4B4eFs8bv/4IizwucVr1NWnhgdWxdoqu97/OxH5spiyMLv7ybzs6TWQpuTbymWRE
zOBjdHsMK1tf2Gfy56bR483n7ZXeqOAixOKutps4O1UzFumjNCPPPlmiiBGAhaAhGoShjHo+V6ve
1OdWzaxQgTkZ35Aj80RWYjKx9+cmlJUEjMBKu7BH1kB840ecDs6XvhW5sbYiUd7amUVWaerwOiMJ
thdPkZRC9kjy1opwLFeybXW0D+cwJ3HTZVOAqGI/BeXQWivS+opTYVvJGxJNa2cCJHulz0sYJz8a
VCwyKeY75J8T7KOsnW7F0EzYyfHnbXzHTL7hF2dpAhX+bKKay7f28hwWIyhW5EvEvuo4UMlmnkwO
MKh/5l055DxLPjx7TE4abYmk9IIS2g3zXeEaTG7ngnNOH3fws1I+AGMY3DISTUVA3HEX16/xCNkd
ARNPL8HyEzxS8IuHPqZiIAHEePSAwy1pTg5gByNPT1mQb8OZTjm21+mGoNEGQSTjtmicq23TAfHX
RtXeRfhUjyJoyzPTS2cNHTDZeFYnLqZdzqe+Ed4BG5p8jJS/RSNOIJNXZhfN1dZSuigzZn+fETu8
bko57UWS2l8DpC6r2ikgH2rFHLa3N8KYZrr+qPxNvKy7cAI4gkQwJ9ZUO9YzQtGbJCr1KTWhhMeQ
+2AvVicG5ow7jZ58G3gbKxIh0xPu/nYdZ1mOXJgYdqtDFq9c52vL0PdC6NNNO0GIxhw6bQaN9YUN
x965TfLkgdrY6q62zjnJXaLPYNOqctzjgBNrtCALzlB4WEERvSVhfN/F+i2srde6N7ptahT2RnsA
7iyavkdsSS8wO4iYH+w6X+sJBrPsa+tbYTun2Q4Wa0tyHXsJMS+O9zgM8oznJnpRGIS3saOnU5wX
LMDOckYqLH3tJbZ9Ib2nuTOTvDsZA9jeefauMr/RmI1ITfUJjFoWkah7B2JYH7RZpShp5SCbFeTl
9GRWzsITMSL/qndz3lCVOzbWUG3NT+7s2MhJc9mTbWqFGPDN5oaDkoOhxFsm177In+gARU/MDMYH
VECcH6quDiKkNbO+ZP5sbyWpFTsnU8EPQmLbI5LR6ci0puCinKIvbSTuA3cc7/1R660993C72X8A
71U1hq+kborbTtGV9/mlocFigm2trAyxFWqtQ5QhcS6z0uvWHi0elqISUaMj2RH8KPQPdUrpgyE3
Qz6ly12IO2HfYxesEchaxU0n1LNPoMbGZNK92K+CdB0R+pZulJc56Q5RAci/ust2ZZq5t6Kfuh1e
p+iLSqPxbPfTRgE6OaVjj+IHdVX4zU6nTq5crIPJemCdPJZhG5/gzaEXtMaA1Oqh4MFMOTtQIuTG
Xa5bf1vo9qUkXGQnCriQvVMGH8qZIHZ4pWnBUnL9L9M4h/NeuIufoh/BZ1Y957Fyag71PIfXk9F4
d23OqBg6OJAg1fgHKujwEE6mhTra7Nv32gqCbU3b8NQom2xnR1xCCWt/jeboikEOEIqo9Pe9n4d3
uWyInJRQSSj+09ihTdHCqk4Mug9Iu098qaR4uZBX2YRzha9tcL5Ps+jufJLejlNTdkhY0U4HHo8A
ZMdFph25+9E38p0H8m3LKNF5ykitu40U6enoyNOjTBvrwh1MNnaB4HmQ5n5wXR7ssLx4tA/Wsgit
26jJAVY0vn21eBNWbT27D9JtzE0RjNUe2Ha9y+cueO0VH4mFpkHayZR9HRBBjPhVusE+HkoLVP/I
bDbqZPRcism+7gWB6mKWHPtDu8Lj0xlpudUZviHi+YYcxHbpf3UzjyZO1URnuIFBtZESPa42Qv2u
KMevlD32d8ox8JnaNT4JZOolezoOnnYZDbjXVOwY53GNUwCY1Sk3teLXperLmBb5be256iZAuniw
my5GdB0GmFjn9jgGpbFC6YN3qpnkJe1xrzvRULxlJePLbUa67hcHou3O89LsI3SLhHxnH00E8Vf0
ktK8ffa7+lvBS2/bpmJ+F7qzxRSPGN1XwUyQ9DajM44R4tWMzZU46SYuCZVP5/5sSp2sRYUcxu2T
bVZY30cjBLHe1xKKbGhjEIkifWF+Xr35Zjmc5ill3BiyBzIBmffaRVnJ5FvdmmLo3tI2Y81ucnYN
FoE2i9R6cPwmc58IASj97rvnUCuuhIOa+iM2SH5TSZfH/LBVSZmkjI/Gi8vLhPfkOhnd/smI5PDm
tEnwNerDtlwtEYP5ZhIQydj2dJH7xNCXRXkw0NqdEDyE0bbwBsD98B1FVjQbI1hcJGmzSAfGzFxz
ikJxRKYqycINXQ2rkWB6cVfwrhSApDIVF2dMckCqI3sGs2RdrPO+9zxOlwQfr8y0mQ6mXFC5LaGI
G+VYeKwS5MsPhBBbek1IGOTfcGIbMekO8VwyFlvjQjUekzwUuzCr+N7YFPa2qNWpnpP+e01ttIwn
IfsYBXehDZJv0loeZTpK4hL7tVXCtyCqA/u4fNauZb8aVm18WGivrmRATJlbIrk0K152cqbwySyT
YYWjrf0mayfhOCkIYeiSJw7Gcqtw7YAabe49+5nQHojKM8srGlcequJZuDh58AXd+8OUrVIfWzNk
DlyfWIDaErgWMFYY/hxONr6PucQsMckG1NhIo8mvDqfkLcutGFsMdTJph6piq4wO2HStXe+N74r4
uj21PD5Upna7DLT2Oiu8k9UV7tpMBqJI3H4Hiilagwo0Nr7kcRbpZJ61i9B0NqEw88Jx1Qd7SzfZ
CuAO1hmVTA+NZ8VrqwdslpbDh1Ez52tmlL7egF40obG77ehmnZJW54dQ0B6wpkHze277fR0r8ZYp
kG7U+Ow6HIRw0lYOEuykge+lYP6qKb3KzGmfeRGneQ5ca4pqnEDjdDN6AtGqM3kHt23itSiQ3ne4
1fI+gKrKUfB2MlFNK4I2doHq3hUJxtsanSlJB8kSEBp+a7VR7FpdA8Sp6R3MTB7TsbvrbeM18Zxd
JWPNOSW8xoB6Kozm61jMN30mT6rynupWXlhyaRgBET0zAvpIm+iZ4Kt7Ao/3NafpNcEhr6FIFhgU
TUpfhW+mK7o15miAF4bpPlV50mJPtN6m0ORgZUQs8rF1zL1WbUJL7NK+RgLkj2DlvO/FgK/FKuhq
r1yDiiAa+/7LbM/fYRSS6w75rPFzBNk61NEXAa8C7XsbZPCbGD4ToAIZOLFJYtgOTfIyDVN36FV8
5TZPIhh6lHlNuI275MG3o/hAZFK2bpuhfzGsNtjiJsByQA1z1fetcUDWs/zMtcDBnPgvXueUTHQb
L9h0MfbNpPFoj47pUk74YTztq9HkCI1ICPMY7OwrNbhGu4uL6d61vPCH8Bhfn4w6p6GzysIuEHtr
sEb7jPyk69JVg+LnNrdIYMfs1WTpK+Bxb6RxgVjzGIHCDdG/ZOgv6Go6qSICIyeKuwM4gj3DHQ/g
BXzjGpe8n2w6jGN4tUKapl43UnJmGNLa3gJHFmXyo5O4IldclREDsSMUIlZAIUXaeUVZFPHY9zCY
JPrnaJlp6KqXX/uIAkEaDTUGXjSCH+fpumGPew4aqS+GA7KP4Fhjq3TjievUcJNhq0JN2dH7LEtj
l9pwv5bqxEym4T2drfEm9QDVYa6cdzinslOcjfJrVBg0uSPHN+/NzgV/hb1hcQWjTCXkwnMvKh6W
kjdU4PBiYG5fGgBZuKcMD0eYabdHzva8tOGVBpmlFOjoI9C4+qZPfYVE45uX49FOWo5/Kyeub7FE
rDOo2ceyRm8ws+UfraxjI+1sebJjl6YAoJxL0Pv0CJZJzef1htoxthrp1lF6NjObLAfA7jvFy+df
CXEJ3gMN9B4qPw33Pk7TAxn19WtXKGqwqbXoEgT2eAOogKRVik1mPXPpPYQZNxN2jrsSsWp2n43i
Op8Yo0w4gPuMvnFeJLXAihCHeyPkLRbxmJ28WZV7r3C7L7gd+ABJyiuyjszIYvvp1k1y86XoBd96
mQne8zi1x9Ytp9uMgIjdZ+AHaS3zZaq1VutJ8LnA7MnHGrP6dTPEdbV2ddrsOapR2/d97rebIVuQ
fclMV4TmJYsBLhgELmCRKmdwm2MmRVHw/IvZuAqrqH6l+ZfsRZbSUQzmc9i2HVzzPFS0ZMAwxYvf
vtqpbBxhlsHHvIbZ6WL8Jmmkm12aVxh7Tp/PnZGUJKylfAP2rPJnQiPnuxj0H2XSZCzvL4btb6De
oClCmXWX98s9ybGJo9Ge7/iupuvKH7htNCnXjlnPF6s0yz3Bk2rbEbOF+VmCcs/HYFNVybwDGDlf
lCN47XBYXjBPvYfICg2YDuAfofrQz/frYDOVvngpBP8ECVB79MvlTyvF3TK9iQcWG5e+DLzQFoVl
6G6a0RAv5Eg56SZTGd7yjuc+Njhemz59VvI2KfhNIgQ+ZtOhqZTyNNkzL5pORvVKKxFaGtv58KQs
kEShOcrTEMvqVcZiutWITesVGEe+TLtnNjkqeZK1Wb1mfocqswG0QlD3kAtkO7k07ykO+IQlGu0e
2j5Mw3WAeGgflol1Rd3SflEQDpNVIfLFIsVtwgFl3Y8ZqXafP1iry+IfxVzUrxhyufTUd8MpV1oe
FS1XsKGB0b3OGqC4oCOnGv5d2C7QWeRfvdvhejXh0Naq/o59OCRCQBJ/MLTyJBTfjlKSH/vEL1D2
GmJEUYZ71WJViSpPX2xa4Je6GOTXdkRMjl9vNs95ZJk3pQ0eFJwe71xR+bibkuVwL6DfdCvGokT5
LU/BWNOac2uXloLrOMM6C1DXroj64ynxZ/EWibSGeh4YFSKtmt901bqQT6lOkeCyPoYOd4r4VuNx
piD48GXNBw7V8gy2guRA3yWdDZUnLMCAyNSD4RMiCDCHsi/w4uEdz6ftrikwppeuSiaIeAFTKDCm
gPrZ26NtzLGCnbFOSWXuhvI6HlX/mIgx+FEPjvxIqgn5vhtjDIlGdiYH6N9Ou76OVkBI2iMIWfk1
9VwXQga+bwn3lAb3Jq+TSm8/W8L/j3L6B6EDHGubVvy/Rzldvw+vP37mOP3xT/6lMjLRMrBWEnkI
+JlMQsZa/4LjLWOff4Gb4OQJ3yZwk3m7aRIc81+yBtvljxguLGeAZdjItORfhpk/Z/h4bf7t5Inh
9s9ddeEtuiUPicRiGWG6/MucLaapMJRtTfEvO/9Zj4571LaJPtedc7HRpPkuKNbqxAQLNW1lNvjs
Z+z/oxdAn7S65or8rt56ceM5Y8nN2/jcTEj41lZN6DFmeEc/24MzvKgM/LGKaHfHtbamdTgE8Olr
0uY3E6XbQBNGm/cYHKqv5SCHG1ZPOa0Doxx7DFaIMFcNnYldgsX94LcpLiyEfXRCob3vvZC3uKLf
z7QliirWWkPb062jte/t4ikYowNz6rmnJZ3if+lpiqxwgWY/kAk29AvdocAlV0w3UtIYX6L/+OxF
XdAGTQEm+MdKtw67KDttvcesx5/aHaXmiXpBU8+6jT5GRsmIl5PVhGaQN1idHUmPf4Uco7DvLBy5
d6GTRvczwLkbAlNWNTYEtRnjgr67RP+6T8fWPxRhXjYAPquZ+BeyE25BFmXlxnDoRtYXWtVPqq5p
fpHfI0WlmoM03aTfF9LC+7sP3JIYRID7YkZrmBZtSUeSbfKapK2iNNdKD8bR6cyqZ3IbNZAtUjxT
JerUhPNVPn3p6tzp7PshQ/HdIrSCAOMmkt00awYnlFuaum24qit88Ls6WNp6eFZsj3oLiJC8kaY2
MLZUZjeu3U7ZFjezH3x11QmDlndEE9ivDoITq2RPwAC7aZxuWB4cmOt0CNx5Z0yoimnTemM+nJTq
+1pcm7pIlQ3LquuGcS5W2WjBA3uJZGxZ89cpyXXZ/lBjowqOu8jScvnHDPL/F7x/WPCWqGSWpX+/
4F1ek/L9r6rKP//Fn+udB8vT9qCl2xZrFhsuA9M/1zvf/A/cYMyfPxc49IL/vfr5/+G4gOQCmO6c
kS3BmvWnqAtsHTIw2KLoZhBELnqvX1a7361+XOKniSLjUzqEvM6SrezhDvxlsBny6Cq9SKbkVodb
V1+IpfjL3fhzwf096x9Vm+sGS1A0qdTmL5dgZr5Uw+F8GKTNMgaAWperwOOW/tc9/z9cZfmgf9ES
kbMzTS4xswe//NYZ36rpXbn/oJH6+736+YP8sk/AInPoVXKJfr7zxZ3GeT6//f5TILldXuWvM94g
wEXjMNW2eDJM81eVXZcbdRqB3zi4Rtl+h/ALs4MTkLWlkJ8PrsxyWD2A0EQOdwTHcb+bOnva4so1
93oaxn0CUvjZimfbXFO3pJsWaarlFoO7ofger8IWxnklSdSzFfwLc5DyAdU95aZf9CkwPWYHfuqn
584jkCGo6I4G9SYFebDNK3Mgg7tdY4YCK80J3gO578eXvK4xzDd9tfKSFutu21P/iNw/g/PwGIj7
QPRj4gYvojE8Dqw53i2gWdvYcAew40VPuuuk8g0mu/6qDwFsJIr/jesYkpXffPeswkdcUdjbwGiG
TcdKvnes7srJLPU0ldq5GyHR7g2a9NuKMFPqOkJ68t50dl0WNCsfe/YloKW5TW0IgBONq3vbV7wI
J+ArjNN6W82BpRnwdOYFLju/B7qh66jq4zuSMcfvoSr03TDbPc0tORESN+BFNJL5fSw9+RLXSNc2
7FvzE2oM196Ms/netpORswU46sNoyIJFbpyr59BKghjdmXLuBqx0YNK5wcjWLhV9SRB2qqiJpHE9
9l6prghLswmtcKJiK8lzIcusM8kCcJWP5yE1rtPIeVcdPohRq4XPSDDobL2H5MN9nSxCjZzeSDh2
kPMlNJOuVRs3gK9H531pAZC/MDbzIW3wFqaoGSb6JLN67gWvV0y8jxRr9akI3e45MfDgw27xz0XQ
x5Qgo9zabosdEw8EQUhWeoxKe9iELWhLfFxij4EOSbPrsS+GUksSAbSg85AH0cllSnmge8QFrNnD
rJ+q/ViQWJy66QDSfe4fFKE+NNfCjgcjSKBVRjhKRC6zEzoeB8Nd1W8HpDI3QcjtBJVpyk3B8Gpj
sXZeqzFMCTJmLo3BHpYsTvPEhEPQUv5hwItQIyTiYQlEnVb1mLg3kAHSfRxFYm86rXwD2oD3drIM
eW2NIUO1LGaGv7ir+lXKZONGx621gSLgraEyOCddt81VYyzdnGIejl5Ye7fSsI09ZiD71jeL6IpD
5TOpBxSEuLXQfbuDYNxMx/XYtAqLFGCjaZ0lsXxTSC5wjo6VWtlGb+wr5t8fTpoFH/Tz1bozuvHc
clx+i4nm2EZ944ACJ8hla3QKfBGIYe6HJAVrY84T0MyOO9kNU76NI8QZZmfqQwHl4iqPIueRZsm8
lTogWsg2XHMfIG7fwwQZXwJLDpj/3PiOFFFxGIhn8jYwGehj+MnAZIqxznczI4KuKfriuren8bW1
7RJkRxTeYA+0H+l6cHrEQmlsp8Z0z6PFSdEe6IRFdRvcpklbvhJBOt61Wk+3E0jF66lrvCtIOvpC
KJx7zmraTmbjDmuOuN5DjXFto1DDHWgpBAOkdYsLNOayeOWWVHftLPxyNQuZ+avS89wNgif4JHIU
Hw4Yw2IV51X80ICB/uHOXncwBxahzCi6PY8Gag1cB7BU6m6vqjEqNl1NVgu7CvYr4TTnnBzxlM55
Ez/OlLjRKhrwVvGjiaEYhlCs0VDMJ95t9GiZ1XzSmW7ODEtB4rsSnlzqlSLFVZSGRwT87g6XkocE
IgqPbhfSFKJ5QvbT4naOs4RYO8/mmWAsQl8vFGordNse/2ijQdLRO0w/xtaXvcR2K+BKDVJxH6Zq
ngArBtNtmbfNGwdCxTI2ZHckBDPhS4VeK1aBb0kSzttq8P2DwoD4DvZ63gHJcc+fTaKxSgCaBKjK
XrusMt8wxS71As2Kjy5EEqS7CbWKKejwLT0lq/RccFo0g5DJwR6ZXX9p+yHh7gIGeUOQUX/zDM/c
XRVsHDNaRtHLJRE70Eqm7QzBR1s0K+x8mSQARPniTwoshRvzV53WNuDo0AH57F9aIA7vGYNR6ztx
9TwkRbFXYV/uaUHKbTKbAkf9kuvWMLcR09LdqPpXGATqGPhegNOiT91NIDNx4KANHUS3w3XIlI32
HJwnbKJhcvEyXJOmsTDBkAdMBwCeeP4Cuq9H7H7UbfTai1PamTQ//MpT/TIUnCHOLsxKMXnzIUzo
jZo4hF8+pSmJs7SiP/Xrbk1ugz8uAfcgvLgsIV7yNM2EMZstHTz8VsZjnXhoWI2Jrz6wgaBXPn3f
PrfjH58tsGxpzxWt556lWaFD9zp0202EhbCRRrDnNArCrjay5xFS274sGxqvjWdsXacNGfrSSo0+
G+bLZkdgEOb3lObx6NHetk16RVXI/Bmi63Rrt9p5NYmg35Y1DzgevuwE/jVZo1olEM8R5XvKHn5E
6II3JfPmZx6k6NYjM+FGpX1ISDhza89BLZ+0dbkPqKpeFAdS+E2JJa/ysYz0H60uSxrTrVIZJC1D
DO9DKY0n0MGSlrVKzU1geH9+T5ma5IcWvNnJsccdsRXmNQ1g45FMCxYZexml5ha0cXdKvpZ9F9yF
1TDtDAz9X+xeO1+G1nC+pG6tr9mpqJCb2NjoJDE2NFMZmlAFLwEv7X0FEX1rtQDhjcymBlzuunKR
IlVdENxYmdiJsqzY+Lr07LaIRpoKOnrZ4w6ueBB3k1uJMyCfcluGqToWWtnbugFlN7XC4Ufsh/rU
0zi8kYEZHdE4MWf+fJbnwETWaDgwMalQznOQTNd+Vy71px+BlsZKDJK3zG5EkxZHj1HaSyhxhCuJ
lngVJGyGGA/5+mccGllX0WJt6PhHY2gXsORpYrqzufRh0XhlerpmUdBHq5bljd/O8yapXDxPSHz0
s0DM6K5I5ku3M3xqpgxZeJUTGQrZyE9v7CzGVmnT7Xf6gqHJOANhAHkIaa6ebhrSz6sVpCqyQZuK
Xuw0Fz454WZLChTZLOGWvWk4hi26DGBKHRN/lVOml35ZPfZIb3c9Cw5nICbgZxgj6qZhTsKcxxuw
gdCx1qNZnxpEc5B8TEOvmqw0HjshaClieebE7ICPzAm4WYuo46epXIBL8L7oVARDw4izHmi7mmX+
LJgtbYuaVrwdJubbp/rLKVD0OOMo3jQGuJ7408peGc4ikkQms02QwzPWR+DYZr5/8kZHbwOlWwJM
LXrDth5QBhahh/1SDUgXV2Vnz3cCIm2MQTanWS75n0dQoYSUhLSyr3plkLTJX71NbSyzq2pu5KEz
U2efCHs+4n319mOT7JdPdOPHk7Wm2xtfm3Nides+KR6sKWu3iHXK7VzHxl65FQRs24VerEsNO88q
mwd7sFEHZ4lxRiJw24MTAVnK4HVMjfegId7AdMoXu2f2n6daXvExsk0uKlZON8JPFgTtuK3oO++l
ZFBeci6h0+O26GEb4W85IcZM5l3Ci2N9a9F8XeOmK777pfGdIcfNZHX2zppGMp9sszliTbaAFyWP
YxXDAA8gf7Ja7bkRwxoFfrmJEC4x+A9eSPdqgTeg5YEo1sgNTS2Cmm0mrCJQiIrc2tnmfs3nxQYP
ILC3PIcVG01ELS91GUfrbIgAVic5UvbKHnriEdL4W9QP7iEjSWJe6X4athMY4IcaIxAcyggFKEyy
+BynXn1Ll6h+MSJAqezqkHaNGvXB4COJNdEFbvKgJs5s0PPJSkJ41ZCND0YM6WRTRY1z6wTtfJtG
XvtQEza6RfLkI3iY2mLjzZ63naCGryWs6j1haekOLC0luciTE9gTzURRNW9hOxdnE5bkAUaJG7ab
sYrgCe8CcEzZuSvfON6bXycovxcz7JVYt5Zb3Q1NCsXQqvrxVs66OirNWC014m6naKxtrKIQiALx
/GORbvkWN1i/35zYgRE4kCd84wD9vStdRd4RHrCvXsv5ajWZsXWtg1B9hZbinzIACV+k9kl6aki/
fhbLDumZBUirOIgPU1n25zgJnEtcdOoLYA/3MKlmPOVuNJxHQ2fflZOirYpNvtyqV/J28OviR9GR
3Dx4pvPK9LjC1Q+U5WRmlnPVKuaHHgYppjtDCUgt6UiY0IZynuzSL7YImkwGd1jqrytDv2eDH7xY
lV+iYpoDOqT5vEOdmq7TodAwWuKZ2XFcIFHpjYlsFN2ykqV5ekjrIV/Vni/4etltT5qqAt28PUMj
CzZRV88bXOyPRs4gvlSQ7FnlVzRugk0ZMqjPzPpLa6f2JiPrKkEm4zfQNDgZ76vQKx6rrKiu1Jxb
x7ZFssJ5vkAQBhwgq4PeONjdaBQHyiXPeNcqRyI3EqBr9l7wrAxobNSdwZ4qBiS8kcgnxj/qik0x
v+WomL5Opl09pU3WvNR9Pfn72sBEv0pkk2QATlwJtSvjSENUVnnn2OZYQiZkKJO1njVAOBhBHVv9
ezQGiBZo7xDSFZRnm5Pt97IW4M2IRN94RnY9V1AAMXcb+V6hsVwzBoeSOdQkueKWV9fIlqLrlMPQ
CgcvpO0gcBsUjh6C3JZ4YH7/P4jhhfPAnhauemz/yEPUfAqrrr/NcI9tHNxUz1Pb2Wxc5KOYZSHv
utqu3myj/uak3fgNGejDTC/e2fkMmja0zM192sys7DVxZfzU8gcSeyAlIYht712Rg/mUHrrFuBe7
eaCLjn7TATpROfuYHJorK/OYKmVtT/xIEVKbplb0xswNxzEr4cq1DUg/0eQ/UuqwnyDJ/iYLX2zq
KPziTM54FhDh9ryKhUuoUQ9O4vzw86C9GSqlsfHJYTdkqP24bzq9hOE87ofW544R/buHdDS19Fe4
Kbb0v/hD7DwmQwW2pyd2y2rhDkJSH5BGe+HONdy9smPrlhrkmQU5u5nq2Ts1aGpXalTets5L+VqF
2bzOmQQeIPqm1xARUS7BJkeA2XK6BU7VrKNhLO9L8DyccEEoF4U6qkAXdzIxvFufmAlwS551bcaD
/WFGZbmu0rHetv/J3pk1x61c2foX4QQSM15rBIuTKFKkxBcENRAzkJiHX38/0O5uCVVRdeV+7XD4
2OFjnSwAOezce69vtVFw8PEovwdNH96kZmI+GpJeTlq3J2zov8U5bJ4wqfcZ2+22kzr8k2ZQH3y/
tTDXRkZRNEmxHwFmPDbsuKt2gMjhup26x+7rKWgnGKa2ah30oBj3TV+9hm5uezHA/DV12eHARqp4
me52N4Ry9qE36FKrgzIh/i3y9xZKPzjVRn7XUTt8q52mpe2JzH/yvfgwMhSy9a+d3o83ZEt6Jlut
PbVQ7KGDQoN076K0CiBGglIfVnpVSHNX5sPE1Sys6Ccaq/Qpz9ycvqvR3YfRLF8ihfVE3zfOHnRV
q1jU0ICjVwd16n/YFFoo1CLVJqjiklTSQjUJ+gWyyBWzIb2n0Il3YP2buGBbzxkthBg8YEhHVJhu
SHf8qLWI1hV19Onr4nwd+94DcP1mcwUZ4unGrFTAoil1DZs0kdI64ofhpv21UeCCYZU6iZQEU/nA
F16HZ8h7aOnmJ1NVtId6cN/LwVCeA5beF02zccs066KkIaAa/E3tCBt8qlnsVXdoYT2VmPQ1AQhf
VBgXlFnHWVAUy5TikC+7wtGWwkULsk/eKaBKcdIsV51CMi6ifJRl5Z77eHZBWnOU2XXm0T6MYEDa
WUtVnz2YA3GSXcE2D+hKQRiyijJ72KaBTDfnM7ynhqIECS7B1CB/LSU8am1J0o+CBwud4GmIDY6M
uBO3atMlF7SKS02dw1MJDZ0ySD7sbdxFvlokpjqmOkPlUGFvkrRJPAuW6tpn8lLgG7I99tjj3ybJ
GVQT4CjIw4HAWw5KpQwvryKqvTHhLWo0366sipQdd1LjwvMtdYvz87GgKWHYVJGNpVNxwuY/SalU
HrB36Kqpr8Rsbk58lWhkNFPSH5/kKMggplN426bDcGH8uXDxZ6ae8XWd+o2FXbO21J2OgSFDNQlq
z8kUEvA5D2iV/Zfz82UWCi8H0Sm6O7OQFw2a9mddYxAcF42L42LTkLq1+5AoIrB1/y7VVOqFlJFX
XYulfYG17u780Kfmj66hzVZdijdU6v8cGgLHIAJNr+YkyUjTrYnBejwngm1FTcsVzYUQqcPG354f
9tTS1w2V2JwvC3RnLtf/VsnRa9cq7Ihh7TJODyLrvli02HmBxax1bebv+eFOLUjICIgJYfyDmF68
4KAqVUEDJMPVjflUauWeyz94K99WL+wyRyrCecLqLlp3buAOJMjlC52mf39La2r7H/XH3Bz99ic1
bpD0dSoQiNHgZzmT+hb6czKpJxV//nFPTdrZeRvyqo7o/mjR2HoDREXFwdMOjAcTAtmtDNhiz49y
6qXyCefylUrhc4kTMBDhtUbG1vOxC4CGpxThjsNKGLG88P1OPZBBp5Rj6GTlUWX/OV2Soc0hR/Zs
qH0JCa8vXi2neD3/OJfGWOykkYm5HAd15aEauZ3A5htOdkniO3/85UJn/oFcZCqa9tHkcGOnr7Sm
8iSx623QqtpBw4dxPXV99DVU2GHoyVTvg4oyC9Qo9QrF8qUd7Xjp6XTWUEJh/bmkLub38NvSM0xJ
v3Thll4gYNw0sBzXvUjKm1SJaXWUbr752/fKeBjXu8RRwCeWaw+HJNUZUTnivjwQoFjjAzhG+0Io
cTwXAeTMOFpSu9jEzeiU3x/KDQTknCQtMWELZmZygdGE7G5s2louTMUTI/EQjmmDFkPIaS+miVtH
0TSOTuHNDSUELfW1PtpPsoqfz7+2E59J2IamohCeoyNj3rh/+0yWzBLdregimSJ1W6VvWCGv4ySf
O0wP50c6ZtY6AHJ/G2rBsSBHZc1SNbSRnUviPjeCVdZjeLUa3A4NapdPX0aTeAxolF/RyUJ2X61o
wrO4sm6bSWvwjLApENSk0bJKJwGeGXS4mk4sDw0OK1dwyKdbP+UeaJS5Tnc81SLuVc021eiLOthd
Otz1RUsGewRUsCbNBiLSwuz5/IMa4mj5cYJT11NZAAKx3mJvTmdfMjdvead12Ly4UJTuROd8Hi0r
esum2UAqxeaZDtJvFXCPnZ1A68Zw4cpCCBmZVGZFiT+M1n7JfC5GDaZYeZF9lr1zO/kklrIiKbc1
qpgVfgg2etpYp/G8L2hK7TT7oMRKux4gWnnUtvtN0yBKZpx4QwrPvkkMehniBOzbwH69cQPMG+wA
Fx02GJe3pQHdc6da/W7PnaznX8yJuabRGEYHB2cWIf9irvlZhz9eNfJeYqW+6YSrX/HVBy+I6e+a
DbV67/yAxwGPrsNkMEwkiyCLlgEPIiycg2RWeK6DkTn51mxbgqO7sXTZ7PEYb25CUq9P8GKD6/Mj
n1i+RHOQz5D5I65fLt8qoDMsbK0cufQ4fu2sXryW1HueaECMf50f6sRD0uDBbkSug38vQ0fqotw3
xzb3sq6iKoKCDWi+bGmTj/PqCgP7yFnXFNhxdtVI2p8f/MRzElfpFrVwbgZHiGw7CYDBFHnu1X4R
AbPPn4IZbuHEuDv+7UjGvEkJiAVcr8xlZyU5oDpAKZ96aCxfxjHvN5oztKwiXf/raUq4QcMUjVHc
Po4AGRJucxt0Lc4zosWQ0iLxqsf3fW9aOxJPP//+sfDDmol2IGfM5bEVRKnMjbTkscxM9+AX5AU1
RGo6NTadlxA+xwvQUIFIcnAJk4L28vgq6Q0JrTbjyRTjKdSVF/S4P+NBf6ID+kIMMq/lP0MQhuJa
avFo7Pkf+InfzpVMD6MxV2jEQIe91cmVuji0r+wU641pli/iYXJhgpweEeAZbWzzolseL4a0HQgM
iVeK7pC48q0YxZNeJSXyBiuFzq3d/P2nI/AGokHUwYjz2/7tEU3wUuAG7MRT2vYwpp1nGMl9ZKkX
hjkOGLGfB9EByQ2ijrZMKHSOOkQR/2jMXbSZgAEqFZc3ZXv+YY53EUYR9C+zM6vWEZUESeCQxzHu
9JVORotMD0307budWw9x2VBQd6a1PhYXdknt+KRkVDYOBD0mKJol4MXPJiRPIckEF2rhqk+xyFrn
MkFX41Kln3KK2DX2JYAhCiMJ18DIMfgEk71vhjK4Sqkj73rComk0y88oD8CpSElwMIcF5ay6oi3O
+uJqUG2QQJsXfv3JDwPpiBknEEkuPwwtCWFKZSP1yE7n23h044MykOc8/2GOd1heEX2VpJQwQzgK
OTOj5BgJihSSpA2Tteg8NRFPjt1cilpOLFjTtYht2Ycs7rCL2Wynei7LnI1okDqNLH54NVjqsDv/
NKd2IIsQAN4Ml3Le3Z+jTHDaBhw3EpqHkPB1NscUimdERHX6HYHS30fR3BlNAebInqFwyxsqsA8L
jjRLdEz8n/O7qyLrIav8l/NPdWrxzFYMNi25XAyW03ioE3xWChZPGpnOp2QUlNh88yfFlmJXBabz
o09BipEtrC8cVaf2PBpJDeJqMmVHlx5Sp2qoG13iBeDQm1xBMhbsZPws4+mR7frCaKcmPNcejcnO
zfIoSQb9hRZSWA2eDGSyzyzTfug1ZOjnXyaSi+Ojg5doaxxHOm3Oi33VbbUB48My8Zy2V5+jUC12
Ch3HKz/Wu5TanN1/iYVTrNuiofV/zBMcsWx9Hzr0dE6odiksx3IjSqAaCNLox2jb+NLtVpx88zY3
bFYm8MYlZKzya9Xss4zTZjAoEzTlm2hczOd17Lwi23lpMUpd2zKkiJFjGJj0XX2FCehrSEfHhFX3
QWIyd0UWyV0BUJWA+HmO8y/yxHukpk0ICkmX5OLyQExtfkM0EG7jh/1TTqLZqZJmSj+lf2V8Oz/W
idchPnqMzTlRS9T957rWwO2ohtMQ2vvip0rCAf9l9a0esdyy3TxGlWo1FyKME4tOCCp2RDScWEch
dlel41AFBY8Xm1/DKAA/RNcOdYxqWunI0b+UVV9u6MbovL9/ViCX7pyRIkBc7pSG4tJu6NSFx13t
DlFzRVY6fSAbHyDlD55HB9v08yOe+pKEbKQBsH1x2coWb9ei2lgbZeEpKi60o+joSsCN/KGH8uJl
Fhfp8+OdOHN4QGIonYONYHGxAjMfk8+o4NUOXUDlwqj6jVoW5UanI/Y/GcoF9+EAiSbPvzgQpG1E
TZZzRRNukX/C5gF5ut1Y11ErxIXt69Qc1VlQsw5hzvQv5mhHS1w+kRnw6qx9AmP0yzTLp7Tm+0VB
+YCVefPXlyM2MEQXGuRFyifLBSgGam1aPeXepOGip9r956qtNpI8wIWBTmzMpNQBL+pknpFxzN/z
t0hUTsiTVZ8rYBqYL8Ew7J2pfLowJfTjXfmPMRZzwlViTOgMxqChX6xgxstDbdbmZ621oGalfc1b
VNGC9hUmnlYcfCnQX9EsRK22BRpP8q+lGzKPqPRivo6ZvRAQasA/RHpTHSbDCB80N4AkPyJJ9aWa
77Oa5ixut/hed4F/FZoORQp1QJ0tZnwbHH3xeXIzmq1yAUCoyOpqr3al73KBGoJ7UPFEh8VMw8CJ
5D4c7HAvqnq8SlHI33V6mN12mAN7TuI+RUVSr3nDCY7T5E1XIY2CHs2J6M36SW79NjRpFk76m8LA
W7aP4nZ3/vWempuc4rZgnqADW+6fsJ7KZrSYm7QJv5VD8+bgFGjoyk7H9dFX8Ec5P96pFU7MTbBH
+p6C0GItYNOXl3ow5h5mIXPO6a7Xkqu+yS8Er8dltRnxTGGL2IQ0nbsYBsJSqFeDm3s0kT9IGVX0
DDo/yuQLRehbGlLWram9BlV+4cqknx6XLC1vlMv1MiBzJdw/2ZvkRIpx+hoOKiqhylAeELqo6Zae
Ge44pZkBYEm6cpNih0VxO2cjL7XuyqTL34x75UpXW2UnGiNf+zSGMuHknnonFWw3/m4KLFD6gVZA
GFwYpjbCIveC+W4g/EctAVziTGa5QuptYNw9oUeO+T2wbuQvNB/iU/xhnzGgOUbRxf+eTeY6rJt4
awNreS5189KnOPXFLYjbYL1JM0DR/3OPiNTazPKkyz2IiZiOzrav6j4R2Iuen1mn9qLfxlkGRp3s
srSA8+c55uzVQL5hjZnY9vwgpw5ECzwpdQXqbWCY/3wYtdRkUcKp8yg6Oetx1mirONskeP6E9XhB
dHZyMPKV3Flm24DlJcKq2IxyNJH031nYl0GKAW+2owOUXuomuvD6Tm0EFml/Tgske0fBbzqOuhXT
RYVTafUAAdJag4Z6wQjzVxPRsxBaF96kODUv5po3F1haCOxlnWZCosr7JU6LhxR80qSJgzNV/ZVG
Ln5T6EroGbIEcSFd/XOk+qE3BogagiLKb53ASXZuYYxfbCRByDP8AEbf+S998uexIZJGIn/rLjfG
fvBrJQkJc/pS/tLd4DnUusdUp4/kPxgHk0eELjRtHAUHdaeMoaQfz+MmKsnmNG/5qPSboq0uHKSn
wtaZ5U2KZf6LvViHeu+i4KD30mvQjIQ1La59/lAVJlY04j4tyqcsdS8kKk5N4N+GXAas8WSk9Oip
mYdT4R6jqF+ukdLcbh2qortw59BPzd/ZeYBcNP4C5JL+XJnNbKc0DXbGNqONr00o34GgWmvYX86a
9G2wnoEo2BCq+TYqZ62BIubOzIqmP1huLwZJlRe/BOPXaigWULWhMwqb6jGYXHjneZpid1c7u8Hu
nWfHZNeE4FfTMKXUA2Z7c2qz0N7VXkPOAgBmkCq+pe0drThyi7/Qr8jp+lU26tG2zUbtUdJ0zWGv
mRdm06m34M5KXVIczNtlATZNZV2DASDyk9PV1Exi1ajGC7SMa3KmL02EEfb56XvqE8/KLBplbJKt
y9cuYxGMJcGQF5VAVjrZVhL/b1gdOuJ7f1XPPennR/zonVhkeOmY0XhAlgvXzMWXDhQMwaEWZJ6V
Te467Fvr0QhFt8710bzGujd9BgAJeMWgc/JDLuCEsGeydoLGR0vfXulhiV54DSfeO8HGLIHGDYPr
xOKi5FqjA/hJTz1YucY2rEbrNg8JG8e4qF9iaPkYc4bfL7yIE0lMuhLI+sy7tn109w0Gc8JlmBVd
Tz6trHpg7GhI1Xe1X9V7IPN4j1smnZMm3Fc8GdcjNRmUF8Yl9vrMzljm3GddOO0YmARQaNP+XHsq
rRFW1kQZuuVYpzQy6xoiHdYPvdW5ec2bsa+amG5kJFZgGVOSyELJqKMCUOo+9Xqv7sbRh69jEHhr
zaR+JSzO92HPlEIxlexo6jP3tOT/GmnGZsvutoYVh1t6hY1NpeSNF1qlvR3C1t44wbVWJPpjoufD
PcsWEdrIQngJndY9pKr9TYWCeOFifur5qYChQbfnCv0ycUS6LU6hJPD8aTI8wmWmF9UaopdIKOHu
/Ec/NRSN1/QaoEbn2FgEIBSdMGCYjyWoy+FGls6s5htkcnDDNHg5P9bHd1uutDn7q3N75RhcXv9z
xUrbPou4HHTQx1YYX46IvSZD7H1ZdEClU3EtCtX/1Axaf6dpSvCgNQqgJj2Ve5x5qquPH/R/+IYL
+Ia5yMm1+L9RAkfGPLdIB95+hC3UwKb+HePw7z/5XxgH9x+2J1wmKHvoXFB+xzjo/5h0OZFFc0x6
R02dzeZ/KDaEDUwB/hi5NKLR/+E4iH/I7xGckrH5Nwfnf8NxYASWENuoyWBHHg6uPtKJLxXpOVH6
HhYBW7VT+KvI4Xr/29v59K8pfBbnwEgaiUFyqHR2Hd1605wmEGDcjKSh2EI6go9UMazwoGsvZEiO
1yuXa2vO1pJDoztv/vu/ZUiCRvHxmwDP3PRJCw9Lva87XHWtcrpwLJ4YiJ4nWtXmDUg9Cqc71qJb
VBMc6Dp5T9Lk3Vei95j//Os3xzAm/jNcrEmfLbZ6ekLoLTEH6ZEbcLeuU5ar2XJnnQzRf/DqmKvs
OlTdqT8tk4GBVDMDNZWEuZFVNwOAbpThmnNT5fGFh7KOzi+yEWTKuNPpFDWWtzq7g6mO+6z0wh5m
jdWOn8dgeEaI9yw7EG7n3+BxHM5gOqUu2jMs1132E8DZLFibhfTcsgYshpzPi0EzrgolelOdAJwt
SuGVGNHJnx/41AyhZkiD4UfYtPx0VlW0Whrm0pNlVDy2dPMD+EVbS1+cfmF9zafQnwcHz0j+hV2B
GJRV/eesn9q4HWl6kVSogYCAxR63mHj7j//BA/02yhwf/ba2HEKRTmlTRnEHNN/V8NxlfX748Kz7
3420mPU9vkNFlzNSmLbjxhritwl+/vr/Y3l9+EX9+eqocDlQxbBJgQy2LO4XfmY6WSEzzlyt2Ei1
UzA9kACkJiMbty6wqI1wK7EDLWB6ajUUmzjV3a1eGvmhKyn1rfuCrn+Haue6KnLEGmGUgVj39asZ
bbNr7eR9pA/1KphEdyttmOZgtjEK1NyiXBWS/wtOrtlWBc60bjkxPHsos4excrWXxNaKK9OP/dcu
68YNpC3T820QGcUI4q+Pmc+JPUDLqEecVFcwzJ1NVwbGVdNQqG6TNN8SCuaPyEONAxq2/kfps8uL
xuK3I7R7GAFmXcNS7+J1aDthsR2NFNAX4lzKb/wehSDlLfN56ASu9q5wA3kfaFOxaej84rKn+z5W
zlhhoQ3QGxjDyHd3pUordFxC8VMqqawzlaeb4KFhqGA3a7vJNRy02VzCIEJXiZgK3S6+7lwhC+jV
pE0PRtZFe8o7xbVQYRk7GdpVx8VtAwNy7SUIO/N6CET8GjhF+mz1CQ1JtS6/lVamvfg8u1zZCHy/
ycxoJ35T59MVYku3wXh1ZK0PloGIHjRY+lz30AuAL2YP8BubV59Xg2qzlPdWG7+rgm/aol56wT/u
fah7/7GxpuKqn7fGsK6L6zEl9t1VKR39rG03DQFUWMNnukSNK3b0Zo29SLTvglSHB2ZFM3GizYEd
0ky7Mtogugt06UJ7DfJ3CzLOHZYCvMQ2JYGoKb3jrD6mfVrDCwFQ4dxgaJBvk4iXQKYa2IkBoDgr
ZfDkTIj56PGPklcXaTF04x6euhnGGSIm7IrQlVdWuo9yTZW3ou2ku7FCv/sa+lJxt5roaofeQ2wk
VpaaVzeIMaYXGHLm05An2btm4wXBM45b1Ir+zNktPQOa7HNBK/6TDuAoXqMggnRbGSaSFLo7OoSf
Q+beVDQZkEfV+ASNPySYEWgywOg3SBQqeJb7XJcVy86AhbruDI64Cc000jQ5q+vQeYXPVLsDKHdO
Hr+5XPd3QBu7W7pLRbCKXFDydecPn/vK7b5O1ZTsaUduKAcolRbtYvQH03aKHXqDcMDu2xV4X/Gd
5pL6pzaxtgzFH8Um7c36S4eb2rcghiVqjyl76FDwY6tW0Q+Ye0Ujem78AkTClzDDIHktAy0/DD7K
4GqotTWA53ecyN0b7Lf1Az8EAjGyTHh6ddlvwswK7yAnDNs2SGcZLV+o1Tn66JxO16FTgdrEmeYx
7iq0taEcwl+5dE0vTyzQzVYIM9kQ7VdZj92eOgGCdLdlIkyQ7BGuRWCLyWSXCtrdWqR7ZPG/mray
N2E9PGJY4TVF970Nx+iQ5Za2bX141xyF9kPYsihFzs9SRdrddk3lboOEdU6B1weoaScvDgjYa5Rb
O+D/WHpPg2zWWZ/UkOaiOFrpTcqkZlccPoWpHDd5G7v3OkHlrlRY9UmbjpsOU56VXoNLmip2N7je
3V7M5640eG4ti9+iWnHuHaq7b+kAdEHvGkEipxdPseHrh6FlRtHB67+2rk/ZNx2LTUd5aWvWE8so
A1xNR8SsjVAqgM2oa5V1CKPpQVhVuTLU9M002Siriv0DvIT9MEXQNzTMaTa+jWcKsszWeUA9X92I
HlUMqiOmIfD7EgOErN3EY8wmprXFxuoZuiqKyosQBK5RMvQ/QvL3Mk9zNLw1qmMaDrdVlN7Td1rs
wh70TFhn8r4u57i60IrrVEgmU1+GLbhYYVBU4O1EvovzkNUK7PzYdXHT+dYkjvil9uxW3TxHTHUS
d4nfRHexOQS7DmNF9jgiiZWiNCZIJ3NXgxJZo/fU1qY+sSM2xbDuJqv4Eg28ocn2882g2tXaAAZE
m1fDzp2qVUXDlJU/dTLwwa3mOU5kbfZQt+w9SsDu0bss+qTDg7DDmXqnYx2yCvIuutN9Tf3uira5
7hTsXJKivXeSOvVqSwXJGJLxy9xAuW2q6F7Hf+6rEsf1/TiEza0fTy9wCfoXJxmdjTPST2pMwvQm
/Li2eYj5N/os/1OafLNLdO6RHr4XwSwGaaIvrOfnqlNh29MCCJ0ow9BA1amgjTXo/gK/ITb374pZ
YExjc+jN6aErJQrxSsrZeaucHUfNHAEfVoBunvik8l+bLKgRMml8gx13LzwELIBdnNv5GqHI0Hqk
Do1qn4fuShOh7FdN7cZQ/NOUzSzmklcyRWI3mw1Fk9lTUIVqL+25JInGCqecEiPeVOpkR/SgbFQA
QH05g120L3WmZYe+1HGssxtVrgunLQ/YwLebVpC6TDd+OdCOcz32GkhqDp+0Yv/L7N7/XGo92lPA
0TAbjKjLwgNe5zrcCEhDnXMwOljEK99qdSzhicXJE60mNADv9RiHkHq6JPslTboZRBTYV4NjSwFe
HyoJ0Y2pYlE0sK+PzpyFgP/TNJ8wPUbuHxvQNda1E8Tk98LK2EA4Ex02wqJ+dRI1adbAfx/7WB8Q
wQsrIEIYfSNaSXvsDnkaJxs43d8Np8VTJo4h++nZyoCDudMs1hcbR/dgmrEy+x8p2MfYGTonQxv3
rFNNXxUxUKEWt3dPK+knG0r/LQnNBNKdlsA0IhcMCAemN9znO3zbgasMAdy63NBaZY1NznTHcg1+
BKlN81YiamWV2mDE41RRrqLBVJ2dHWTsb4bF9m0ERCfclox+1aOHNTeSB/YSkjTZ2hnNSzZ4xwkg
HHe5+6sqZm34bH8IDn6LsOsJMlhbq6kH8579Ruu7W/Qn8NidijgBDFh0N1Kpwd9gIq5IXLh5LHjz
mlxYEEEQuHRRO0qzzr+HDAFtZzQTH7Wk2gH0LUiXqVdlAsYbhmEJe2pv41mctp/9kWPufOB/dDOk
LEOPDyPh/k2eY5HXrY3OzIJeprgNEITlgKo4oDiO8zwsrhUDEMX58Y6rYvOANv58OB7r6E8XN6e8
IsAxrGTuNocPNnMoik1UYyS3iavsDR9Hd5tg/nVvmU7/6ePYwTmQEnCo9WIXCrzQgCuabxBXuv0A
4OrCxe441cvvo6uEzjMblcHRpVyiZUAE2yZemGXGoe3q7L3Qkfqv+qbHt3t2aKJxB+w6aclYNHed
RawpEn6xFATaEQ9BKJMfHK10NqPGzbOOZI7Bytia1wbIkZucAuRNYtUu3jllJFdN65teMHf56yDw
iq1hZ/4j2i/jTbfIF69c/rJ3FGE/jL7gAPbHgc6MKIpfP07FPEcZuu6nRLuU8z+WQs7vgoiS/k7L
xF1xMTmCFrk9p1fiNbSdwCGoixX+ILjv6cbXEosF2vexunDiUNuZMOTXKED+tncWKSa1LlqY+SRM
08UvoHOjtyglRZ7LfXtvKkFxLY3+0jZwlLFgFBIVyC1QUdHYMC+S33aBNmo738qLCEkYwbNFGy29
0hYuQprLPcNKoAmNMZcHaO3d1/PrQZvn+x/XYZcQRZ/zP7S9HcvRsFQ1aLjrKQbXfeB7qVG4N4rv
u69ZS2iM34k53ruK6T7j1ficuGP5rkiz3wJIhhzZFHkYzftt1axKfFj0bdBIwkkjqTzib/cmLvL6
Z+nPxh2KTx/dvzIu/5evvpSvpkmRSXImXx39oDHyLf8jVf2vP/TvVLWj/UMdiT1XMLttujRJufyb
OOyq/6CVFUi3SZ6RGbeoZP9Xqtr5h8ZBShVYhtGfOVPV/xs5LP6BfIicYU5dsmjQ2P5FqnrZhktm
CzqAQScIlRGczZcln3LACrJMa3GdS6Nr8CHDaXDwKpNEAZYOOf0aRTjCxYkTofSEvIgnsOwIcYWp
XWm+gZ/MNbEBJzqHR2ZsTeiW0OMY8XWgzbaTrg8BnO2/ppT325s+kfteHGnYa80q8bk4zMZBG8ti
NTt1i+1fNVXX6G+HzyLMlbVJmHYzdrZ6B8WIm/H5ATmY/1zEs/uzStHBgBVBYot39ucGokQpEL+2
CK4ty73BZAM6WNpxtuxp7AtKFequUnqiUuU3l87Scli3Rmcbnmux8ezMAJ7SFf7GM2iwQ/i1glZL
HkVrwPo5eWTr2yLHOoV+dPGUaghl94afF9dgSBCkkdPhjBCJX1mrssKUdW0itk52QZ/zrhWrGz7j
Esi9T0zmG9zDosYqzGEol3REsK1sf750mAAhUGwqZCUsvgjBdVO37Y4WkRHny0h7qoTOJOh1jt5K
JxQaadZFDddA9Ksc8hhrO4jGYEtLQh9sSeoMn9TQSBGbhoH2JAQQ3lVk1zwbNKHymxLCEg2snp8x
gNodwNRq8pvW9eBvLDyHwvshzPhFuNvrVwQ94fClKmf8E5duTTxpcShqqqBUJO7oHbSVHY5Glvyq
6W0eHpqqZv4FWOWQToPk8nmqcu0Jkaw2vGCtgfWqrjW8uahGI7oaubYVV5V0iDA7FMgTxCGFoVPZ
8XdlC2l5C3uTE3yYSuxJFGg04Sf878goFhAHQxIVOs+PtNd8wwnVf25H7jxdizfcyu1xUNuUSCPo
1uIfrdYlLwkDUL6CZVDq+hr2hD6eMWFQs+U96u3ajGZ/kAj30h4FR1NOj+NU8Fm7WZ19TbdGGh6m
+ZPY88tx4UTx/cAsXbulQm4lShvFXgNL6m9DjE8fFEcNIQcPLF7q59CwSjC7yEKw4kphhZJgWVV0
QdubotPSreHbwSbFkBAEXT+MT1ajNXecPtzNshjwH9DQtngL4sa8HcfAelY6W9z1nUw/QXMM3jSS
Ix6JY8NZR1puv+VB0r1IHWeznZiYsmGPGUzXd42zDuM5ps+gBeNqN1jmsIXt4j4rNGw2DxpG0dbG
7GymTVfZvN4+yqzqXm0Gk/K/iYcB7SptqQtocIYDRpusgaHg7ZcNfLtIJ0h4H+Oxld/4r1n8jvHz
8DnKVFIcFiXzdREwR2r8ato1N2fxNGrzl08TrChXit/zbZN+SkmjQn7+xpthceGCw6JMZNH7O1wC
ZP0VR9nhM9E8C0GZbF5wpNHotE9AT12b2kRW1B9q7vtdTM4y9jWMHnSz9FpwbcONDtg4gEnaMgpJ
snhC2FKTGhxwQyCd7erYs7SwKq/xiNGqJ8wCFOUZdvZU3jRapVSfxsHll6RcT/ovU8Y18ktkqFny
2e/iyhsypSpJhur61YRNULeaxox3yZ2SdzmoPWGn6wa8CGpQleenTjoQNcCHOsiSrtP1x0ROBoUP
B1KVdWx186JoKoN/ytDr7KG5UWhPUasIvHmEE1pfh9RptfvYd9konEAkxQ9b7wWesA7BI+0sjKkk
QTzA7Qyq+LUSVR9gcdgGzU/dd5rkpWKHEBC4/cms7osszy2H2Ebx3a2dQvncagltTitkg/GhLvFn
peezEncxZnvDi9P6ZfLLtHNNIwc14oyxzdRO0+4zzp+pXGktTL8rP9fww0LrZanqVajp5AjQxZLf
V2ixfo2GiV7rKHDucjohvppd68940EebXv1+jatx+2UsRmUL9xZX5ELWa70Nwis9df0NifkII7OI
JiihixGMu52ZHpkfa25tjnEzIo3OVXNnkADIY+oQI166KSaXUjrq82zSsdYz9VUh1bNqsAleJWMO
UDPsB8eDpRd8T2vf/jUEMHQw0cnvYUfdtH1VjtsE0+8HaCzBq6l3+TbjkNoQ9umfKbrlr8IIs52W
q6SbALLDTcIC6pMbADC1ZcLtBAB4ehvJIP2ixbW9ctW62U1KQwqgG+gZh/gJA7GX9106ZTcmGY5t
29vpA9u6fI3dNnzsjPRTb6tDvK9KyG7lCIBLJe7cd/jfPQa1lX5BkFMHu6rJ8xskh+R/k3LCfc9N
djAuMOhG3Qz90yZ7A7S6eOLQkV9zM5PhJp7qfOdEavESWtb8agFwYUtgtvnasjEEk9agYw3XZfAn
7fo9qvC3SlvD8LRZrwXyXLsDhmkbmxDLRxCCI+HAZjZGIyGbFXsnLce5yqUXVzOlcxeY4iH2C7lX
abXZABSTX+OkIvuE15N1lXP/6rZjZrd3ZWP4j64Mrb1STwl0NzrxwANMDn0+lnWnhE15zYY9ejS4
jle9Ilya1ZIeN+YKOKZmtOuyHWMvzGvrqYu66aeqpvE1pvbTdZVX7iWe1SKtQHyCUol/fdzxUZgt
rlFlkekO8HjoxY0knZLPad1e5xAyFFLCsdoV1zgaV975uGhRJP0Yde7iQY8I4Qod3Z9REbYyoR32
pnsoU3bRCD1KuZaNRoxxfpxF3fdjHERtqB6J9uauhz/H6cLCams38A8GeXL2VLViz84H+c0cfDaM
vx9sLvnyOlEoHbUMCdawEhAEHpyUrHVRhMbVR3+AErXu9vxQx4EsORIaZ4nFVfrfloX0EhdoCVka
pB7uhHd5S+ht0uRKJrApruu5C/OvxxPcQwTTBFKXuUzNoPxj2aaZCSs39J//dQThcM+JYeZzVaWO
AAVdeJ2LqzffjoebG3YBoPHxlsH6+P/YO4/uuJE1Tf+X2aMOXASAxSwmHT1FURRL0gaHEiV4FwAC
5tf3E6Rut5isQ56adS/ulVhMJYBAmM+8pkr8IVKDf67QXdcbRKsIfthQOYHr2ViUGcsWb2tVmr/b
1LTnfz1JaQQKxtkGmuzCOn85eZrax1mhLOT5OGZGnsjyzmZneo+P/XopcBWwcxEEYOGSmby8Shm7
Ux1nvTzHcxW9pazOToLwXazqP12FhDJEw4Fyxqt6jRzw+hUWz/KEvJAZHSQ4x/8f0wR/HOzCQrId
0s2jESs6usPIBYtzN1YZYuFQ87DkmOjJA+lwrod21us7Kd3r/Ys9nT2Mx4JhxmVfDh9Gv/EyldI/
t5pYfnFG/ClWWxOKjDAi9jXOqC7y9CtT5O0V8XpnAYgIZAaxCoier1YE/HYMqlrUo4uR1R037JOD
BDCz5jJ8h1nzD4/I5ADaRAwO6Pd4swwQx+JSlXs+q7TaolPRXKw9HdLSNwVwk8HNZtb8++eDgxDC
PxP/oJGhbVwbUxyHzksJjKWuQE2UdpiekOi8u9Kfqmh/VLpY6hHVCZDbfhAFRinv5UtsTNvVZj+h
W9tH4SZ3KgGrLbDL21av6rrJwe5Q3CRMnifiOnp/S3+tOz3HB4qQPslFQ8MycftH0P0eUeda0/8P
C9m+R8d+vfHCRvEgRbAjgfo7Zm7UmZiyxYqZ4RUl7G0WZ+1XY3PZb2DSM9XyiLD+7TfhvF67hkpP
XEkpEgDaMSwmKamXxJxx51ZoEevOoUf+gOTc8BgqhyMTI1Ez3/PMue7GsvuqNcrwOy+L5tuud7sS
OdpxNRbqU3YyLA4eum/f4D+NiUFOglPzeHdPdcw/aqR216crRpDivFpDgm5b5N+chGY9aip1tqH/
9l4Z59XaA1RoVgOlHKYoSicvp0uHbTpBPzLdeEqiLG3n1OCXrmaazqae/vbT/dPFqBuhSYNCx2vR
P9AcEQRgVP5nSJ43eY12vt2HZDnCbsmS3r7Yq1fNk4Gm9h1DsGY7O4qLqsJy2j62F0waBIllkg3M
LBYiWeLbFzpWAQEKy3ZpggfwjBzpx5ERNhTZLNtgIoJQaX9jk8ONWyvsB3iC0K36izbXVEL8xAfq
gsMfgpwtBhbUks0x2HTzbZoV1AmsiWSJfuPafl0DWti2JSllUfXyDjZqOqTnHZ69J0/eMUPdRE31
bzfiJ60J+jKca4A/j0OhDFH8NsAm+txdaWFPNI0uKrr2J4mNH9rbg/ZqonMp5oBPK4CS3qsG1ZDY
7qDnVJ0r4MRnITIMJXYRmHUj5IJXIoYm79UPzen1x8boc6wBlTTg+hA/8ldvqV4rFPaV8M8lkgc/
kR3Q58qPo/ungogMkKDEw6zEvXye3XcOAPd4ivgGpAlY0+PKpuklvJfLzC/BOAC1yc8dh0rSurPz
UMIsXlC/9EBGzHH4XTpF4e90Q7/5OkpAY6Dwn2Sn7rAA5kAHebm1x4oq4lqYek2H5h2Jxaj4+xow
j1Ql+/xk5PtvAlzsar4JO6fTCEgSneoC85+PIu+BGZjphbEa0cMyKPwiNE7x/caVPcTkaaY01sf0
jy8KCkdAODqdGDIEXegrdJELtcO+u/o4UW24VnKwTmbMhG5QKrLWExTl6S/roV7hineujfx6biOk
HogRey382i+HAptv0G4QvncNfB8S6DU7R/nb2fq6FJg9jU7aoR89duhMUvu29dQ8eGtuUNX4UlE8
GlundB4nHOApils56wWzT1MMXZIivdHLzN9x8QTOJjF7gL+isJI4RUWFrKjuVn67dsHv4BNDayov
UWnimq5lraV1KZZfVMvxmy+wKCdxX9QcFWdJaM23LXYd6Q1ApRJJ96TTw8ce/E+1A1HE6m6cqi1u
mxVEy06Ng9Md6AjPtwVSXZeJlE1xCw6hf8QCh6eYAJysPz1Zj/6V6hxTippQJt/MdsY/5NHFg5i4
3U8twGZatW7uX2pGU1PRGKnNZZhHzwfZLlyeOgiVq2FNKYSH1SK9PfhFvnEECQcobPLqs27OR+vT
jJHRuu2KlVMrskEOdHhAeb37oZ60GG6dDBuEXcF0SW/IV/EMcZZgarcgCP0zrVWPVck4aGu7tnWL
LYBrmOxrwgyqMWQH+BlMWXDp69iZzlLs3mLOVQdETaNKalohim7ryQxryN3QnqXKCABgVndOLVR5
gq8ZEwyqE5LqVqY4G57iAGr2zL41kZQaUkkX7tyRgbdcoEc7o9OKgcP8KxrW+CZcNcjWpxKcKEdu
xktn587PXfGQxWka73vM2YBKPy0raVB72OV4Z1Pg5eFDjewG9hECuS1ndlK6oJyKHQQisBVbJQWz
qAulwbuVgnF1e1Mz9/J+/A44edKHGWzkzXNrBoHKh1h4JpBIfGK7sAkAmjq5qcQqyvO4vJL+zJhF
rdun4y+QI0XGlNpVcCkwsFo3hZ3NOUbwhd1fADVimVatRaehXHwG1o+17x3yyE2yj33dcSOOTe3k
0JZuj1y9083fxjnwLE2hRxTFbdigsXMl5tK5k3le+1uM37LlZ2jRydiDF3f9j4vTUgVOF2JjNCed
Kag4j2kDpA2WR5TBd5FPNwdkqD94wd8E5gXax0INDU3cEtdvK9/EMbiNLVu4yM9L1VOtX0qKkgcq
aGtISQLA23ll25hCYBozDyEFsnXU+fR84v9vn/SdPqnDafbH6fuK1vP/SpzJHv5skj7/i989Uo77
v+AmU02BnmP44Zyczz1SJ6B9Ss8NfgayOKYd+t8tUvxaofIYOgpkFEO14YD/7coq+BWpPr81guCc
d/6/aZEaxtAf57a5HQfVGNQFjS61HR7XLsJAL1U12v7PlMwt/1VWa+zZuwnMbDegDpq7y31eEt0d
+gVN1W3fL0L8IHxo60unEU3nHlrL5ygr6Mc1xaYG+465SlgWpt1lVxYq2spvsZ0Brzgn7G/a0x0e
bB4YfarfaGWwRcLOaQNQmHZLHyAFS6L26MslxsBtiTJ20nVEoPbE65OsAwyc5TjSbMtptsL4UOsc
9zzsKtOYJukfL/IfurBH4BEyWFIZFwUB/ge561Vlp+klqug4Cf1s+0lH5aZKgtSIs/p0iq6iRERc
cnayuvrVSZUtdzTzIm7NTUHS0ip2pmT+/PYtHWEtuKWA6gjgMUEiQ+3uGOcR5AD6ml4lj05pi+Kq
9bMEkzR/7PrsJLVkBkC4CrKU5hd4nhC0Wg7xMNjkdtsUD83cL8B3g1FY7CW27u10v8YJZt1rySnW
7wdOuvU+VRJ7tL1ci05er2vh8LEq8ntgnAgbjEH0TmT8MpnwA5tBBihA/YqwFdLwUTKBZcecWRAP
wK5ai/wk6sxqbmmrNevN26PHivpztnMh+L+Gdo2yCYN3XPZZ0ASMVhxJHkENuA7+aLTufHvj2qzw
2QP7+WHqMa9IwU+L0hq2rZME+rbIxLtsppfJmnlkj6IyaQ0i2MTOx912B3kVENK5fAREr+S1INhA
6xi4MTXbcxoOq5D/dpAFukZsJVTQjSjZse6wRaYbNEih/Sih+zTLrltaC5C0DlfqUu9c62X+YZ6O
jQs0ntGkQnwtOHqhbkbzpyXqeETXv8/8n9jOBWl6Frcj8y5pOjPE5SJNQertF/xqJlHfMngTSeAH
gPZYjcNTZa+ivOh/zHaEKuUG2/dQ38bwHBjdty91hAI0DwmtxLVJtV1mFKDHl1lH3qDpN2m3euxL
X1TBaQYc5DMCQexR2yEAfNx+mKM1tqvLBgNSae+FTov1Pu+DlsMdc/d4phycx1X0EX9OuJ3blPpJ
iaFRosLldJx8n77m2zf96sUI0rOIhMlk7rAKzO//qIA4URG6s2vXP2rSE+5C0cDKf2mc5MWXpqlk
4+0QYm5A8r993aPSEIMF/I26vAwBwZmk9OjCMf5Zc6uE9X0VJPDrFtHPDIvjIAQba28dgA3AwFkm
RYBTa5lAHuqUUlG7xfHC1XdZtU4KG6pwXofvSe3k0cGDl7BciGrxAeq/fbesi6ONghs0xucsE8z2
oLkevVsBnFRVo2q+p2EGq36T4y663vRyVkyqdbFRcD6J+ranTebFGaupr32fw6CWy8JmGRV+svxg
AtK2l1gE8g0ZZpbQWLXjN/mv5w3Yx2NM3wJ1SeQXgG4RZEKNZSEzFbvXnrdTq0FyDNfYZPJG0io2
W7TVEzwuOxcEJQyEFNbZVxROCSE23byifrFz89xjk7fXTHb5wfU7wfrusPOYb1rp59VPOY1O5sDD
iPuV4D6OxBeoEUxNyFM59+gYTyVEKuvR+YKfY4vD34hPznq/EqPqO606qW97FGH4bFrn7CCblASC
d+amaBbB2aJmUyzbHEARCz1GDY+HMRZIaQJvrZa12PRT7vJJ6WQxH8moEFTyRFCzGD4OBMkcZvRg
c7bgXvk5HKKcRpK+wzUp4uOrN5mrWQl6jtdeVGTd144kR5/GPmjUq9Knmn4yOf1cX6QASsbzcR5n
5tIcxmbny3TmLBeh7lMOS5vaAX90Yeyy2lpMCWHm4L/eFlhxPT+AyIeUR63hRct8Z9uxxYAKu2b6
9TD42MRKDLks5MN7cDeotAftUuGF3BagGH5/R9d2VES9LBZZumXKNRMWT+kqGIPRyxYuPaPAnp8v
XsMzJc+j6hcFqJiNIL3jA9M0pAVYePhF5RY/S3NFzwqI2pY2lgxLuwQdj8dGb6ZLEw2cWl4B7qrf
57HMq9vaeA8FhxwBKKZLi2Mwa0rXUcSsSVxV8s682eYLqe06cXAYEhgl3rnlz9nyo6tmzRg24PsN
t4SNES2rsKQame/WYKSVeAYAVVNIS9baxG65M6NWtFsk0SIPkWNWPV91XqzrZN9A1uCOA1ezC+zV
6mkepnFjM38VNEl+SkKv8/R51GtkJCho4Bs57MYcqcCcNz8EnF3KbQZuaeHp+Y8TrDv+8CNAZpLW
esASXMKuYKZ42B76pxo5UW4vr7LQxG2xpi143SOWIb5ko296hLDbA24r9yMzxp2uGMFxnnAJ3Kxh
YOZcSQjon+YD6n3BIbGNGtPWhNb6Dqdd/r9zwpIFHOQDewOh40qUQWmKdb5QBzabR1oQiMHmVWZJ
+5H5UgxaSeY2oidurDfg0Tx9ByvPZRTSJoDBdapnm2LIlSbD5ws71SvubyUWM7PayzKcKdsiMoSY
OSzFrOiH30WpgOu2M7YOZmdCjhiDZ2lbBwHBpfUOQ4GxkL1jbpOGJtpu1xuxLIaYFvamH76Pqglh
KwKFqZHXUkDSQ/vOHrDexJo+97IPDfl8DOohh9/LbpXpBWIq2q3oJZ1llGIy0AoKTlG/ncu+t6aL
Iu5pMEJL73k3nR/SgXuokZ/hYeo4X5LmU1R1sV9fNz2pNTg+m7peuWcjZrvZD16SL5jHtWMTYd9H
3D7rDf2GIT2NvRxVWEoCBdus/LFOwvJTs9kuPHOUYz4O5Uylc5oml0WTjnh/DHMEynO7ZLBfmInD
tHTtoVhiMy/tce6ZQ7GXdUVy0awg9WGnuQDinOtVeGyVfYf8NI65Be+jprJkOWN3DVLGZcvN627k
LdUODYF03yzVxHdFnW12wZHBZ+baWRsP+mAP7cQnSWE6fjfgDc6+VNi6mj9GQ24iwhTGJ9tT6yPq
PV0MqcXuoBlF1oLjDj0TSncK7e0z3n6HtE4Ios0/DUsQHckFhaKRS/tOOXP/bJccR3ppA075Kobz
iEYZ+EYGYcCpjuk4SwFzgENZLewPS5ha/ofZXlQLa3KphA8p3fgnAvJTjdqs8Nu4vm1NxfKjCjuy
kd95CLu+GZypwQMuOgF8At1un4CW86yzEe9q1W4Qakl2HS4S8d63wT19iruZh88aDv9lb1qx3HGA
zh6j1FRpwMLOx5VwGt2J0Yzg72ldZZP5HWhEam1bWHomcJaNZbZ7GIIcWo7FrPT2XqAihX3lgu8f
69NKMlauH8bI9mym1Anaazdj2931UaEGC5tYZ5EgmaZSfbKrubzD3iDKmUOqy7pzWYOsPMhGj+2P
tuKMuVBJZflXMXfqYeDXZvies+euhwJ34fLRp7iqbqtGVuphWp1y+rBGVmlvJqsEBgHhdGrRIMzr
SLTbzvf8fjzgKBDqa9Wl8dxsZGVXzqVXcqzugZlpZ9vxjhSbPJU6Iy5Ta+XP22QutAnpVzXhuuvD
SXWjTausZfiKQPTof5LlsPjJNu98cHEbcExL3GzaiOePmadxgg1jyklWArMqJ7yZaY+stjrECHA0
FzOLAzLsUFxNYEvag46CxNsJArT1LsldiOBZIIfgvF+WMdx4/uA6qNGywy3QEYY+2lkN9LqtwTCg
9CjK5BRAxbDrGntage7Utn3iTJi9HuJ2dihmoWiOV2oae8K6aYum8j+P8H5zTAEhhbUdngHIfd5h
aeUNV1YP4/fWxy95hfvLrKaGJqX6vIJ7wzOhHGSg2pNwFskKsksHrdxF81oWJ3E2UKVesayvmk0E
S8JFSF6tfRd+d6o8rB9TxAT1vCvksHQ/o1x4I/TuoG2Cjev1YrCxwa47Ee7GwhalPIkrsAvXkRNY
Bd6nsiWsTX+mIXq8kQNLrxjRC3DEsKxyL70Bb89r5fIw+c3v6Nteylg6t1NSNXQgECg1B2pbeVUr
Pk+LaFt/18aTiqlV23ZCjAIiHHgwrTgk8A5qXkysWVsqJ4JS3qzNsRKxkbC4MawzZy0HOMsh9aXZ
4Sr0ZthKMmqQTnzIsbdKSvNg2MlcrB24xWEr0k5z9Ii0yjllhlrA5T9ZAqx54sMoGhP9IVllMocg
d1budvEReYxOxq7K5BdQNxT8T6iCBoXRcxuoNbRjJ9gmRd8T2YcFfTj3xHcFUTA8RRNFR8vUspfl
ISTf6QJqbQwx3at6+IXaqeXqnUa+i0nuKcx0jz2lGiubByUuwVpkK0SFjcwZcm8uZ/QEPI/QBGzp
wAC1dWBOTmhbM3eqkjTg2gBSg2YFBCgA9W+bOJr5MuB/MWupF43i/iFumn2SDkvJR9zcibijOm57
Rz3QBDHxahQDL7x3h1HJ7ziE1c1BunlQXyZNrjkW4bSYWKpuAxOypNFgxgjuixycX6PVL0W0m0oH
YxEjx0bdYAPHF39owIxKMPzs4YsJkZ7KPbKvzCn1+wTznYZxLBrbVCxkhNpvDcgwthjINvHzCMPT
rCLpKEeLgWWbyc0dAAFLmT7/GYm1YwltxtZbiUiDGh3Fu6YaZOXvCofGJb0jqzRTMbOJA25FhXPz
F5Cr1J6eXyMHpuPck/6Nwx2YzZkn9vLa4R2NPfhqdW1g1FN6g7e7HUdfdRGIHH5aK5OKujvhqL5b
gcfxVHTQTPFJKbBi6RnqmiaosIc8IwSf3MUk8vQLmCwV9Tpn3maTjSb0zi9copTEjU00r5sWg+lT
u016Hd6sQ+o22aWkscH9LKtv1oHnKZtH1eBHNTrPANkxlEZwgoJXjQ5Fv6cXYAI12HqEh51jJpgX
j1nnnnRugKH6Lnk+XVOtEw7NkWYFC8rzWqJA6SkTbw408nDBhGdHZG0zAvmveKWPt2z57+bTRCU4
dU9lGHBcOin35eIbHJjQsJAjJrQ7x2vN3T4vj2IQvBfkvuhOn6ieja+69GYMsL9pHMrpfQAELhAF
rTrmAmL4CzFBfvCVb+ZuWbtRfVVNTqKHXVL2oTOe8wWVR1A7NQvvdrSwL+739ap4BLsFm0SxAkHi
fBfphpQvCaJMPSA3kEG+7YuxHdhclsn3Lv3JGfAqj4XLPKts1ySBeSvI2GxnNi+k9yPCSxJP3vOw
iHW58CaX/EkGmPVBgnTxFXnQKaLYRF3PkU+f2JpYo29CxdNmNAoJDH5nxMBmIgKDOUlssq866Tx+
SshZFMbcONj9wHK9W8EKaNveAkJJSUd0qpLeOg1l6413ci09GHLW5DD+VhqZpBu9QhOFKTxTWXcg
4k0gn7TYt9/FiJfy1oaKgm6zm0MLTcNMaVETo0SiWe8ZdbPj0iIiZTzrAqz1epM/MJ2k4PKU9uLV
bJUte7I8bQN8YNM9EiZM/VMndFJSlQJq+4/npVdriHCYwlvY/SKN1zVlj1i91r2ZGPVk6kdWjCwJ
UxKc3lR/sP15rjsGBHOxlB0fd3LjqBeYJU62nLRXUhY+wesy5Qnkp3oeP0JWX/szHN2d8jTsXXIK
DjYLsg9J4KDZOmVZNHxN5A/KCFB0tYlE4Ruwi2+n56wR9knBKu0wlmWTIuAf5RbuErszaobaZIHP
iUUZr+amG2RGlmTLKlsMaTRcyXh9HeZMdJIkm9mPWUrNK82c0dz6iFtfUhnNQBRa9hYEreIqaCmO
8EHMHNYbOA9mwxp4jRao+wJjvHojrQyxxUOdenXx4DWzydCX550jmpHSjhFRKMysfLtq9A81I1Ql
EZCnoRNgK3JUMwrnBqst/I+/z/Fg8kydWiXK4BCQuzLa9KPied+55HG5kzIVAkoCKSI6u69F65e2
rkN7kMN3ISfTvXmeGiXoK46ut5/u9aXQryTG9UzDyOBdX1YO3TRpV0114nvmx2Z/aqTvASWc2azZ
u96+1hHMDpgCpeMAjBaIayiCr7pSve305VQW3vfZq6CYXIxp5TITxeCnLMMUYjlnITIVbBpj7Yue
IoouO8wJDTRbXlOFMJ0N1BZNhQf+qdlrf/c+DBvAhEiBwIP+MqDzzE9v3/6roQISZRPYgo0iHX9l
1zuruBqSKYCqljkz98EBZdJCDldSqLcv9WrOod0FEAtdTwPxC4/r3YRRcJQIoB6iNPTG5TRewny6
d9bALBEZJ9O7U+64hQJo3AlgMYPPpcL+is2sut4LE+r3D62fmj1qmFlsN9CPzQGBRj9LOY6I9wkm
Fn7+WYIkVh/Y7Spx9vazHw8zXVM06inS0iYVjnM8I6d6mPUUJd43ahKkjkuaUqUKazDf75HIj0fZ
Ba/F0wLa4moUx46K1wWBYeg5ufNtrJuguBra0qTmWU6mdqpT10SNbz/aSyAtTRNA1pSdafIKOnyU
j14utiEPVzaTRX1TNX2idK+82GxzbIpIlmxj1ZWzs4G8u6TRNijQFlr2b9/Ak0Tp/+C5uAPJJAbr
KoIgBOjquS/vgCwxRXUmqL91qb0gWEQvay32VD3SKD95Dlu0Sk1oDHzE7N+/i+KWQM/Y21dyqDkX
gNyZwalyYUo8lP4XsxD9yCNbWMuw5kjAqrIJ+13oDVY4bTKnGNitg0mYw1IvI3DlXRrbLPyNx+5E
LDIEI8UjZ1LzBO2moESHjlqRucNZRms5BPZUWGa997o3YReaTgFZTJ915jiHiE9sE/SeOeLbVrXc
VvBcoO8J7dk1i8I1QVMeDk8Rn4txT7uFX4o19Qa/9onxR8QEb9xzV88gjC/SuqAs+/bwv5pwAPeM
N1UAdBvk9vHUHsksUstel69NisaLOk3awaRA0TqYCOB3yfrtS5r9+8ULZ6tFO4MeDXqOr4kaNMqW
oevD6WuUoCjh7UdgRKDSID0U1rXd29zBxi+jkSRqdmITFFplZe7m7ds4fnIPPQgcgVGc57FfK4TX
uFxMvMv0a9FQ/jzPKjVUn11k7tSl2w/v6JEf7yBY1QsoMCH8CwDk/jGIFdGIJEvbvv+mOzyx7kUe
mGmR562JrN5+LvdoSfPt4KHhocvgCTNrH0UHyTTbZVlr93PdD3a4iylfDskhoYxKppvlE6cDyplr
xR8BBRvm5YxI5D3JmlDhpqWsSwmGlMf071s4zMShDr4oRNiYG2FxFLAJ/EgbVH0oa82WKQOEg2xY
hDqUpkxcVHRH7qBAejycVQjOogTws9lWdGX2axKCYu7OLIt9tDzUjZ34V28PwtF4MwbYS3hY3tCB
NMKkR2MgRDJEKFbNn4FampMZnw+z5DAwIXN++1Le0Xw275TNC0oVMgLU9Y/RtlPTUlN1/PguRJ/U
XGsUlE4L3ZlQf2SrZwt67r2XgHQYhXquTZX0909Kj6ZCYE02gyv8wNQzyQVbdjq36nG0ObMKYH/r
Zc9SlXSwsEqeThZvJGHaQ04jPc5QGiMt+d34o1tkmkgWBsSsnTW0V36nm8q88FXkXMV66o4Hz6UJ
DVSMwowlUvMmc4eoZdoEmo0fHUWVmcLy7xYaK5K5m9Pz4NyLY6oc4CodyLTvyd6EL19fEEB/C1yM
QREa4ix8RX7oeAId2m38o9Re8CVXtXAPLu3RU1mErU+NPx0OiT9HFwvawDH6fDEWK5CS73WSAa6s
MVGiaZog7WcteDdKCIafsRb3+hsk3HS6TUPtnmZR/rGi1fZDt37fbqSCZ7+llyM/IG8N+9rO+itO
pBSQbpXqYmf1uff3Sh9Zn8cKObhNW0KM2FE1RDR1tQaSg3JOp20fqRufU6k4+ADDr4JF6d3QLt2e
nnh5n9LDPy9Lly5B3g6U8xoQuvl2cMpvoCbEBZZB4AshJ9jwFVoV3Lmczw9t2jgCi2WZUsJI+v7E
zev6DtzjeJ95HopLoW35NXp+ov1ajFH/CDJYfUI0rCcsikdMNcb8QJtgabc1/aJ5O09RZm0wtNfn
Zd3shymCixumef73GEpJ1TxG6m+YVHO35mgOEX5iyFxblr/F5eajPyz2d3cZ+m/wgf3P6Shghs+y
uiiCPtujR5i9Yx3xcrNmQtBWJsjFMIaePoHC0XpGTbEIOpHUj7yv+Qa9xrrYy7IZkE4GeP757RX9
ckE/XywAKGeOeWK444gkXn1COxXVj9IOKjBCsw28lfrqBp+9K+17I/lf0lQfaREGxTvx2KuZ//SY
YHVo2bCJH8MmRtFHTeGr6rGraxJXlNMBCIN4f5es9fRN/3MMPz2lEZQl7oscDuTjJBK6YOFqsDKP
8PdYM57LcYFGQ+VkOwxFg9saPuFt1seYAtqliNqdp9ushKcs5G4uB2BfgPXkByVVdF5bXfCZ87Yn
ThrL4b6qCF7coUae3x0c/6Ot8/pXNXrhZU159qN2F/fvKCdP3TiNg6hcUiQfvApdzo0VVJLqTUEv
zpnQmLRVtDzmTTLQShgVqpXY+dnz4G3hoHjvxEJHIDyGxIQBhEGMi8cZfUyicaygn/1wWR/xF2Pw
08xLTzyYVqfzOj/UTlR+9dAW3o3IjsFyUJY89WtMf3ZvTz9hJvOLN4NVuMnqAAMCHIPl9jIiRp0E
JV0Kxo9wlMqCcpoqNjNePRGc0nIddtqvkAWoBmynM6ut6PY01WlD3epKt1IPQIYT68PqJP6pty4U
zpTRR8qop2M1b13hhxxcLt5yUnuVd0cNtPzQIJtMxEpjbNmuw0zbBZ8KGPBtFNwSNiKWamQ8F5ln
117QouxGpfg0S5r2QyWGctg1sQFRl+n42Qb//dGqoWOhZepMB88dpnHjqSy5M6666Ph2Ng8Aqjva
6CGhBRDkXU4jhDPxky+s8DJLF/9vh6p2vKHpIN4zzDRjdzy2cKRI9yXZ7Ctd9JGSMO89iB+7zBfX
Vufl923mLcuu6Gr72pnIJd6Jx5yXwFdmVUCSA+oWPBLCucDVjl6n7ZYKFdz8Z94i+UjZDC3keFys
CwqV+YFGxMBOLxL12Hp2eZ8l83CZZZH90dKRd3h7aj2Zobx8fEJNtk9MpBDuco7BgGqqEBtN6vpn
gl1oSd7exN+QiU/1rqsWselst6DCUWHOuRkEtcJdnkpxmgKH3VEniSL0Zixg4aqRwZdsKI0P6kIJ
vbb69KqQWX/aed58Lcc0OUtEkPgbVErcCfNkB721BPkM7EBgTm9DHHPaE4thOeTFYF3BqtR8AHGa
S9mnC3IdE8dZLrIWaR5O720D3+ayos1LROlVOtngVV4DKZkQbtU0Pe/x5lv2xCL9pwEL6bO0Kj2F
hSNwGWYi7aKtpOp340VZTcsVRN1MR5O+0oDACQLVYB+upjbq+02TtRJcbeg2zhnglAkvP5m4fw+q
yb6M9TT88jMX7Qo0qcHSv/12Xu8/zJQI0BzQNYxEX9X1PJdOaDFPxU9jloe6xITBGyiPha4hr8z4
Ljyu/Rifydr6voC7R+FT6vY99tg/TdjQQJA5+qDsUxt4OWFBSvV4Hgblz7iSy7h7eiEQnNLyMisl
7q2rju46VY8HtH/jfRvF81fYqgjzpP3q3L0zJv+wYJEfp7bM1gHW8hixu1bjpBsUX34mgS0/ddLp
b13EMHcBhd0LzsXxGn4nNrZ+XZ2Vs+dcDXXAQRaUA2SOIA0BJMOLucys0fsFcr4TmxARoE/v3OWr
kMF4wHmCJQ5mmqTyaMig2y9V1PnjT6reXfKZyEL0SK76aIH2tr52YVvQU+pXiaKsEs2vdLWDYrPG
bjudeDDA7kVUJpd2MBWfXeWPdEg4BQ5IH5YMd5IHW7+j3fs83/6XZ3G3tD//7/95eMSLBjVMkpQf
w5+sCSDgRtr0LT06lFeh3P3DP/qPHl30F7kJyaVrtOiIVv8jRif+AjVvMkEE5f5bhs7+i0IGDsH4
plOv9czFf3MsPPkXChwcOHyA6jP6Ff+GY4Ho6YvjTUCKxJoXejpqBsC3kYN9uXSVIwmTugTNK2HP
3Ya9zQQEPnJKywZIpv5qJ1WARJVobrN2qa9XPJVAJCL1tK2jMd87QWZ/yodiXfbKnYsPaTjkWGBY
aPBEgTqZo8w7R83a2SCB33Y7EcK83tDHpmgWF1MA5lKkF5oCwqWdAE3YNKCMwd0WNyTB4UllR+lJ
HMTBiV+U/rAFyRLv+rGQT3W+s4IS/dXYL/FuXXs0/ikz44FaTaFrlOzl3xmQhnEboGS8nVFFot02
ouVsucOprpv4FidGhHAzzOXORvt7UazNQ1CU4dVaeLFptoXDng+guqblfCjiWX6Y6HtDOZQRDpFp
3NhnRgn4tFCu9WNqVPeLWAe98LwOz/BhUJyZbtxt06p1bijmjMjAe+rW7/3pPC/AcG+WIl+qrZe7
P3O7sbe5QKaqBa+GCjZYqeuEvuxF367Wj1qi/Qn4tYElt3b12ZJ1X3Q0d7f5ZBSxyE4/g7YdPkXR
MFf05lb13UiNfVFAPSK8StlWJMLF44bmJCz3sEaHADYp7IJMnaUiKoIt1Fb10HGMjlvXn/4GL+0y
0nX5vaStfRqt8GwczHN/rPbItk7d3FoTcQ4gqT2nf7hetHGJhZoI+kMw07LbKZktoNWW0VW81KT4
EmVRl5IvdCPfhu3dwe298mJxghifiUryoHOUgzCIx0snE9ZpLuz0BDnk8g4RkfTvYshSzHipy+IA
OjcNdVyROztkBGwCb9cr0JZiAp517IZXox+tPX1v28P8wkEEMF2N7gkF63479XW6K1cPvX2E16Zf
We6OatvOhmdfA047afO0vsmQTNv43RJcJqpZd7SFUeBWYXXVYj5x6eICvFC2mnxrg41ksGxE0yb3
eFm4Ei37xP/eEY+0m6IV8iQoFZ8ilDGmetAadeD/F3tn0iS5cW3pvyLrPWhwzN72uheIOSIzcqys
zNrAsibMgDtm4Nf3hyLVjyzqkaa9FpKJpipGBAZ3v/ee8514WwcVI8/SlQ9xNCebMTB2KimHTTIP
W69xr2khhy+Vb+cnc+UFjhm9L5pC/XxwqmS6LEvntdgBu+qDrLPo1Si92DhHmmHOTla++KpHs+2R
RI7944BCKkK3lou3ThZRtYkRAT6IvtKfGhywG4nQ7z1v7GbYDHM3P7YAqIKjY+dEIzeBJC7cmttQ
lvbkhFHHKCPsI2G/2IzALxoM4efe0+TUCtyC8SpQKo4qroJPGSeSW87js3liQC6flyFHizBnfgQe
O+EkuEUCUe+DpCrfKV7khyaFdG6OauupxibUwZu/uaqZCQgSoq4Ql0XVaxbTxdoUTdb53Kyqeet8
0lTD2c/UKYjqblsaQ19yFHXlTWJNSE+75kG0nFpCnfI+E+pADnnQOLsAMzIbrg9CfOjb7eSodOsk
sieFoNPnvBb+2TVbUH92kgVcByc71H3Psoak0d8YUpkHJK/powUu/lCnZj5tDdlFzs7xG/PNIvpz
tzisqINlqnnDrDzNDj7jmVM82/qaOxFyGjLYuscmSB0urF9mH8kg0HOoRWePrGhRf4riqQo2gTGq
TwPCsuboQBc4ahMaEyrvub1zUNt+qV2fCIVWZMP9rGeDxWWB614bmSRYgT7s3ggS/ckb5/GbZuz4
NjuVuLXblESDbmyDObRdBHsbGdn6LplllG8DS5UEaoyEV5PbYW0ouZ/ivFXbIJfjhQqeJEwoY1uv
8s+OminQCJp9kLSqtjTUolOWs2zWwtGHySyf48rtD20z4iqnLTSEbQNIjD7vXG2QSng7bU7LV3TW
pGsPwtOEt/bkx9TJACbSDDJ0nsQ59Ben0B5R54S6q/TjYsREv86+U+XmazDnXm6FSWOLrnvt+7nN
7nCwGCG6SO9OZID8UDY2j15ZmI+e8ON7lsUJRFC+nIZ4fHGdqnrUQCUee9FGFhLYLHoZQSa92hii
eyay1XhOMJq/BDg7WKRGXqsA7vQ9atzyXvqm3rdxibcmzR08/GW7qYfF2mVuE7Nss+VtpnJOr70l
+70OfJ1t7bYsr5k0+bpeTlgzWjwuDE04XnVpOaFoWu8GTqR3t0yddeu6VQRfcOmiJwdT1ilL8/EZ
kDJm6GSIkm/2Ysx3BIv05aEzdI0Df46uslbqCSmsf4r54V9QfoLbnxv3MHW630+RXj7l5JYSG6CN
5Rgj49pnzmyFk+j6HVqEHhSfy3rUp2K5EKvon5I0qcnLyO6hIcP205Z9FyEAcVhk8+hxXKJT7WXW
LalCcb0hs36NHOjr+xh842G9ns9I/MSNzJbmyHLhI9xojLscZai9s6zRfSjkknyNOiiX6WSAL280
zhye9G4+z4s/P1h5Mx7kLOVpEH370kR1eT8I3BW8T94cwq1oQlv5Eg3QGEP6W7C8bLusosna21I/
jLZZpiFtWbkBLCl2yNDNY6YL565nBnG7+HI6tWyM+LUJJKxk8MWsU/lFtLZVh27ratT4RfLJHKP8
1NaGoiWSGAFYPZYaHr+ETdopbHdjm6a/T4csv49kPX5Svj9u8054b4i9gjtrrnjzaGxUIbwxC20O
itoFWZll1U/VLF8ZnANYHBKy1C+6RbGNQitA/QkpUL6lRpQ/YVZs9b3HkLM9MkrSRrigonEZZwpt
3qA7T9nHpKhMDYE1SdWGjZ8rX1vL/NToeDshppj3duL5eyU9f4O0xYs2WTw+LAKh1AVZTVse+85I
Xl20Aek7BUlVbdC0mO6uGZcmBuHpTXrxboWYpqE71KhtzP7MI2s1+dkfKmi37zpa3jj7Th/z3Ki+
ZMNkvciu95+FjtUZUuqzrnyKcFuXJ1+3auP35C5gZnj0iuWNBZDaOXnPOu/N78f+M0Q9ThBO44K5
dfs3XxrZ0fOD4l6LYjc6pXHDzYE4QF7eqYL78N1e3GE1Leg8D0dtBwAQ+xT4fz13DwibGcH2vZMw
tGpkHD8zi2p25WItD8nCeSfsgIOXxn9KqG9Vl3bz35dQ5t+WUGkLrF/9XEWtf++fVRR8bpMGA42x
X73n/F//LKTEL4zzyZ1ci6vfcN42//OfdZP5i4CLJYhmgviHgy74d+om5nR/rJtgIa5tcNRGzPJo
hf88n019rJS5avNTmdXLrR/ny96wWrgRjElJP+oS89hplzMmU/o1MUTPuYP206rAldbzB55t5npg
cq04rHOv4SwgZsgb+Yqx5SCUb/3ZgAak8maxWLDSHh166s/9rmqVtWOfW27RuJtHviXAjTlxpvw6
oLX/5meobTY6TZd9k9gSHDVF0iNWM3/TZNF0CMZxul98vq+yk/ngg3861+7E8dijpXrD1ySUHvOD
erdltexBKObbitio0wxRUzAZcwwiAItZxX3zJEjXMc4BQywRzgYYwq9DbMfefpS+Yb2YQxSnu7KP
p2a1fBvuW2JK4nHWPlWXXGqkaBSDIz298R7hKqHKfoxY9IoBIQn2dT6LGLW56QFBykvthGlcEmdi
tUNnbo2E4c+JTYQ/GeM481+nJlfVgaMoyCcDX3TozdSRm0i0MJcFaiM7IO/KE3GKWd6LqLDBo8ef
y2WO7zhc1bvaXAo2Bx+zTShiHbwu/dQZeGXGaQeTxT/03rLt+KcVT9N8cTM9XP0go6TIzdg+FkCA
yGJCRD9GJJE1nIcCWRzKpjRvOYHCOpF71aAoJFPc05emHPfa0epeAyDmgVH0Hbs+rTcGJ7CHwZun
D1QP+auZzDnNqSrZ2LCh1xOG+82opuwRzBQpdRSB20oacp9UIj11gbTfMrdlucOJuU39pjqlsurO
TkQiiBDFY0JezcMwwYpdjSb+hmifgyFG79zWFef0+dmvmqEJDYx3n91aRI9lnvjbybbTUx57HMvG
rrwAlWt3LeTnDczw4kM9eFWoDZEckKDKL16c6wJRaZPdD/Cm32N2aLGZ1Gxe5RwsiMMzYZwriLMc
3M3KfGhahSdSE2lqW8VzZijrjWpVxRSi+ZfU8lbxNi+VM9rOnlBw5xTn5UAE6lSeGnv8tjrz3heC
0HZS1eYcDkncveOT2GULumORjA512HgZnMS9K4h02tvDgkrYIxPk2EBrOUGo9m6j2hdvE7ahq+C0
B3hp7E7YtYsTwRCU0CDFn1sQ9Hf26NbHnEnIZYSyfgXtvBzLWLkPROmIaz+o7BUlUvbGHS0O09Tb
l76mJOqrSl1zAu2/qLhjq42a2D+njb3ca7cbbsoOAiEIZ07HkQr8Ryz30FgMw2ZZsaf0Npgb+0Eu
mPrCkVfiWKDkM0IVpOmZ3oB91wd9ezM0dvoRzhDWM3sezVuVD+ktxkz93Of9+EQStjqDEa9Qq6by
jbo1I3vK6y5YLwnKnno/O5sLJexelEl5T+8oOilUsQcCtWPAVTLYN3pwv7u4bA9Qt+aPU2bl21ga
7LaqPHVudAubu0JAkuAfkjDHRRWfLKkuM8XKJpJ2qHKn/0pXHI5OXhVHExxcWLkKwYhoh0OTVv7e
Ssxpu0ye/qwit7+YekxRPhDZ5FXO+JDVriYoBBN63fT2A3yA+bUn3e8LiP3hgQsS3U2gkhi7z2Iz
OGO55T1h4FRO2XEkHuGgnMzDBtzX+QeVQiDitvO2GKPeSz9XX23D6w5LUE5tOEWmvZs8ql6N1Ofe
F1jgOYLN3iazmD0ErWt9X6yEfphJoACPMmlPeJmeFVanWyIw79XQyatF8+PVCnj/F1cig7ZnGD3m
nJq3Xpqbt7LL5dWoS+sBsXnPRtHORBzUa+xdMd0VuldFKHhR4afGJFM5EhBRNHbTKYVTdVZ1Vm3B
5eIX6e3qFqccXTebpYba+GLQIDlb2hFPHg45a2N2RrRp0Td/we42NfzooKGWb7Ps2M6t/px7RKAD
FTqzl0Dj1LX1KcPocCpaF/whvZ9ngXcHqX3nX4GTgbBGyI77Ys71hxZl9HVy/eV2aJXxrureZEcT
42OR1joOeXv8m2oc56+zUeM7gKJFGmDljmcjLodD1IrhSlyffbYKawVSa/0yum57P7n09jDtLAc7
nZIHdjb15sm+/hzQtP8+Q8MqQq9rSQKQ8dcxnzKkBIukS6H2SPd6tBGtuwU60W2Mmu+5kUZrnAKR
ZyOCuWJ4V2UgCtD/iJY23qr4LhJHv0R91e0Y8NSnwC3TaON6Wf69cgB0tXLQHxmHed7OqePysx3H
waHSU3Tbiyi4DJh3w2Ja6KnJgEydnAy32WJ/C2leFtcOedldFpTtbS7mbtdjPj/r2iBBrgPElDm5
ex0LnwyEoeo/olgCraXk0G5ax5iCsLXH/oGWSXCzYJb5Ztp90a+5iWzXJK/Gl2LsjOckcb03Uo5Y
enKjZprWGljkWbQVfY4linYIvOo7P6/sa2qigekrclhzJkYizCI4Nn5X/3gmxpSENWkQVCGo+Mhr
C95zKDx7M7Xfnb6tbw2K+qcgjls4VJN9M3bSYRmcLToQi7mJo+p2vYGgqW1xWLqezlKVbmWmrVui
+rJTbBH60yRVfV/Hlv3BD7phN/lGsde6dg+Gl1UQ9CGaAcuz4JmnLQ49W5FVYbYPvhs7X7oED0Qo
OrVsmffIJ+Fmal/p1tqbALeeCZlNHAANyrnPIw32B0WkfCjiyj/ANaw3o2nf4Lgfue2lY96inbnF
ljCdZWcFO4Bo+huBhlZHH3aUR4RL/pHQEWybRTtjB57be7UU6j7HHncknsk6TrZbISIlUnMcKR4O
kWj8j5wFrOfJlhlDHdgn34PS6N/KOnD3Ua5eXV34O3o0Dzb+BiSLNY7bkHNKe7RY8uIw6zLy77BI
Mr2zWhJAHA9X5Yq4+5JCgKAtlkbj2eqnLb3H8YJHI+bRdNp9meXuPf6vfC9SNmv6Cw5T46Dx6Tro
hfPHxCJ8teNebzEtvlRmU94RGuGgJV1M58B+V+0HIrpIWjXmvZEK/2jVRXCH+Brwm+mnbxzQvBYg
e8ABZI6OvcqiTZzk0gqxU4n8hIESGyhBFfdo3VBPYQBF/eSbNcfXoQWpb+Tjo9c0STjiADl55lzd
dbkeeU8gafJwSP8rB9+E9ntuIR5gWWEyz2F64qRKQWeZ49NgFvEHM6+LD47FGdCJ28XZuJHWdyrv
5GXJPU4rsRudTF/REYxJyiEohvYziVpDdCKTqlm28P6zM54zqanhRYo8IqbfWWorbr/ZxPviuA1z
cK8Bwhod3ESDm2/BmDVnt0j0AxWufes4zXyVuhFbYA9ERsV6OifVuOxiDv6vzO8umeM9xx7Bhr2V
XoHfCn6lcy5zX3xKEduGDamLGx154A/RsryKZbBOs+Gvs+rE3moceDu8b+9NMn8mFOwBPRvWu2Tw
aGKLJGx1am7qrhoPpo3YKie7cqJEuKSFKEFVxR+4Lfa+J/Zug6m839oFhxujSO8GJ7VvW9d5E62D
BXPo+lU/UWzzPKAdXhZcGNoNYVHOiLvwjjGZJyI6RvW7r/pgn8TVfA7SgY6hY70g3ER4gs+kRO5V
IbvxLSzP2G+Jk+sRVFNx0ygvabkRKbekmf02w/s84JwDoyIDHIqufzd5dPiVVwEE5PF7N1p/h5sl
ei4RoB0V0bZn12rNWyb1KW3G0dksQcM21ybpKVU+2QBtt2xAv7r4PPsxJH45viLuZmdnznLnmvy4
LCh26dKV1AmqwZKo/PbXAv/L9L/jb6xGBU7/6h9VX97XKcK3//O/fhqorZlSaPJtNLvAkxiqrYXj
7zA2SeTMRdoH6SkrW8o6g8HTuVkCVmmXudWTY1b6CxCToGLLNvO/UwL9qSr11pk3I0N08R7Aqj9+
+JJWjTcvKj2JqW6+LOggb5BgJSSZyvzxdwPOf/E7nT9/FPJkapq1+v2zKDvVaeaRIsRHKUtXO94R
JE4VV+/bX3/OOuv8nQDHXS8orCYHXcHK7fB+9pHk9Tw7Te7Hp15F8x7dgHPy+snaFVXa3euGTu7N
INFectPLd7VGPLKqxMmdESVrcR0lfLu//kp/vsXIc+hUE2W3ovV/Rkj1ZhckHVUGeM1qucW4OR9s
cADpKkIHJmvGSfOFlF/us2iiXyVn/xnB/13/CGsLOqn/eQR//Tb+461u8j+M4H/9S781jyAXAhnD
i4Yj7bcEt382j3z5i8974yCiwUzjgrL7/z0kx/0FdEOApNjD9oWOhufzt56SY/4CGW71weA5c7GF
/VuRcPSm/vCcr9A83EJIwwFSIZn9SbEqBk9jCY1rRPG0LzZ5Fbt3djOqK7yDv3Ox/dy9+g3Qx8O7
6nXEz4ElwPUYIweiOvnQOq+Y50CO0yB/mbkCNxTif8c++/mN4fPgLiOig8G++vR++m2NYVu+gk5/
8rE38n6aCnlqNpEBDa3GPlUdmJydPQXieVyjt373HPyLleqP9gYciGsABQYH5jd0g/+kTtKG2U5g
CavT0nTd1xJriAdTeAhuZrFMj8QhyReyn//uJ/+LS+xytVZt+yru+HmRwA2TNWPg06IoxXSfI0D/
SsoZ0GaMyoSz/dtgbRx2MKahePKJqznqZ1dBZhoTkuNGHhMDMTqqc/JRk07uysAmki0avLe/vqzi
T9cVDBncPgxhkotL/sAfN5u5FSiNomk49vWkyX73IniZCzp0TliI8UhZYHB0DQqiC32Gz4/0DqqX
Sil/3CRevhAx7rf+YzdbFhq/we0HXE9JeyMmOb3OVvA3TwHusJ9fsNWKZ/HuI5+RvOw/fd+KcwYJ
4F1/dH2i2p4NIrCjSxsXDO/iem2/6FiMZ0HuYsGAATXjM+/g/Ljmcx0xNXjeOW0D+8R5yH2P7bbx
wsQreJaYGGJ/WbH9U5qQWT2g3yyxgw/iWsKzKyEvr1kCvdXSCDYwSITjbBFlpNxJXI3GB77Vcza+
KGOeHsWa7RelJMOHSzPU7udgsAmi95plGnZBrq3s0tjudE9MBjVjSua1PGbmYHwk3kGSoN1YDY9c
BMSJ02Q7k+hKBFUixDee0omqQhBsO1HryMF5mKp5vAGaA4GfVgEAOIbFpC+sC0Ezl7yn0wAb3KDb
cC9z3QRwqbR66zOLxnRj2qdf4drTMKi3gBywexORVAlNaCVt0EiQO7wh7nvQEBP5Kwu6HCIS45Ju
ejRoFz67XR9s0yWFeS1dqyIASk5vXt3RRfcgR7RcWXd67B100yCkkOqURYuyU1Zp9GJlOUzyPhjJ
rMAmfv0Bgo4aIhx7yU1bwPq8jJpMRs8Axp3GxAFrWnf2nv4zUGY5GeQ/tENEwtyPZzXJYtrmiZ2O
/W2aT/ghsnrd0V1+rDUPqj2AWYWibTRznpylH6XlKSd2skQGbcmg33WUIR+TYZQv+D04BXR5T2QL
CECeE4ZhznvdBoDGY8XLr0t5I+dGvqiiJEHJqVKejClXxsahg3ppGN4WzDHr6Z5ZNsjtwbO4pLzd
6u3X/Lq4xlu+H34NQUyEfeqTDP35qNbfOpLsHQYr8frH9XemjoFkHzi7JPf9rQygfW90Jc3rjz/T
RShCSojtrBtLcjT4rQ+J3w3bEezfHnYrD3Cyvh7QdSBpt20WRReadYjwh3bskUFPgXzEtCQaMFG4
s3tcLYGZXTvttQrxJK6B6YlTvdnEuKpAm+2LjC5tZBv8hapIhXkaBcy0KUTdBem7bbvUOMxmn41b
MC9z9KhU5RZhUruuCqsE4tmNtciZRpA1fh1mQw/MzNslvR+pKcaPLZc/ObSwyQ+tRSUWLlSJoREA
+K0BqYWGO7hc5/ZZ2VGym1aVUlTJeS/pAelET6fR1s5eBZl9dQPkY0Q9HiNQEJcurqdnj87hj7AQ
brsxXx03x87pJ+K1NS29VcnshbTGxJ2BhehxTDS9qY6y8VPn5BKKpt2O9iaW6XQZfGM4OgFdpLA3
qa9Ds16uQdPHX8HliqtXpv4Zbbl3BTMiySpcnPlGVGNJr2tak6IJYEsPlVq6rzJN1vQoo0dzzcMt
afZ3UwW9e2hlyCE2erFxalRbYTgfuiQ2wENozAl+ds3g9DpHzVSciFN/TR1sfiTTzLnbfk0E/xCy
Lk+Pq0qdmE7yC8lwNiJ26YVoIsotMsAwob6Uc0LrkuENfG93GKbHHwlX61Toqhyh3uY2nwoMseM7
IIL4JXM9Fszayun1m9nHDMkQ1M2ZuM3IxLVLIivBEEqaCW29qNqyjdbPnourPqXb2fIz4j1JdYFL
Fb6Y8uPSKvGpbAxjOS0wyYITtlTaChuh2mlvN4JxtGfZ9uclHlxv11T5uZAquhkNFd/TeUmA/Mtn
fC36peia97mc1tU/FS9tSbmc0RW/IkxjnXeVSM9oKqxPvRH14wYpDT12OfpPsEVzH3bjeILBZAxb
e9RiIyF3XZyoboK9rKzqbuqtqd8vFMtlEqgtnn/q+KFMxi2aC40eBlTrAJ8yqq4VrIvPhbD584od
q/ngJjiYPstgTAkP0Sqq90sA1D9EV9dT87e5cUNR3HPpykiFS+fGr7MfoNwCN3nnJ2CzM37SwReK
idhsRe1bPQWcRVY/2Y090rbKxcBt1SCidymCDhYLp4gbwmfb+TTbWXA1ppltAVhPibvWa78SqCdv
3B8JKzk0ZrKGe54UyChwNSZjfZT6GKFdjA/tip2btVR7Fmt6hnzjZQBFewCOJ2/akVuzKQrJOlgS
vwPdZA3uSmnTx2GSr6Flk03StleolBRCK2e9Z0B1xO9HJ5yQbqxtVJDBjVSFscmC1YiQsZkgq6TX
cE9wK++SOxLgA3KsYWjAB+NYd96XOWPB/7EE+jA8mh3jMH4FcxNSj7qxCgijUKNzM/a9iYTPJeQT
+Fr7tbKBVwMxangisGMThbsKx9vUZZ0ufwQKrEwUFIYdFtBzOlOiHH79Wr8mHugk4yQRGWukho9Q
5qILEl+wk0/33cDZtwzIvRNLQXfFQtxJcmM/l850KzAV2BsT4MzbaGmV3Fnumi2TlorfOg4rKLGC
8+0/MlMsaBcqr3PIiSmSWOdFOAbm4PtQ2ByS2PI20xvm1/MTKTXum5cIFta5QddIu3FKw7zoszV8
U+DB8WndsG6ShukwQG1ZF33xVNSGeVZ9YnzvGi0PST/KCTgS/ShwXaTMWhNiH0jrDTu5lp14tkHT
qTBuJjyOjQ9tlm+SrldUM7oJyd5gW+9VwMSobFiqnqL1jsKK5Tb9iD4pWm6jITRVQ2eBfTO3LmOG
dFcEbmSuGD3HdbhOHC2fPBvl/hOK3cJTAJiSOAkeizyQHluVkgt9rCDWc7qHKmTE4kMWcFqOD9PY
0aAUHDeYYLm71HQiRseEqmJpZL4+erN1KA3JGcRnPnXGcJdc7bIbNmRnzDv+o1EQEsVYZIu65fbr
xzpgZckBrbxOhkzPRodkD6wrW88clMeYqSYyVqKVQSa5/A7tbasVT2/68uLMeKl0aT/EAUu63cT9
Hjs46SKLKJElY4SusUKFcVeIR9i+cPI4hjRhNtC6J6QFPJ1X5t9J73D3wVBHyG3rEjmLhlfAGzhu
WBW+V6iVjWK+k5MznniuORj02ryTnTLv3BLR12CWZFXP5XHqXb3jbBw9TV6PQoxNdJvB7N1NjnPn
mJ1zy9S0euBusy9XU3Fm5ysPDjFMNKvtDueOt4tlcdvn5BvbXKo7E/HAB7In+remtuxrPaCh2JAm
zgFy0odCFtXWG+7tUjxy8qt2KBDN7y5hTmfbpmmZhiWyPrRTlT86UXA0suWbqz1uiNPzCu8xCI/J
tuzNouagbQwEmbADt+HMLIsVJDFZIdivWA27rL702qLBjnVd3bZ5wUNaJqw2qdfwRC4D02ZChguy
neZ8zODmcOze/nUZtVYd/22wWvk4NM9Q3tNYELQgfi77afZmkh1PHZX749APTpWW8Hrw/evP+VP1
wwcBR6CXgW/AoXD7Y7VGGE7XZ3WHdANlFmM/mlvPGvUoMMaJMDyPHNvk/GM5/OvP/VPpv/7AFSNN
CJIDjPynqouSvLCzelLHKSu8984AGVG2E3nIo5+wfpFDPD96XrJqVob1lPvXn07f5uerC6eCqpgX
nC/xMx4FISjdE+HVx18j2GkYW8/BuurS22e172LFf5vANt7s9eQNx4bF/cdX+E/H7m86drZHv/Z3
d+tP6SQfv7XdP15Ssqyq9A8hJb/9zX+27fxfMM0QHAdthABaZ7Ww/Kb5CqxfPJfqyqHVjYnlh6/m
N+kXvTmPh90EEcOc8A9tO9v/RdBgQ4JJo4R2FM2+//tff+jvtz/98+/7/fQHf37GAB0B6qDhIPDg
sp//8c2KZ4cIp4yk6pbo4gvCfpe6xlLtxWbj3jL55dTDEEQ8cnQNSWTlqJ9O6bYwxXjME7bdXRT1
/r7pZPMkA/4MlYh8Qa1eHBAXxKENVba+1JOr971Xdjnzu8Q9teD6mn2f9dGygSg84jsI3MINmSJ7
20HO+dZVuH5BFp8r2J7stXNMjkkZxB9E1VJRDNh8N1BrXuUIlqmF7Rk6UYs0rRuWDT9pRsBqoJ4F
SfgQj7U4Q4TE6zpV7bjrIpCLzHci/ejOOr3hrwi1bUx/OKjaeEgjlbXbZMrGY2Pr+nYZcRVPrW1+
XJpmuDCJm58jNVOMN21yb8kWRQaE6BX7WuXtziq9dJuS+rVHx4eAMxnn8ilOXHdv2ZPacBZPt0iu
xUWK9EOd124YMz++DZyZ/a5g1g/PGLhbjemThIfuKVeZfx/VArmIY5vItzz6BPsaIBwde4B5bH0R
sddI4XaWGtC4QUXb8p1zVNqds3Fq9MSW4ftsBfbHPs/VUaTJjc+x/QD26C6m99Btrdl0iq0Pc2nj
uEiOqiJenJvOaIYobEFpQoZcuhD81lGCh/rgtHOWhSpdxM4YgM462YwmqWkrl/vh9jdLYB27zHzD
neJue37LLo+6lwji5FmOzYc5n5nnoZ76BFhiPotE+WEJFXnr5vM6eXS3jP7ix9apbALhCNe4DbJS
X5GRMTiWBSzgUMH8JYur9e5zG1eVkfjDW9RECFF0ne1Ank43jJK+dRZ5IAx2oMJGOo1XSmZ7nugw
NJlnb0CyTTeFl0d0VL1o21dG9CDs7hVnRwUTzc9PCVPr+DJ2ZjE8TDC49HuDagAJte6x3gziwYMf
e8libT/lRACAFan6G7dFp7LphpJLNqqyue0t89M4MbZGHGbsrNH8RoPxkz+OALxLt9KnIXP6sEht
8448D9FuGcoEb0Gc9M+LQcVODmOx8zATrQLNvi+PptO72T4iW6zALz+On5J4qc2toGepdq2h24l4
mkaElN3WzvU70PkVTY+HATEXer/EvFEaqc1mwgH2MCjrfnTF29LKN7Ohm2nacteA9CR5zEuV3Dh+
opsDo2/rYHL0++hGwXMcqW+m1UfzmgSidg0m36NbDENwlxRYhxCfw4NPPOsYs+Y88m8gettukysD
3wuRTuMJEnGJ/Zide9r0MYXUbSvbJT4E0dTEm549rcTt3z823ezzlbALGX10PwAK49ydq9t5sIdt
u3rbelMeZsfmvJovg36wFosjKiafEpk8qs9LbiML2qWtqgp44rXL2NiOdr5dJ9imI7HTqhtDz8dk
K5QXfIRGgTW8Wy6V6RvHuGuTAxITuj+0TPZuNA+hNOdxXzlZGsaEQ7+CE5q3ZabHS5D6e6ciAZBZ
n+jRWDkM4JvMfUjqMt8pL0f3R5Dmhr6nA+Ch1JhdbLhafa8OAzSJzSDK+JZYu5ErAM77WdPiOLmM
7G8n9E8vY7xN+uLC5DXe0k1EXAWVINhNWMT3mbqguny1MPptIetaJzIrlp3Ln7oUrlnfisLWaegi
xqEIr7VFEbLKOk45h0JWqkY/2LKxnwkLTTYQUYJtgiF+3MxqmQ8RVYa/kUWevy2Z7Dlz+ePFdWBi
sEB8oj4BlD30yURgr2z2xHqIcFqGa7HE8/c+oVJKKN/2CcoXAAgpVsIpar/gecCC44MIpRNdiW1t
mViGyhlQcB01eK/7T2wsqHHx3R+rRTP4J7jIAIynxhEUK4iHL1bFbrPDZt7ekJUl90MsnmKGZEeg
A+YlNX21aaogOxQ+EIIE30bLHCcEkhiACKU0BJA/HMlqME/m7As0fnly8kaHhCagAhevG82QHTvY
t8q0bnr02Zep8tPdZBWPMMjB57QxkhyM9AGwmvR7D6azxs4VOGGpWHtHgU8M7oo+aSlKAFhoS7cI
ju4bgVK2niyYyryit4mKUxRNcPnzgjbqvMAsdq1UnKkso/3Y68tUlnpnLnR2wSbDIy/VuMuKgmxK
245J8XKSU7PIzwH0Y0gEzVf9/9g7szW3jTSJvsq8APQhseOWIMCl9l2lG3wly8a+Jvann5NUa9rS
9NjT931jd9umigWCicz4T0T4yRiOxfy1qqwx1MUqQirMXxrRpyevlwklOKXKqvduJyjZQUJUmZVB
VPo42Q+kX1RRr8nbZM0fR11qD3Oa3y9c13O82Ozv9fI2castWpwC7ANh3iZ1YJJOZG+y36MVJvAC
0zgodGZ9sYp13RFQO1uP3ZglznnLh3W8WSXjwtDgydlTrbhwtB10k/yhnUVorh46tbfpIVV+7fZU
ZbqvfSYhbqFjxHWJostsEldQ+2p3Q3oWZWmF7iDEyjkke7LdXiVBTRtbGY5F1u1UiJ7bionXjg6X
vNnpoq9+Xxux2Dud7KE7UCcMii1a3pvZjstbRQL6mROW4IRV06O4MkYAnnQXJxBrMZ11p5hZ+ksQ
82VKh+Na6VsoKlZMlbr9seYeeffNmDNN8UcqOgy3evS2MaNOsJJ7hqghtuo5Yk6EYGqM2kEOs30v
KdUAdepIeO6x/ewqWC3630wuULGSi5PqSfJqrXFLIDjnZIwikk1HRVZi1m/WtNc3eyTZfBTzjqfb
NsOstOZVD0CUhoPRt4K+1HWkXZsnlx7ZUhFZ3prCVEl3xG7EmO/MXKxOSNGS03jS03W8KtNCO2ld
57Dxi/WRrD7T8u+EDWkKuLN1WVTYlBA0nr/1ew5CDl2cnf4u7TwV+yXX8wcv7bH6+vmMDZMUA7It
fPsA/rVEVH47RzAgkF/aRCYdsrR35c7t1+Gt9H1/H0tfXJMWjzJb8uF/3szMihxpH0z8XVBPsHnr
zqtpgOwKUEdJpPCR/oEZCjGTCTNZrbq1CHLByKC5HXmJhPSdrMzS3+KYdJakRbQIktH0iqjFV4iH
rRh0FOZh+MzivYUmF+kKwPqr5WLCWRkpVjs+0RireaHDkPp9QQopR9MVwRBIdRgckCDLSas7aD5P
BE6RMlyx05vWntvIn6sBSc61Tw4iKiweIMyDpHeGAEi7Lg9W7fShz4d2Bojupj3Dx/UbJbvpFzT3
7MVYHfcqtuj5IYZkcq+lztZsHyci8W8q3YZ5XN3PQ2XKN4ovExBx24pwU0OiL7Z+6o116wN4Wefd
JEqb4C4PS2ZmuqwD1BnclPm6/m5oGM2HLhMfrKfZOZs1Ea6d5Xym/gB4sOgrN460Lku9/aDj7UiG
qo/WejDxHjZmaDuEdDSrW4SFlfkHf6nG0GbEdrW503y7kvL4SB8rYk89LxjGcT02RZt+rESzdTuj
aSygv2agQQepN+yMaQiqBknPhGEMmUk4kTERCkJS8nLdyoyJQ7e1TxiAXTtgPc//aAYhnyk8KD8n
AsJub6+5f27WJD5nbqmfiVjrImI9O7jsxHkwt2GGpYSURZXjBxCjySDBakMigwR7f90JbTseg8YF
Q2dprupodlr7kJcabgOdvXjrl/Mz00Ez0vQ+xKqV32UJYGCeV9Ntzlj9ikUCC2KV8mVxJzzpSKU3
ZoEDNdW6Niyq3AlXS1RNUEx4hRuoK3YMVn5FSk9M+5HesYEayt/SwrG3o4toH2bd6PwxYe/65lRL
6gXEsi03k2EsZjT3VhP95/z//3J8AcKZf3X+v/+9ruUKZf3L8Z/djXrhj+O/9YlBnkewLyd5j/op
KKAfx3/9Ez5H9hoG1JuvrF//pHaMT/wj4ml10rmIpbERhn44wWB9EBLUmV0w9AbU+3eO/98Fup8E
PMK3TJKHIQoQABz+uJ+Av5LVAs+XvoIVEJ+/51ucib1Np+4tO8nGD30qGUy12eordmJO5++gNPoT
oz+hR1vH+S1IS13zg04Opb1PmWZorKLJuO/931rqsu5mx1mvqlXoeytj1k27DZzTjggFLC5ixRXg
lEZLyhH6QuiSPT7sDBqgjbDP0w1zj9G89nLtzyuq7S1Chs6oY9teYkIMFLLmkuHr06xFn1PV4fJG
pD/qnc/El4Ro92PLaatmPNSkOWcN04Gcb7GEVePCcS+tj5m7Zb9rQiS/zWQs3Cy85rO9Nvm4x5Vk
XQNrxrgaCLIdOb74Er8ALR2UbPG0hscoryb46Du6dYabaZbaQcQ5zKges89thmkJyS0votxN8inA
1pQECwEV7Jkdqp2qiqkDkzydTjrbfPF6LjOJbEw7RqXR44sBN4YLOhpGl7BN4srz4BJnAO3qftBM
hyynrXrA9dXc56PX36WxB/9A9VZ9tl0DoYECuqCYUzwpaIzsxYh/YF1L9HB1OYXsMJxtOZkX+htT
1uF6bKzPkhzRJyFl7R08UtTKvaHlCaLy6BWHGo/GK8cdIwKx8Gh3TvIlmIDyb2hzyParqRcs1hCF
tj3JR9dhghA6F9lbCeBSSeEWmrg73VdKIpcz9noL1dxiX9rw5EZKF5oc34WS1/vKXO6IGbYDH/2d
HHTaUi6SvBLnTSXTg7XETM3y+gF/tXVTWMYb6ACbDyXwr0rqr5Xovyr539Hs6jgzEdAbMQRFkeeP
7B70O9hkdx+rEULiNIciN72wsmb4nhEFJr6MHehniI85fK8Sr4o/EJt+E7GvRc1lcJGqGQY3OUqN
mmsQB1XtttI3Q+HZWKZNwyJjwH5ouNsCoL6rRs1IKHRy0CvkZ8qnKZRWU5RUzVNsNVmZ1YwlGZm2
CKoEz6WawFiEdJ5aNZWxy5aDr5rUEJva7XM1venFMgXlZaIzddw3lzHPoiY+7ZoyeWfqTWeZGgi1
zmiHnpoSrWpeRNQBLpCDY1UrkyQvLpcMh4iY2YjbBOAyccq/z5/m79OoVQMUeTKYYc5PbIuYvWOh
L1LxKizuhVC38+yKdEr3Ab40Tt8Wa2OPOqKDQVz7ikYpyVTh59Ot7nsqEBFERKfiTJDcoTrr+hBq
hrRWzN11fpobAy27bLZ83rGLJKPy0NNtNz1NWWbNT0ORETu7I2cX0IED/pS/F8XQbzXb/suhIFUH
hLV1/I3cEXVu4DZLknfiHpMSYUIAtGMxqZjKXE4by0qAIBUpl3OIN6+YLkuCcLyQQdZQJMd18Kz3
sSEQ7TfqdjBigg5sPrpkOQ7NmbBBqKZdHReDyd8c/PVE4tga4p8O8PFcF8SBBHpnGg4xkb0R88US
y3eu9z9K/d8o9aqM5q/ZWsbi6X8FH31TZvVPUv0/XvrjWW1/AogiRtojH9xQSVf/fFZbn0wGXJau
C0s9c5WK/8Ol7XwifQpWkoJck9h+h1f9eFabn/hPhYoa922dU4357zyraXb9RapnSgBOQIErpxTS
YV22GX+G811CpCuSDfIjJg41xUetcPebTOBnjKn36fGbWr0hG9dNnVNsUEJ4At3wafvbyEIKjNmh
kcvcFrSoxm6S7qiVDXHvuxa0k7MXeM83liTI0ji1TvgPxG1jl9ZpsEZBapGRd+9l65gnSj4ZQs7s
gkuG7Tgiqs2HYCBR6r1WlFirb4zGJmpbYLpq4V1TPWZ9fCcKfSApatwSx9mNjeG1B4MneB+CgKiX
mDFURJFn673RAeYwdeAHz63O4jFIb3lMFhtcJxPLY58b8DZFxUjdbBe3v0uMumiwgveNd3Z8V36T
pA4+l7UCAUVKYxPHWkjB1lqX+5XgvDEoRjWxbH2FuBlG0h8psxPP+PeBIoxloTdMG4/mlJov2wyL
UZsgaQwBGIc4lRQUIhHAv4PYj19zQhWzgECIlrMrsI08MKqX3/I+4wrUFjaqTJbM6GIFly5mz392
mVpWMGEfa6LggjHhDdhi5t1SWrTc62ZiPOcxmxqiPxwymR1/4be2Cn6mV5jtOxQav7t/ITtG/GC3
DqLNVU1a+a1ZwELgEhK7nmramzzOppPZ+KRKKMCGsba6nnR1K2ZlqaATua/5J98/0JLus35PCg4c
xKg+4QvbwUcq5WdnbdYFygJxc78UBiwNNsQie4BF5Vdo1pw/BcMUf/VkCRRllyPXhfAnpQAumiIR
VkuzA1dzk+zQDRXRJ21RpfobOyLLjMpq0xp8Q9sfKXHMTDZpUH1dy/lx2KTNKTN1rKCMwSc3Q+YP
DDzIRaKAkTYuURnPNSjB+4XaauyKG71AcI8jdhP8SSQP8ldGtry3VN1ESE3Lfeoo2wO0IHeD0Us+
Wd8cXDO8wFxg+KN1U7I16mj7ktx8mgGlEk/queTO7fAN1wc5QfjexG2K/3vek7/CB9wgMRLj4Scg
NkXeQsLUOeaqoPBLwFqgWO43wdfyuiG7xDq6eWyetHwCj1lnk/edoRNtu4rENrjEhFxYsDnumFiM
8tvCZiWhR4ptGdtG7hOYU5hWhd945gDda2Mx9YTkDxs6PYMtMuh8gNA8rNPkhxecrcfv9nq5hS+0
y1pIxnPqy56rmzR2AOBmc+SSzOT+3i94nO+JFWmurDSHfyHF2cforoiogdpNk+Onp1BWhQB/n81f
vhL0loJIZYqMudAKnc7CkYmse2fu1x87pnvp3hkd8YzaF79qCgLeteBszY5AyYqMLJcvp9Os5FAZ
Xnag7wdRZ84qfh2qSylBpSBp111QU45R3GCayZdcUoWWhBeQ9gJprTqBMDuIavPkpo1/TR6+f711
Dh/hkK38CU0rSK0r8RJ7dDTJ1LzPu4mUM40zB+tpsvl7vWzdo2P3OkEOChrrFg1ELtV6/HwFl8Fk
XjFHm1xHinH4UmC+7yveEMDR8lgZzZw+rnJpbwiwo36JeePBXPkuI5JaJ68uNBh3qtA4y+DlZIQB
opEPLBm0IYvnwW5HriAE1WPLjU7kHX7490KPu6MvJH1TFLA9X1wQToEzjjgyJMwn6dNsBPnCEmmy
Hb1eioI7SvMNPqiSncdzrG9bS128C7Jk1hWyHw3Y2YFtVnYYLZqfgmnmU6JI3fqQmcHSLOKVe4oT
Bjf4yiiwC3pZ2h86CUDQ0rWAxhhX8ZzTWoYjl+076iVmekycEoi/qblLiVznG1E5nbjNkNSeK8wU
1OlykCAsyFdUhytofztbuaJXjCSW35KiAahMbe5uDtLPJG4D8WFBzK+sduyPo2COGl3uecuweJE+
8DsHBj5ak0/TIdAgm/xXum7gPwk14kdMs+iGh4n0kwU3sGR9g9jy9mVqqvvRXyV6Suf5r0QX8EF+
X9JyKUBvoLO4lRh99eMpZ/dNjuRkzX3YCk3cWw7frrIs/DwYZy4vLRLR5RtXTZ71qgp1iJDo7D6N
Litr06RwdXPqda8iM+uawU6yFm/2rNqtSkutUmKas4OVDvYHEhMs+thVDyIdVUcKqfDp4p/6lo4V
0l0Jad3RMMoK7IOw3c6bzUJWsn+AD2y8llFMSroGxN2aUnfc2GY102Q9soXYYRZs0Cibzb+qgGzx
Gbsx/GgvM7982PKSYMesdL0AK23yyqOUXsgBvOps1TrfmkKR6w3fSXRflhgo5dmw88DseudbU1ev
TSL6M2m5oz5TeTur1mGzfwZSIbJCPYikU5fP2Zq0VzxjvHtB1n3Md3cyCWrgbN8JMdzi4Wiu5Ehm
8cQ49CVzO1jqtY6/dIMRakbTIYL6BH0PbqC75F3MpDmLSpuPw7CeZDq2V27u91V8T9JfExAw+UZ6
YNS2sos0KvLuEUJ3eeU+xobFQXiF0wRZcAl0jE9CEM/lmUz58Kw4+w023Ni3eH/2CDpbzewHUJUc
DysP2saojoJYKOoqrNYLNKswo6I2Jp9x1xbpNF2f0cOLItDcmQGiUYNaEyfMsPfoc1vS2ipHDhAG
07CrwbS2O29Rfa+I5g9utnQqTwxdpJrFiyUm7Ou4VO+yrfDOrhFz9wrYNBTlhmrvvIXCaxeMEAU4
R4+ofoNfhLROqdnLR2k1+cvqVi9Wjhx+XXbSeuAMR6bGIGcvsLbeB0Iwpz9QXPyvpKFSmjljjKYf
2Ag72832qh03WrXcP+oTCvW6MFuuvHZJA9qKsNGYMr/x+jRfb7hezrd88OpoG+eY53imh0k2v/g+
XveCcJeDG89f8DAEdpa7X3Eer4+pTS22KDsjMgs33xmD3T8wJiJd3a8RY5dq+S0fjWeNGEbM5lLe
eFm6PRCCYyOvjhVUhGYdYh9tvPUzK0w6+dzROE7socPOKJQVOMewxSxRRcX+ZE7bMGHfcB6rXpwR
trSj7TeSyufRum5MogC4aHVIlaUNPtg0VL12Xqj5WwEIjM7FHVLcW+Thuew6ta0QdzwEwA2sqY4S
HC6nsjfXh6SBNIBkOBqa7A+QDOxZ13bCvu3j5kH/hvNYtXcZE4aTt71/szExHrPKoBO21h8ZIHvX
zVoOL8ZiaNdr1ZYkrHour5vZu34dJpLm97FhbGfA+e6QZ0PzOVf2YYQbcmu5v2HVjR7Y0J1NKocc
asZ58rokJ1gRwwhFRRbVaaY/+EMrKohPxdwKt4RQ7nsZaS63DcMPhqErA5eDHhdpYOPmYSKcMSvC
L3+Ik3Q4TbX9rU0TOBRyhgLR6vTBJrU4rbQ6fcS9ToJu3MjlMzvikN11z04w0+v9WuhFODBkeI47
VhRW/h5egQR0hjiGewSrNA9VWq57aawMTOdSzNfpqLli15qjGkdLByiOGkdbf5zmohQY58ue0E+3
20gaymJBcwAtilZ5pJdxSr6x+CdRmuN4wPbU7mMSK+hkSOONrNfEjA+Dk2osTH3mMM4b51etkIbH
Y49GdCLYBHnwLcGXedqFrtM3N5nke5GZw/wKPlCeNpKbGAytRUTM6RaSJsP/zd0scoxSf6Hn0uMW
N6vG0s6ZrTZ+LKQVMX14NZNrzDW36TTIN6ozx6uq926cooZmZjfwVIGRgNcwtttRvBgP56IDBX6T
Tjvqp6pw/OGsdWIzxiOrlh+Zvjl2TImFGoclHNziu3jwZ3az8Di7xc4a7z3uShb1OM/ndmX5XgnN
QfzBf3BwGZNudmCUlqbvEkmyaUK1tD6a717KVCIymHk5gZfRNh65c2xXV53e88/R3+CodbvCpjT1
BkC+PbIHTfuU3RbdnWxEnIlOEQjutlzPujIxrsYsniGvmc8xCLoHG2N/9idt/l+4KH/lODk62xzs
DQ7QBknzhvr3f/K1j2kMHTtk+TFuUA73VEiYy9tmbaP8bK24/iKrop5832DVKZwdfRzZ4a/fwP82
gmPdpGqDN6JSsZH+fn4Hc+qIZjOG5GgvKMeYdlTJwOiL2FC6Z5qw2YzbQ2ZmaXI1tPFWw4vI+Dap
B/FM+a+4RWZlV/nX7+pfXBb8rHh22bY76IiMIP58WWpzjFHGreRYa2z9SIJZEjxFDXvSicNxMJD9
XzG92tgcaVPS/p0HU7GFfx4+cDH48bCRHrQlF+cXY23NoJAIl41rspYchUh/XGFaZOdVlOtW6co8
DiuMZz4XbqydhNp+1xYxSFcTNgHjznLWqdh2ejEk6ZF2jf7YdjTN/3Ex3s21yUL715frX3yIipO0
kfoNAEzx6/WafIbLpuaVxzqeCK3FVzVKZQdt2TThAuyCuq3q0KEL9aMCe3jsBrSKLuUsnzVL/1jV
3d8QwkJpPj9fQuzBYKXKfW0KHsM/f4IazdrbyL7h2Oca28aLX3BAknqVSDxy511sIbNhyG8WHqlT
C6G1r0n7Lg+C5I4skLJVZzCu7F9fKvNfvTEHKZrIA8jw/8Uuu1js+qrv0iNN1OxQk4azF4k/89y7
C7siU9ZPbVp61mmloww9gXjM4jxZxoRlciL472JG1AECwBwv+2IxcIzVoEnDxKI2IsqUK1IRQezh
ldaDJ5BvtlbFqCUF3hQIE4TBb98PpVk148XclApQr+3ymMbKtDjl23Kv9nEfWU0QQ71JjzG/7bac
gP76cvzSUkcOhACRJ+SGCRUSov9ryUQqGJozs9cOZmqzBhrNhlnQoxKIe2bh3bPw+9fwIJP2VBvK
UbZUKW9rJTrxafEdrlZiksMHL0SBXV5a/E8uFn9d6BdMwos8ZBqKB5/7HJWGxNEkOzbEDFdB5rZT
EiZT1x+3VZm4aa1BvHGKFWOBx4Hg2+WX/Y8S/fdKtFrW/yLl4aJE7z+KZvhVh1Yv/IcO7aMoIz6r
7wxFe5YhmP7+Y2YsdOvTxQ6gG6SWeL7OivoDGaeigZQHmHB8GDqRAaz1/9ChCYEAskQwxjfOs4eV
9t/RoS33Z1uCRbawSofhQUqzBLfzr4VhRBW0ko5r43pjCJRsB1CbdYj3AHxQvPKGimykpgpn2W7y
yJncIZJv76hnjgiA2o5yarXrmPcOWaJVUQKxS2ruJm+apD6mvTmevW5298SRwN7A5D6BYLVKNNau
hsxj12dVztPEmQP7ExHyCMk5k9e2a3aVsoY5Uq4c4TYRGUiyxItNsUlUsw8uzmt2UIhHmrVvHHyW
Z/oUid/v4ocZCGyRzV6tsTuLyoNjJ6n787BGBm7pnOk7JBgQLA9D2rcRoXY/5i3w7tTnQW/W6w2J
iFQtEO3Jieu3VHM4v5ZSC9laiQgVajvYKkmuToyDVtv1m0+fTShbBqcb6Bp5iHc9THTIak34ozGg
hboVUgQJ8kezwnEnKuAtrpTFmcDzj6scs0cXd+K+EmJDRDX8gDkWAmvbTjCr+V2/+joz+WLD/JQJ
Zso+66jemmGq2yb6rmYTXTouhLqW8sxp7CYV7P3Ylz76eqUQeffgV+OxtVTDI7F2u9Un4NXiKLk3
Yp11OBeBna6vxD+uwTSoX4Lkqv0wmvG+XMck6CHEcIaNXyvp781lqc4tGZ9XLS6/wDSWsNncSMvK
Fmawq/eEC2m7jIfvrrOdox/752GlU8IrQAOyLdZeVxOBgSOlHUoE1p05LktkWIlP3Fy1ngx2Mc+k
6G8nKbxpT2A1aXeLALmXGueGhd7CGjJhZ3uY5UaHTES0pNAX+Zd2aa2rTvNOiApVQDZStx9lP9NE
lxxSc6SVqOPYUpZaWOTdcyOdV2/ZrnNjdnfJ5FiRVnOsJUoiPbht9bHZ+Ze8G6xDDsKK8j2TXufn
2rmjr9lCtd0Pk2/vuSeeSxBtZ+aW8PrkgRKEJhoTEp05/ABoU/82eXQ4WbKEVh3sE8EJ4stqbQIC
S14tWvF1W6FUwX/aMM9y6I0a0XTbag8jLvdCVufd3k1a65hu8J8WWZ8B6mW3B4T8rMmh2hcuBAT+
zInR+9odqF2ywoas4MjJIbpiM3/pDSe5IV+hikzva+JL/bwkbhfYraM9lyBLNFQQp7t3yyx7rKbC
C2qGwsgOxPLSI9I/6/UChOES3USJpLWXcruhu6aMPOL1cWMDc20cfOBcdTesF+LRBkPTaa7oN0DX
ogp52qXBCCO2TwcTesPNnZPgGBtkiQe0ayREdk7GFUeTca8hyr+AM3MVvdjcG8gbgZP4894mn3en
2w0bHTvXX+g7IadWE+DDU7dFA8aDwB83JiVbUT8VmrkSPTfqZ4EcYkMrOinzCw3GDyB6JjutcoIR
k0do4gmPeKvjtavV1G462nWNo/lAGPIt4s/XbHLSgPlxeZo6N6GyZKLBaeN6tkwyji4xtpQJ6H8s
MRzdMjf2uZ2A6XJneNLJ3mJP7Jw9Uud3Vm8/OsRhhEx4mjD1oeS2uXT2FrEIO6PzfxuH8jFjpMV0
4L4k+HGn55k4rJn2e2Vta1T22xXa2HU2899Ltz5gBVX6RF1HlOb1AX7Vdr8qf2Hqmh4lGNlH1yQz
jhRU5MZYji5FzLCOroYHF54Xc94aGllDQQq5kYGeOP3NarjRWBkffgc54BGOBigr7aeYYvugcv2Q
6jeYSZEfFqv7faJWbQflE9/afW4e9FKIc+yVQDKlgUlkZdCxDkW7n/3KO+L8vmtK44vjyOs8sfKT
tJdXb5Yu+0fo03I1HapvsvrZ96e3kjzEfdu6v1P8MAdTnA3BnJTPhhivXGvob1vPOGf0PdJ10pTM
dWiq1/v7MsWiD3zgBWTv/dH3o77PfALl7G1sDhbNVPsYhjDsgNCvmUT1B2vpvR3+Af8IH0CqJWjm
igF/tYh0LWtxtTn5GFH42EWDB/m3ePzEWpH8eD/vZeFc54KH0KLFODRmn++zSMoIdhQQubKf1DSM
qAo8EmsnT0lP9uY0mRqY5UibRMrjBQeM814Wy+c5Hseju7rfmtFgvJaUaTTSPnigbFeLGBshrlST
fwc8f68nbrqjLUi98fmm7fDnDjaEEIWXTb41IalF0dJlRKg4VnkSqfY2QtaQibx8M7OWsNtyHE/e
tPWsNVkfrnHsHFl/s3OKAn5INFY5GmDsYAQxwjdtmIdsM+0oQW6KDAqBgsVqxSFx87eZOs3TpnnP
dKleSVJZduitf5ha61LLWkKWuuW2s1pHRHbjEmVpVfrZg72HZOZJvrGqRj2Sy3721s2sv+LkV2ak
bIjJjEZw6/z6uDDTIwxyIZK4mV/xzlYuX0XSPHI6LLn7Ku8O279PWqObMungS0YogC3NY0e7wSQC
t3WM+MUcOT86IL94vOhMsmXD6l3swE3nrMAfF9uPplUh/7w3EzFq9bk3J+n6Qd4ow+yuzkus1STK
tT2ese9lz//ZXv/d9hrxBoXg/95e35F9+lOA2vcX/GNb7Sne0qIbmwcK4CXA5f9sqz3rE4gmBk2k
GfrR8WL+c1stPgFcQGOaMJz8DYbjx7ba9D4BY+ic6OB2eDk5ZL84L//KiSl+pTtcEvmJo7JdWBKC
nn4lMeNZS4jAt+0THuoWQijfCvLO2/hsU4ITmKstQaZygu97RgpiXuKzVxJhwoN5ebFruAvLyeWb
TlrKW7Loxne66Cfj6J+Nor8qRbw7g9OFzRuEmnF+1Rl8CMNYzL51yier+bBJ7L+nPam+rm0Vvt9l
5XrwW53dREuf79/ILshjv6gcJHTaZJ+pU5HrORf85s86FVmIkCdj1lEpFH+uupjx3jxm/k3h942z
h8l2r7HzwsWbCpFfLD97EeAXX5at3r65F5YeH5N5TspEhoUzlofhQt2T4OA8uBcWnwBx+xQrQF+0
ZhuxV7bIsBpV0FvFOm1NsrpLsUlS80HYSKB7iK87yHMXsmyrcCEQKNHtzMFhT507xnvCbHfXMNHe
oSqQaKbsBBBK42Nay5pBhXIbaINyHiTklqQBFndmZ8qaoPW9RliW+zySxVwylOl4BrtOW99ip0mI
a1CCbq+sDitqR1Bom7nLEebX3ebOU7dLYjYfbUrmfqU8E/XFPqEpJ4U952z6lLsCMBWjRaaXiPr6
xYDBB4DcbRZrNKelQ/WdQUm7ZWDawLncPaopygP5NtDBuB3197LR8Zkxsuv3HtPIcB5pvY0mUvDW
HZm7Dsl0XrLseKpiHNkYZD6LsUnDenDn8aSqBZI9bNLwuGQj2zxhzpJ+JQemmKlw7IHSDVAuO9th
vBpyxjSv6qXX2ZgkGf2q1FONOybdeF7aXLOO7AMNoqstlPHZtj+7+epRjuPU90XdL3QbdQaSuY0u
ZF18NYm+iEjP8x7XMiAvZXvaYbtYcVJjigo9iyh2mvZ8U/0TmYvV40aGFvFQytCzKWuPhzf0g5ip
9rgp449ftliAMprWogGFlxCYHKsGiQDs0oJJGYgIjRZXseYR0ewJEo1yJdLPKQ+h0rXT361Zn+7E
xY6U1W71O0ISoU/ks+BrsbO6IowcSmi3XhxNePVwN/HdeyINCfpx/I5C5rSXzk/4mrKl3XVu3UxB
DHGUBPkS12LntUPxrc7Rvbzd0OcHQ8dAAG1QCZKNqG5Ld23dMiyUnd9nH1OGt+zo10hMd1ISA7qN
m0nrnplPn1UQG1KVbTQfGwkZI665cen5VnTa8Fsdj3kJ+j10uAgHntrhMPa1Fjaxt94QLFavgdTd
ATfahOL8tJrkox7XCQ9UoMW1GrnXfZXsexp12y/wNWTQ0r2jQsIpnmZMOhf6cWPOyqNgqK/7dM7a
fcfe+EM2qJtK0rQJrdWbE1hL8YgvRC2GjL93Bemyd/k2Ev4+Np0faIbPT+vV7wYmaz/RAihmRpwy
VtKjJd+GzMmtXZ9NvHsOPtuxa5btmDVzy6TOJsZmwvm98+2JSV4680UOJXNeOub1Zfyq5+wkb/Ks
t2mNiMFpgtZomw+YCY5/jO236LKUowJwnbCoG+GQe6yjhTZM5PAZ22spTQ0uupjNrZCHJTbikh4/
yxLrhz2OzNLO3pTp/K0g6AwRgwx0dsi7Rmzz9LnGl5pJChjs+oNSyYpbp9/kFc3Hzm0nBe+YEVCj
4SxkJLKztL49dJ5R3oFYEWTmNBnl7xSyLUwhE2T2Bsv5LmObftfbZVcF4HuNvfcAHE5kqw80jk1D
Wl1XpAFS8MA74N6tWuBDsjunW6vrlxwdHyfNvpa9+4Vx24xtOOspd8RmrqyfnrPqO0anXo8a487v
jdCa29RZfQoQHPx6safTm8H8Myxm2XyVYngxl9k5TQyT7QMhXvPD6JRmudeo0poOHmQFJWReRtGG
0aD8WHYeRwLf7E1qTri3NG2tr1P2888GFIPDVnC0f8OsT0HFZIo0auYizA3MpkEJL31tEad3FadT
igd06+WOvWV5WjqvhadeenFlaiV1G0xgXWq2Yu254Dmz8Sv7697yO5JcyP5xDWIKJUZRuEdK2NbB
rdcDzjXqEwlPzXtwZJxadoJna1HuLal8XP/RZf9fXh6V2vqXG8ei/ACl/FmT/f6iH5qs9QmSl/Xi
hyEHufZ/NFkT5dVxyMExdIMpH//qBxvsqn/DZIaNi8F+759cMGmnlNY6zCPV6/6tjSO40s+7I6ET
3usbbB95BzCqv+bh9ogv9eKI7mwN2rI3rRJhYxoiEp68B5t9QHOy/QQYHSv7ZodF74zaC2RR/o1T
MJFKnEb7FqAFR0oWHzTakvrnkRCJK4+ov/x+IBH9C+FM7ru9OfU55cB6Ncy5gUOGiSmUYVadDW7Z
CDPwhMCV19d522nAwGnbsOaP7XbA/nNI5m0Kki012qgCL/PfJ+LFvKOnEw3AGGR1Pk/zAge0GrYL
UEFGBd/AwQpNR3W3+Unr8VwaqHQbL+1uTd8USdSqOt1rJv/pkEQafjkr4FueYUWvZmbT8y2VGFiz
Iu+/2Tuz5biRLIl+UZRhX14TuZNJMrlKeoGJpIQdgTUQwNfPgaqqrWrGppf3fu0uShSZCNzw6368
LZfmTvY9/9xUcwpFPH65Ex+Bs9sd4C7ZGqI6167jBtwTrTgEXAEDs4rvAou6qwkRlJ8nkdOZhu42
it3QQANWitS4SVzJ+JimsoebX6SZy0zF0t7FTlBzYyUWM3aLoMN2xASyoQpPVFxPURmgQgYLDSdb
2h+cJSKJn2BE6JLGSmnLDnKqd/JP3Cpz7xbRQD+FCzheZg4UL0clB6vQcXfnV4M4GVPdPRh5EG8o
N6CUSjlkLPuUXngh1CFxGwtxiwF6Y/cG2D5IjFeznNy9Fzbzd78BjzDh1Y3gcqTbjJ66vQJ8eduJ
zD7I3qlO+EPHQ1ErGlraWgIgVuWqCGgq79JiX1W13OJSTu5dK6wjlZZ66zlJsXUGl9HUS+SxX6iF
6qqpeotrMVAtG5fBZgFvdV/m3kshq+Rq49Z5mCAFXFGS1de0CjTtPCb8+SbVVz4PEkudzHgz6vih
tOT8BspOWNE0jow6GKG2k5n5d2FYxK9po+2jTj1xL9hpI311dEwpv7NvYy8uDwKn8oI2ieb+it0P
dlpcei+tZ9ZP2D4L0mlxmuBLyltbR/jbfB1JXAKnGk0UUs3QV6Tp6+E0MaAfprJIXsmy2Dfh4mNc
MIn6PrMPZAtBwDbO0ba78qdJOAkqqr9g88J2V+8KVoAUT1ruA/c5/9RN7nPe+ts+Hx1749jav12T
UBRpZND0oAuM6h6TuHVjai2PjsMAPOQzv+ux7LsrE3tNTE7XBxX7zfsEzNVsydXAMg3O/Kar3dzY
TjSDP7gs2N+vMS335xox6zkx7eXLiN2xIp6srY9cdsaNWGpe5W1r++ep1OHeyZsfKmzjo+kSlE01
W/ci9vOnsAjGL9Q6lW8zA9abPQ2ZG7ltULy1og63E29jkJtDd2CZbu1Cfxr2WePdTDJHgQ0QTHEG
0fwZ1u550n04sZzFMr3hawXFpygti7twg+JamD3Uca7P+OCYNWlrtPkUs8FN3QA2ZwYCbuuIdt7J
aaSDNJ7S9ecybHwSs1EiDDYp/XSWRlhvuUhbrw5st3voNi/Z0j3ljfA/tStJIxsh+bkNPkwCxRbx
uGe/y52bCpvxrTEwZXHDjrd+lpxCp/cv89QBs5Nj/7SUQbnFIiw/vNEINs20yAc0wuW9XYu1qUAq
yfpVU3OToGO+JKnjRl5bUpSKPD1TlhsmF/aA49fBFdta4nYk2mBEGMpYAuS6O4N1Sb4jNmY/yolR
uVftLeyVac1b6y3oDfsLmckM6oWPUUlP03xr6bVzrPC4vw0I6zxxTmrcmZiX9x3TFZYkI5DXIgdV
EzWDySZ9dXOqPsNwjscem29KU6o+WivvWE7rvrlIJvuJRGfwXkwVW/cxW922wWpPJU0/PzoixqiG
Cez7SAzjJvRidvfzsIZFxtVun5g1eE+ue2AIJmpr/NXTO2N+ufNxws0bcvg4U228Wxji0pOsmHA3
DdUMt2sK9I6y0IKPqEuLnKE/Wt55jzS/zadExH3EH4o/KY/7E4a68ICbTN+KgSssO7/gw5Gd+1MK
5zNrWuvW9FU/RHPLpR1w567FOcFDLorLxD7lEtpFcZsaNMFyqf5IDavFZs4I52j9Io3uidZQ9lJw
NGjS4QaRsQTZZ0hLByNbwmtrdpKkupXaLG+m/piI9K4sVLJHSo4RzTvzDXQl+yG8VHue94+cnc1j
a8E1TBkUnxPf5ARJu+Y85exAOlB65cWVJpNhX6uLrI3kKCY94/SovOEAHV9e+eRW4BfD6SHD8fDZ
alYidC+Z5T3si+A18YBo8R3OW2tqCN+4bBWR9N3qoYqFuy+tWZ7MegCngZK0nXsjuxXUu1GoWMvD
MOpx64x6+GpReLMtA0mxi198G3rzPW+bghITa7lVgH3HjddP6YMTtAjevaRppgImNdu6/2naqtiN
wImecsNzd79s0zJB+SBFHECIFPETymt/h/gzHKaQFdzcZ929SnLbpAYvBL3sWKxDRZeK04SrNXMw
INbTewe06htd5eM+mYLis4LuuaNkid9rEHxLg/JHR/fSCVTz6g4uii0ObJ9Xtx9uZpc1o8oGwC+Y
KbZEmqy9BTb3dmlE/hHmAW3IZSoOg0snltPH5TUfSgq+6LLcN0PenuB0N7uxLcOj7ci1NZ7JS7DJ
ORRWqm6ySpJ2KTWrw8EELGRgnIx0AwfL9vv6Y3CnLOJ7f87GxIzGOfWOk7KhmrqXxQFTXcOfxMUb
Wntpuh+t0VzHEaJrzVqP2+Jy4IiGxWaLL2bmzJs0Rb/PioUJowRZUBjyzm+6q2/Alu1b6nmrkeVC
Ma2awWMghuKMtS/Z1x171BbLwMbLakISKfDqpUz2hJcvdiXEY9jTnld6Y3ikaw+fp11dRVE/4ItM
90NlAAyRhLm8cr6GajS3RVaUh36gDW9YmnrrQCbauOloHmplQ0wVvn0vBozJnO3+M7zx7LjkMZ5s
1/xBfZDYsWepNhmW1Q1pIpcXWZHyPrDH64RD4iOrZuyWgo8fpWBHT6v66gkV8DKmklG5I4pc2Iwn
XVEhkGMV2CTZEpyrYb6WmfvNif2X/96l/r27lPvPm0zuux/ML3+X4X99yR83KSADv2GACjHPhb6N
iwSl+c+blOXgfLFBbuKX4kb/1x4TDyICHoUQwd03fq/J/dPdgkKPxOGzoMTCiPvlPwIiIt3//TaF
ZWXFmSJ0A18g02n9L1Ni0Y9LMY1h9pAXiDRhhCOEtWuXFN59GDeOc3W8tusPsjRoiorjkFUDA3fm
0X6r5KTvsBZwhvsFpRI9faeD/chJxADw5rIFLgyQMKwEiVwWR7QPY3oYytb4rIxmQt7kcMiCqDNT
KFUWLAac75ItVaAOMnSSXZW2+bnKa/OnDZ1abni8g3excke1FyRnv3DajZQJ5rHBLx9dRN4DXLhl
a4elQVF5hibIVmscueB0nDCUwHUk0G1HvPiGeA9osNpWWJJ56kL/zktpT8yWJSc/5GQnn4fs27RK
VUjjmEm62ksfOz8oUkhHeobMtsThtrGmqtvZDf9iFPFlQBVry2YbGml603JHpNZ8bRmbvPdsUsML
/LY0v3MtIlWkRf37jBOdsAhtieRgPFz9A2RzCPehDmHzGGS2nnx3gAbPb2L+Es8cB4KZjfpKHSdP
2JbicIOfgTvXzLd/yrw4vVkmjeUc4do9eI42Tkltq13oFX0dGbjCzb2P3xuBPbObt7ljukySFoB0
4KvqLPqaQK1wg2ZkW7oEVFFN/shC1OEjQUErQo6v037Z5kg73dYr/fkrQnzrPfAvsYzIQmDV27BM
9TYzRhuJkJGoEnn60+8wXKRJVhz7zBn3U2J7W7fNxi0quX9tF5R+2gLgvFnzwJzmYVaaJYtpo2rN
q3DDiS66ChK347Ne7zrX+5xoTN/iYRrvUAkWbE2zrFLWojOS876tRXMLboFchlGPht+cLSopgobj
l8wum1bs8SyEWUA1D07RIhksdWY6G8MmoEOMPcDsQLSmd24hWuDj2aCpBkGxaUzHdrYVa1T7OvYJ
v6vFVP4TWG8C9r7QYfNadspv2br3Bo0uDIWbzlhjrViC/H7r0VUneR/FHZD0Jkk/q9afYVeUfuHz
Fp9pRVcuTk+iZ5oRUATZrappX/bievpuVanHYNtPOMngiM8nnczgEzAu1HQAl56RHmd8BZKMjVOa
m4HaSjOiXUsMRwOQ0b5Osuwh0xTpMHyplRDSxRVPdhwQL6G3JBu2XS5h5TcxvtnbZckoHbSEY0eS
XL+9bVS1boJq0YF2486SPHg1obKo4yXmX/RSIT/0rnHoiOJgHINEySfOESrKfYbzUvgZ3amyVHsV
xyW3HNPwsKaXwfTFynpmL+weydkxegoJhny5soL5EEtY80wJT+oIb93s3g0Sgssevb0a9sk4yy86
loYD12tMnxemM2wMcdPVB/5HQqOhqIfhyEk0PzltqCEfudgNIuR+yzuURmpNp1+BVFs23c9JOC/u
CMvcztx+eVKFpZrjBPJB0tEy623QCLTPvjcuS5xbVwdfMTdVJ8yrXZ5wmrkjnOtibvPDou3gnIsA
KGkwCa1vtTmxE8MEDP0Qqv8hCOJ+V5pJzCjO70ruE25fW2tx7KtoZkPt7TEtt16YWzfSq8OdHeSY
1EW2xkghSJrPzeJkBJlLi99z4ST5e9f6+ffcGMSL3ZXqK7Ot6ljAOQ7PmqPVFvC2TfKS2+kJ6x7B
YrIk/c7jHtHd8B/A4zTFGrBjN9zM5LwCTPBnhxSVRTUQTVgNXqe5ZAOFnyyNLLxPCffULoGey0rg
KNoOx048VFNCd6BbkSWWdTMG0Mri8tmcE/uVoPMbLnfgqr+nWcPasI5eMPlXz2XNlgzklAYrbU9+
yJ6N1C+Rt1K4ALqkxs1cx71zV1YWEAoUisq8TJ0EVjvgQDkErbS/tIP+QnqXENrgZViszQzRJVLK
GKDyq1yPl6qp6M+azf4RhnnOvZr3V3IFKBJ3uJGccl7mY2X7g0+sj9sdGC0CY1Nw5wSFuf/vPPXv
zFOkHkwmoP/f1PAkR+gV/9cz/McX/qlPM1Q5GO1dKtJdF0nzL1PV6hkGWmFjxndgUa9Yiz89wxiD
MS+ErNfBUCNq/EOidqzfnICPNjZfnOuGyRf9B96GXz6Nv8YUaKwCWmUYDH/wrnA2r3z3v+RvQkh1
VPW04oYNlroy/9GHgrntVJVLsaPitAdeqKxHu/TY3khW5aaaw1NgwgQmBDw9z7wBOWp49sjvBhh4
DeVuMNfWEQnWPPK9Ot0RA3lMGvvoFAM95M66OneI1o7Fw0Q6GLtVwhWS69nGhIMR8fSEaDIwYaG0
8uy2Tmk9DXXLIrSx/GixE9CBk+qfGYZI6PmDs51Rnj8NwbQR2C88MD/tBkXYj8frHM7DYy4999BO
rlNv7HysHjPWjWfMqu3N7KPHb3RbFQfuQvB4yho88eT5pyrRHJZs788OwKX90I92lBdy8SgLMYy7
zhOWJuZHj7TSuqmYNlo73UBOno8LeasdLoUYcat1b40uOHKKPzaG6WNDCM1LVZg3dayrba5RC5OA
46NIixlZL4j3g9FUER8YuQtq+JJtUlBbgrCNsgYkEIbtzULpz953hc/EiVwXy5iuH8dv9tpKgGzp
2jbR+nocCUW5PLVgjLfTnL7SIWm9TJXrnbTjq6+1Ka1NylaZO7At47ummy1jV8o062CGidQ0blQd
28tT3SG8jLuM5mvxAVbEhOyJXUIskJf6nOGjlv0SYeUksSsIe9MTwfvvsbXr4C5MSNHiQUOuBRSu
2ulQWT21Z+TbD35V1zWWBIeG1grDgfAHY2DEFDD5NsHS22ozJJl7C5bQiHJTZ8VOFIsoNlh1K9pY
Rqe4EzPDoSBbojV2d15Yq6lL/uHxKn63fPEHrQaw5nc7mB/Xw2oOW41i3e+msbCX2eoh6wbZ5dMV
g0NF+bYM/OQeWZiepj0WEGikB2dpuoHb94yJ4GUyxt54EmpmwCd5mpdQja0E5zZV0XBpNDU6BdtY
Q1+mjGRLu8fdV4+RCZ/9jfS3vkJWXKrNnNeEanHf01VRiIRx1HTZi4qxJ0RDMEW8poWbFbxxfWSx
was0Ld8GUmYdtp/ukrS8p9mKPNaIIg3lNC7OxJzo6mvs1kV1J/LZMqOKN/X9oiaPkiyCznE0MkjW
GJjrGnybmR7BVQsKbAkkR9hJZ5buKe5Y9Bn9VmQlIGCaMOxvberQmp1UyX1LM8m912bBSrZpIqpe
KArmG2DgMHp3V2FE2em6ZC0/M7d6tCS+MjOR9vRbk3oiZAuIbTD4uhPY1/iUBsS6g8YXjCY9dG9s
ldrdkt8fCJERP+dXjvGYAh57mAngpxZm+X54HJVfP7DsTQ4+W+XUVO59mKvkOS4bfdOUjeVuWpEs
v4fj/uvy+xcuP9sm2/LPXojPgBd/9P2PH3/VGP74qj+tfibNCgT1VlLT+lL7Q18Ijd84k4iurEBG
+3cY45+bWu83cmoG/EPLcIjRrS/JP/QF2/mNF+SqPFBBEKwvyv/kVUgq7+/6AiFUGifX3mHTRqsA
Cvn3V6E/d9TITG59EiBVTcDffgwfcBeLabI26GokXNYs2XQ7rHHnqmdBYK4RaEhD/rGtnGwTuzEb
KNakJjh1YtN6DVB7a5Q6SbzejaaOyTbx9BfOqxYx1Xbt7yCZzZO1RrLH0J2oiiOm7cf+51g3BLdt
WCIYjZIteZc2MteAN+HlEWqMYYA0QuJksaj7vZti/yhpZOBg5KrhsDwD7NRXp5GDEaCGtx97HHHG
oIxI5VlyT4VwcKznDCM2zgv4G71DLh1RRn5JzbE9WNiAzv2vBDtkee+dqxe5dv0r414xl18kbrWX
AozArc4X43GcOmtbl/4VxTG80IreboMqSb5RcsNKwy7UcfFHhRbZUn2TG90Bjkx9nDJqxtg0XWUj
WbVhPNt7gjfhMirzvvbDc1JTOCF18SCCmOIfaEEbc56CHXZBuRkL4v8dxsrd1DpGBIvOuQ1z3Z/G
fhHHWCzm2SlScS77GqKr1XKb5HLBJg/qOqgZuANtIFBVpml8NqkG2xGr8m+TuHIP+KKrvdXaLn9q
v1wbZfUXPxMxkXDr2VtxBzPouF0/sQSL/aK/LgU8yglOxd6jt3TLNoy9y4pPGOEowBr6ZlRZf8DB
mB9HRdiI4S9+VUEm9xyA3ifX+GK+jLOVXxKAitywV3KDJtiwC1ZQbZYGwZGAeben7gyoo8HWjsZh
4psrCgL0A4jxrp5+JtMc7pc14UH1O4lXnht0sXnqccnnzQuqb/7ChX3+LjxyaRjgXeMiZKFuArGa
uVG7IGWE0BeaJABdYcXg5lecRbyCLewVcUHvzUvKtm8A7OO0x2CUxVXLVpwD5Jt7C5n3xmkzzJYN
eeAuykxR+cdRjNm870g9Aennxc16YkVvcPvZ5/VK41h0Z+/TFdFh/aJ1tCu4Yx4hYNdLCM3Dcriy
RqVFLsXGrmBRFQUMqDdxUGlrqR5wVB2J+UKsH+v20nnWd1m2fnzbAnxJb1i5vHlZ5z8C9oKZTxnK
qc9GJ7YOJQkWBA1FeUb4AfG9zXZJPC+8LHX/0I9WUH2ENcVut0494hAYxheXDfZDh6m0G3fkL54p
N8l3YTcCNyjr8DxJ38IWGPdgERpUEPBAosopx5pVQmiLYebFKien0FsXIOhAu5rnSyoZezfoBSJf
bhlMHR4/90o1C00S+YqelklsfF1S0g6RgTH/rgUV4r8xZ1gtjDZ3Nq81o2T8mcdtD7VjCTeccLwR
HeHsjFE+8cl1MS4QHJs2IS0llL2otZXKGML83RfxLI5BrXDnubKcxEYG41hs1a8e0FinXJGnpFr7
GKmoLTBc80kxsLWRSBjYR9YtbAD8o87n7MBkPMCnRY7wZ7yOWyUypgdWjXG4q92Cv5JNxiq1rdFa
Gw0UrFxfsi82JrhUnH0YrIYC1WWDiQ8JoUrIrWxUFtbyngY/S3rRzPBiDzcgZVxjKyV4qsTXPrwv
8Nv3WtE74a4sLoNmEPAiLj/jyIOS9EzdtXXD3N4Dcmb3yxa3CqdDToL7UodOeyoy6OeOdmPKTmjX
iazR9g8A9tJD7avgINOueKit8nbB+0DxhenKW5266U1MtgVf2uCkGF0Df5UZ2GbSWTKieGA4PgcQ
VUBO5uuzyphpJl6262CPiL0BZuOJlg6ArFZPhsyeCNZ7oq7v8L3Jx0D53t3gteorLjlr3kAzvMGZ
Y2/KtmOto53kMHQg2DbLMpJHq/pl/mjn9p13VHeH+4mKBuL5UYYfMdhYRms8JYsZ7+nQDV7Ih/ZX
B+2Al0NdnkpKk+/lEFAcJ+iCUZTGfSxcWR/m2Nz2vpdgWMnjI9QS40vhm9m2p/b4q2JtLSkitZpj
Dn7rxl/85eK4rLqBxhTbZprzbynGrbPbSvyGid4PonY2GkJ5Hg12ihyfK9vZ5XO8PKAhAQsuwkNf
1s3L4svhNHtqJA5fE9JUlYuwa5IgWnqEuomLyj2cNzffdtoKboA1NUC+bEycpD43E38/6WzH3Vh0
6mwSUm0PiEXEj5a02Dl5CF6VfwAupUIxiE5OytG4OF9sGEm8C92w+a4Ca7hw1zF/qNGSe3dAlSrM
2Dx6fWu/Cc3fZ4Uy2Tbgvva05FK1Ug/lXWFM7evIc3ghQt494BkLb9l+1tGS1vltkWpoDnaq7qgX
gnND9PZYLupbGzjZ7cym7y2Wo3EXxyaQxbz3mASqhS19QORSVrZx12vkxCjjyX9wc18fQsvrvgd+
TaLUo1dIL8O1I4xVEZUNvFMV9iESdbrcmNxd3ycM15tGVwZ5LmmcaC14i9kWQGDE01DWPmWhYrZ3
GTiygLmbisE6NnYOvqeLm2UGbsqeWw1v/3ZLs0mzdcwUZ6s2hxdhga0in5n0EBRheoVsXKlB1h5X
SRLRERxKNuOEbAcKCAOLjJdReGbCn2ZMATw2HuqOsiMZU9ps6YCZAqgddm0j5yTo8KOyulbgW/wn
G+gODYU0TmVJ+tx7c5Nd/yt4/VuCF8LVv5jv9ff+77P9r6/4U+myf3MNHjH2ap7P0m8tQv9zf2gw
xcNg9ZmREbUY8P+hdNnoY6HH/wXoxFlr0xCg/pjvLfc3CChUGUJ3/SNT/x9IXew3VuTGX5AcMEld
ADMhJjwuFDZ/198HfCRnoVrJJ39izfamhONveE1/BLTG3C1wIHapIMytK1k8+lNwgcChvngqb58o
H3uCotOfR7ZXmzZYTzk5itMc2158UDJPHxg7xPfR99n9eZJyACeIyfYxoSX9Qw3KyeawzQpGA1GX
pn+iWyWw7kJnMeRLD1aLnmPEDWkfyGqDksafBjUtMlCiNXnEUA2Vs4njIndgFyX0oeFk6rr2pQzg
vkHtABVonkmhehYbxDgcdn5qOP2exierOQ8ODxqycV0EXBrotoHdmFU507EvZyxXc9IzOC3SlKz1
nFjDGLf82T2B/3YNJt458/NnRgSBoG36hWq3KQiT73kdB58JFR6gbq0essquS6WhYA+BXTKecODl
zXbgW+gPhZbWDZTeZY0mh7wycxPL6YR83e8VeQ+1WyTRkG0g82OVSOrI62ygZLa2h2MudLCbjMD9
OivI1mCN0mPWZ08JQQh+WWN+aa1aHgl+v+YSW2SOBXZDxRQwgSkhWdJWSfpGSQcjwczelPbei3S6
mxR34lufVDW54f7BprCBtZ4KiXUm3seg44nekIlSJbcHWxhGhbZPiS5etYJrMBOaPQeB856QW93Z
cTE+LcHYM02L6sAMD6SQMixoJdOBDm88rlZ94O75qJbs1Sutn+CQh5ull8xiRXLHWOfjRB2+yqo/
V0rWx2IgPMHibsumytr0wLJvGtRD6HvLQ5pUclNYxWsDnm47dkLSVaF+4BTxLpW3xA9TiA2UpQoF
NCMhqZ7YfzGPxcFRzq/yp3sL8v5WKTyiCQ4wKvlwz8dj2V2CYbJ2vusYJ0y+2b7Wi7uh+pQb57rN
xlOmDhU7v/cgbfH7dfO8a1pXoOzO1NLlyQ9SLfLeFcOTO2T6ibVfeUDL5NjPmuxYFxg0x8zwNiRL
mHJqd9wPyM0nzoV03wGk2ieV64AuEOFBedMP6YI+G9IB4Dtnx4bigqyOYp29Sy69kXLragdYiMXZ
WtwDNaqiDm9Ya5sENAFDlTv8a/BuLf1surWx6criFdDtiSg+XOS+YfE5iDd3BvNvFzo/p61L9qRx
sp82Jrlv4+KjOQ5IaczqvMla0ATjbBS3BOrHG88beOJJ1baYuhdBu4lH2FxBo3aJwwcGOZlc0UJF
6bc4WoUxPs5gI/2n0ilQwwyrqjcttVRr9Nnb2xIZLebK3yMOjjnvNN7wg2FSuZbl0jrXY9Kx2bIH
/jY+WDg8Y2DnY9lS2xwr9ZBPhcnyiI9FEiq2qYHW82fbcKjuEt+Zz0RJ6qM1TPOE/Y6Plo7E7Bk6
avlu1yDcNPw0geTSmTbFzd7T45j+RJ8D4RtMYYtYZ7TNdGcFbv+1Z7IGi5Y6KUFHRZFXWofVAT93
w55WWAcK5/mXFawq59w7AHbllNCTFUkjwUZkYwewm2UtRm3tHSbM8kATAOjUYPmiCYi++lmj78pc
fOeRerOWjI6vspBwMobzIFrnLjesYtuVVn5Ti+wz7oNum1lN9lp1OT5AwobZxUJlxiVMKGq7gOZ4
oNr5BT9ngR8ptMPbxinl2Qyx4Pu2ulW4Nx8dOxRPBa5RttZuxlIjpKG3Crsc9HPKY4z11trFgFL3
czkbFw9vAxCOoWcNOAyskVO5488hOCiMGVGDpxZvrQf6EFxm3MJxFW0Jg4K0N473DEm3P04m+9xN
vBqk2mABYBd79ZXAydd6lO7RUVX40Vn91WcImqjsIE9oBwOQ59WGZaCnW7Y6sYsN8MGbNvE3sxl+
xixQd7kYxM1MoA5WJMav2ljgvUh6euYkWP1jJudBMN9lePLuF2Goy5yFmErmkZb5GgeY7lGhlW/R
jORYYDZCRzOgWUHEaD5uGrM7zCLpOIOHSzhyai020AICEHwSIRye2O+6sDOwriTm9DgGkBOKQMI0
X11z/NvCY6v1QcwtjFRDxRG5OkQsL6w+5tWBZ6y1zuPqymMsh7j4y6oXBhbFQVkOqiSgBoVlULjt
h/ZECwjpBNH81K3/UmW+3C0hdkOjbwBDzOFCRJIVSlpr0vdjpc+iaD9hkl1K+qmwapdkHyewYKXl
1/cWkwm+XH6xtTHn+2l1Hy6rD1GsjsS2IS9K0iGDmYi8xq58RnkitG5VBedd631bVmdjvXoc02L4
ZsmiuHGbGGjLzBIrtslUNajst3wGeuq1sEhORfGTWFS4183yLWn4U4tfZkpsA/GFRtGYuhDgkLz4
k3eQNxOIEO4ScWHFUbr6MScnULzcQbCw3CaT5f5swvaHM2TlvnQZGJR23iqielFV9O1rGfBHLR3J
g2bUw88OkDBlpzkpAA5RnE2YQ8HJ59fQks3J+GUbLQZ+DLhJxyo2thymEF7I4L8FIMEiZ7Cfsozy
FpUg6Oc64Fz3svLdWq2q1WpaHeEA7XPl06OFrWFPWXJ1a5kW8Jp5cSJlz+99SoGaYsu5mUK+hwkC
KzyWNnjtDWt5KGysQrxNVzBM6o+65gfW8O2roci/8tgXw2WY6uC59V2+ltbXJ+LAJw/ifSTKMMHv
Uk4P7hDnX0GTPLmeN0VYt+8cIjVHewwSuAdp3sAOiPlBp1nqvIRuMUUalwC26GDnLLFncaPyaSgd
FdzkZbUkZ54ibpxI69Otde1uZ37Pq5tX3itzwbhCYcjR127wbSp64ytpw4+8iYf7xbCp4lUqVce8
Gex7t/LUzlxyXXOyNixEgfVEIRoYQiJVtLoxqsc2CN1HoI+9EXFqCkYMq7EiF+rMz76zKTHkQU34
nVKQvfI/O+/QNKbLI0MhrDx2fbiMERZwb4ub4amh+zBit3YbBEb+pQdU9V4n7bmc4GpucwkMpE3s
T4gN7lPtZdYH7n1yMPSMINxAddOn5pdVPitSyne0O+sPYzXVN7/s9avRPubwvKhUlAdYsA9EkW4o
pRx8qt4tqY+mWHI+zp7yP+PEr6LU6n364N3sDYaSczHHzN2SPyl3Lqs8gL3NQky19audHGz52NkO
lVwzP4o7XViQkY2YXl4CviO+1y6Al4NQR1BhjSwkZkf16hplWCWqXcP3hT7iiUOOfFIdWoA4b5xm
xRuvuPFLOWnjCf06Phq5n50Md2LijVvv3NYKTTgTfQxlwpvK18QC5HOjxIyut6SQkyFmSQpEiCI2
LMfOaHAqSittFhvt1A0l81T5sAfrrgP+oDeDfsFPt5nUMeglVTN5Ptw7Sdq9SNvtCp4/mQ9bm+qZ
onJJqTBdLa9hN1Qy5/rQT+RAOGEj7kljuF3Cxl7bhZtZ7egKHIobtiIVGvEak5niYPG+JKDPqVYJ
NG/WYHRCHsSOoA24PhbCTuF4KENF+lX5E2An2LxP5VLPaDxUMVzYfmdfkb/rPdsBSqarRZcnAjXG
lnB1Emwcag6CTb+mhYxYU1DLf3qkAVOfuyp8IqIPeKVux/d6zR3R/JvvvWFJbrpfyaRfIaWhUtUz
9aXpxjZ86zCtaaZ8zTXNFVoo1Rdl1Iil7Ddu17j7ac1DlY7bdVt3YcudK5bAKjfH26peaDu18vo4
+jp5sBo7nh8DP+/kvU4oEtiGoBZar8AtSDts9lk16coQh89qWU3/ybiZBWOyKfx2cp4g8uI65Bib
Wfp2PbVCaRVSu0Cs+6bUjoBclps7cmp1t6Uql3NUB+RGYE7ZxyH13DdA+NW4XaYEID3tTY35HnpB
vDWQzJLbTKmshVdidPmOLPuEtW5UDcten7VSOnTyVg2iOY5wAB51Cy+7IrB9WFw8n2qYQVT9D3tn
shw3km3bX3n25kiDO/rBm0QfjGATJEWKmsAoUUIPOBw9vv4uMPPWlVhVqld3XFZmWcqGjAgE4O7n
nL3XHrQ6au7JTddayVmlTrIOZef9KBBNfTPLjIGqJhkRjk+hHpssCJMXIWx0kdi0gSq7hIc28+xs
XPSE3xk9Rwe3Q03K+Dc21jVt8SeyfMxt4rI6b4nSynYN3chXk4P1aaDlS8JjflN5ytxX/NqrWdbt
RalEfY5Hu7gfBuFczSoZ1hKl4saJBXgAERfWNsow+pCsxOmgXqzSGZo8jW7vxrZr2vi8x08Np8ht
O47BGrdxuo3Y6zicYxcapW63Xe4dDVX2m4rC/R4xQLDTmSlfHVRgB6DnahVmmHhypByoRKt4n0RE
D+uKpBQrKVy+3iYevuYBTjssPbfWGAdvaINve94J035TYv6W06GGa81RqovOGSXtyFzaHrbcN/VO
BaOzrSe4GWBYF+JXmsTbISS1M8jZxkN4X18QqRCxEXjFwUggXBkgatflQEgqwJ22WZPpMWENsKxd
Fdp0sQLPuG2tebpXQwyrJ8uvR1Cr2ItLixj1wci3+RTH35Vy7eswTBIW2joCjgtsIWtY+DuVrqc8
ztcQKLChoKhh0xmmC5344KYfI+zRJXjkzE2cLVhjFsymIgfJFHe+j+m6aZqxWneLackrUyxNQJ04
2NX+TYYwDrYlA0uRh/YqJS3r5b3TDQECVGWRxMWLoZoXrGdMWWiI284Ikq9S/Zs5srH6iTkfJ2Jw
uH5EOtFEbTtS3Ql1msjbIow6ggcy569OYMXbnm8L2Pr4mUiOUxz5m2mugSDkn5sU+RBjHrPadi3B
MavRsrYuYnBCuIPwKk0aJhD4DFdFZLprzswCFHg5pvlWY7/q0AfWZxxCJXdL4+2FmXlrqemt5lGU
3dF/MM1NZ2Nm3fYwUW6alvM2CRdyUy/tn9Fv1DGo63yLV38+RKlvfh9KSrS0TftDYbfdZjBqieME
PUmm9Lc2Htsrr8Cqb4IFuaKvtYnjSSFlcGs2YCO7AlLRMxuMI/IF6q/UaxzFpjLBfj6nxbHsVJ+t
o76ZnrFvAfToh2sLOu4TR6nHhGzXtQck7BS7FoPhcebgSDR2CBIRr2xn6E3Zd18CUV8PYrJWcLOf
SoMlDxCMvVMuwRmDY/nPiDCLFX1ttNmm3zPWCJ3HucocUFqZPJVTfE6M8qVVXgO9MH7QLiJ2VtLd
MHE6KiMFzqKSLzTr86PVl/Zbgw9sY0Yama1RPI2Qe34oVSAHikofySRdDw7fo+pQHLuE604tGq4q
SsWmVX74pSepFsh132saFNNwX+Okqxh3hiFtp3YYdk5jTwixCKGgxhmx7XRWcF+yYLVQxR3mP2Su
o/QGZd8SyMwz4JoZvEhEIsOcADYhU3TDV6W86yx11C3kLJoEgkgxsB0ZwEUiAnLI8X4umm1nxupG
Ctc/8gf+VVb6P2Qk7+20YvEAYX8FOie7mhw2V0go38KM1I99ZmTAmN0Ou68HrdXJx6s58YgQMMWT
ZksCTYCRtpNLL1CV0XoKoBV6wu2XZ4JT3iJ4lw4n4aiRLAnuqPvhgJz54PX1FwBvV3gG6Mcnyjxm
kXEdBg1nnZy4PGxpV0pgIAe76229zM2vlEP7D69Qsy456uO9GuU6tOuzjvoLgUdvTJ2548PJ2QZj
ealt/D80ZrxjaWOq9Iw23lO70ECcC+MWMd4zcqzm1IYGoDftJusot8p9bKoI7HshDiMo4412uuZY
tpFJ56IlsTmDLT+EwaUzTNpwIQaquJq+ZJGgc9ZOFrGujFTS1voaOr14GHwn27gjDs01Nurhu9N4
/QNrH2Yn1wFWYtbdla5pRmEBQO9gkPSj4YdtrCQhedLMskPgltd2m6M8ny2728hkCLqtF4nCW6Vm
nF0BZlmLYK6IMpjUayOq6gVYqgVZkXjKb8gMGciTFW28Vmj3bz0zNw4pG57GA+yNcOVTjeSMEgnV
SRpvYKpcaQOLh1VM01fOWTxaEUBJMJv+bTVYIcLeuPtmJO6PSGMMXgWx0YCV9IPLPCIBdBJvKNcq
MQfm7k53J2Vszzd69CsyuLyi2tMFLVBItMxTsJu6uyXn0wMBnIwbJRPQKgnRm5hzkUfaZmjciEQ7
hFayGRySsH+cIucTJwTnoQ4jxNn11B54DqatqxtBceU/DT60NKBD8iEiMGdNks6tL5rwtRiJ5SHy
wCcAUSIpyCnSjdOAXto6M4BrVnXbxyfOEO24gyZYrXWauB0JI6w/K7cl2XMfhcO4NImQyA/0wjjT
FK5YlRQ3HO+GSkG6cyv9pJVdn9A2+lhXK1C4mE7p8U2kHa0n1oUXJPOBdTMkjvmIc0K4G7/u5ucu
Y8rDYxzSNKJBzRCvBGFrdQq04+LvZRA+YEqsywRroFIE6NDggaDTRZyYpqElyqldsrjb5STEKvMC
iN/7YuvY59Hu0vagfIw6oPRqDq2+jYsvMvJ+jVx3fHA61dJ8MjMFcn4yfb4JI3jKZUNEQYxTeFNG
IVI9emrTPanjY7a2eNC2M0kZhOU0FN6jZIvmCFqoTW+pHwPH6y0jgstkcKyf0aRfqcxtN47q4PQl
YX0Zo14+p4v+FJjMklapHXHX1BWOjrzu/fvG0eynrGXVXY49/9mwk+7KwnbUvae8XevJaJ8zZZg3
UGKnvVS+CCheG+uCssC7D5jxFwytw+BkGLH8CmE8u2obv3+Q0qIZOsqOp7QqWVZXheNjO/SbGOSA
g8Jz7Q02O1bHNLdZWTqI0hs6/IvXJ9BWfkqFnBwyTweHb7pIkdbrKCWGrLmbo4b5ICM6ifGoGh/N
2YuuUjQQa9SK048ckftLKBoOarPL+JBOh76JgyCJVlGa1M+d61S7wWDXjSqbzYxbakOxk2zNqEn3
yhjwYtEaPelw9I79YLZb6MfZWQnygTnZC/NczdXwicD2FnbOCDA/NgZ77WqQwRbO9IvKanVDMJJ/
KIBnbJt+VvuhgVRhqYy7xNBDe+0TxPuZ7i3pMxCGHk3Od2dd1cOuazn908706NIYJEnFRMmSLYbt
gFkGAeZNcd21wTejFyhDRIHdPnbajTHN4jroeTRATcVERltHIof8OzAh43GYnP7KNbx5WAFDANJA
1dFxYlzTb9ZXDWytaxyz2dl3g6+lP4ptH06Ylf3pNZoKrA42frPQT2krirCgV6anJ0AR4c7Dt7ZV
kgG2wY2+j3sAyT1y3yMJY/Rsqqyc5CrwZ1LiR7FBGITg0qk4y5qzfklye1pTKswHPFguM1nRdHe+
V9EHFgSnbUpH9vn96JBmOsVsNoSHVxn9rD47k+y+GRzGN/RYUTxPVbwTmT+vgmq+cbKZf26Gl8Ya
p9sBhPxK9tlT0MjPVsRijWBim4Cn3tApeQ1KJCOQUpLNMMTRhnQoc1PiOd1JkdmHwS4IrE3vZx9+
UmU7ZNN2wDSiaL7FmI9aIq2fyRVK79yoQxUmsYDU7b4HUvbFGBmDSPy6lgnhzJw5IY+kee1Vz0Y9
+t1rEaT1ZejqC3CgfFqZlc/WLpZCMM6NW0SJE6nCMj7WWETOdm+82YbXXb/7nDTr/yphDEajJ7A/
t4OD1rsYz71S41Hn9X8YQt//v8bWjuUyaf7nPo2nREfJhyxwhJXLD/01ufacPyQIQ8tlPvweBc7g
+K/JtW/9wTAb9yqsScenNvlpch2QSspabJqm5boS2M/fJtcMtfltFnmeruf/GT36b0yuPfF3ylRe
ntMHv5J3wTCct/6zScPviTiqCAM++D4tZXCwFV7UJV6L1k0NQ9hCbB1+mUqfDC76m/EnkwpvbYNf
O5Fa0t1YFdjzQDORcLxQhFvtoR+Jl4AvvUR9VSWM7RWi3WMdto8hyU+LIKN+NVkHdbKhuRB9AtRS
PsnWHe9UMSDK6KWh35ywJKIwhjpnT6PzWprAfNj6qNEsxQq2YrYXPLVuZXzPRm/8lFlVMX5Hzht4
6VWCYemG88BWA6yGSJieTHTr/t7tw/JxsGxY6ezInX3TtVKIjYwr49GwHXSHKGn6raIhhZqcBlpT
JNDXPWmNN0KPNA+z2P+SZzlqr6btfS4LXK+DGIcI/JGgSMxcThN4jHGB+QOsHVFjywNU+9Uu5vIU
Qa5bOf5sbxxSPT/rtEFFKUJ7YwCTIuXSGp7AhE2LlBAFnA3vfV+pQt0xzzI9eHCxfcTRZry0Tc58
tgFOgVY9RvgKzmBVz2Cnn1ST9C1noxGn3Kxnmn5jGhLREwZLEqo32628rROL8BsDA/ejRh302imG
bnAEoNzZke2foaWKx5HzJ1c5E1wLUhTFY5Bhnl69x/ZEpE0RN6eWnmJr5ej09JIl2VgWhbLXNpzw
LFVSP/kcy9nuYxrxa0PXRAMOzGpOgkGbtX7/Y05WNOnplJTuqu5K/rspLvgZx5oy76yWDEEZwKlZ
Oy21a4oJLVm/2xPb3oadl8fIzjbR6ARPTINA7uE4Cp5EZyA41n5P5tEiSXxEfMvHKLo+2Q9ehd0C
FJN1tOBhvaqRQLS93fqcUfTYzKeAliWfsxDVSUaCUJAUb8aS8cpFoR1LEE2bzaQnMqzhDQzI1CJK
BHwhOGlDMlqHJZ82Cnv4HA6yb8CRpHXYG7Y1V96E/ZLY2LShCclc9cRyRLRo38hdQksHTYeR6Lj8
2riqdb7P6efWa4ALfdOv3PcIVw6T/PrRXT68P+MQXc0SK85aDwuSda4BItoumZLjGPO1zKAZXtia
jLVtKD5E2EnzzgdUfn5/RdfryFTpDdc6ErDFvVn3i688Hci3Hej/+Gv8ZWgw7EH2815rYb+agKnI
jIvG6uSaWr3U2I77FbNIfUBO6diX98TLzFrcxOQa6WYbuh2JobVccnEjK+djTQUqLMKZ3GeOIZPx
9P4u/XzuokM+wXzGfe/wZh3lcpcZaPxuAg2AHX5Jg/6ucRe0IsKEen5oBw4EuypfvlLJ+JJrki79
/JbgAlg0TXWadMXfB9OS/PJnPKtRkXqUVUuaakBMwt4bclYoLyUoxS5MMe0SQqp+0NTkjkxdY7mn
xNKUjxzDL/YVQxtMrKIYu3WsspEolqwdNm0gZ3hX7nCP6Gy869OJ6F/uNPqTVSd87tMS6GZgB+rc
+t2a+gVkqiONmraZxI3TFSWjo0k3WPBNLzylwRQ88WXSqLUsT9yn8YRfJdeNeqHoaDh3pXJ86LmL
9ymN7t0MPQFJT+RAb2ybb6lhCQ4nbDpPeZCPD77L2MWTmhtbaiyjK/x1xtk1bYNPx6jRQqKDJ3zd
Djq3Nk5QUu9zyWhUjYHjMVQOvG+1SonJFWXlW1sbcDGLQ5MBaIxS+2iVy/Wdxjh80p7HCtIhyuQF
i+GWFq69hVwmcTK11rCSNQJEhH62OlrjghrL/Thea3aMS8nh5z7v8fqCJ4W+CE8hlp840REaMejp
u+0V1lWo2+SQkpTwljve/ORH3ejtoL+l55quwncLMsxj5zjTkVAmCFhpziw4MT7B+9FPsbSbTVln
tBbygIBZOETkDRJSfBYj0o2cPsbO9ItpW0bm/B0TPAEHFoi3k+8M3pIc5CFHKebQeoFYRS8Dni55
eNITx27W2XXhwI9zCDsi6WtsiX1Pwtk7O1GNpU8X3x0niO3t7GtkoeNUExHcjv4Nmuh7wisJx8BB
iQ0P7kMjzjmH3PqCEzo+9ibaikV6zNS/3yCnUtcDvjiwoV14V/aa1WTyEMIYqrunPOGIO0AOaoMG
kQfqAeusMg6Qn0JlVU9QfvUDEvG72Onr+2lJRhqiRtyHUBAfSo+DKUSo1r+tbd88JKiHqYdi83Mk
h/Fkh/7jHEn3ucOktq9gZyE9Hsoq4PnAEHVgFBRsM2s4jCogwFrJu6aJkE4wHnG2dItNgnhnOrZh
3ZoXpA0VjXgcznmqxapJ4fHR+SWbYQudmKFQHMbDlxBBab5mMOCkO7Ng1n6AUJhDjRV2TnA4ETL+
aLaPpID7L4mkU8VWSHxAl9pUrqahjr0LGZvqLv0ysr2f4N11N600vywthWuFpplSfhiVCxgwbM+N
i/28twP5MAWGfZrGVFwy4bY/YPrqL1MQVfUr+uK8vwBGCElsI0DiGOUZPZhaf5bTHF7iWKCJcjPy
gH3BebwV1jrHj4baGqBXYxm3Wrd4OyRcAKarxfe8HcZzPSfUts5E+zdp+xcMG+EmwiR+F6jAuR27
ATJTVpICQKqFp24Q1WfXxAHLchPT77jADXY2nt0NWy4XhgPbHa+oEcsvSdeieqrUp7BT5lVm6qeW
LXFLN9dZnCovgjyNdEibszE59udhoDjimZs0zbFGYE6C39FENlZFv+quO0/jyKD5kXmyZUQpUIB5
lRqhQ8StzSf0SfqJbXiskUKyy+ZnkE/OrWIm8bkY/Oogc/EcUqOvotylYSArm2lGu7TsqPWEYnDS
SJwyMdJedoqAEXJk10Q2UFWLHZ5mk7BUpnEXP7JdwoF1+1Bpm0mbLvuKzxO362weiRNoYWZpmtAM
cj+5Zk15qCnvhDUS+FjSTwjaonhA/9SXqL7TfCdhW2wQaoICUIu4jfIbQTgN6/iuWLwjGTKAR1Pr
/jQ11oLq5gd7AIfXrEA9Ma1AyjZtEVwsHAt7VXYxfyttdbKKub6PHTw266lshm1XlQjG46ESVx38
3wtKB3OjQ/eIdh+IWhZNn8wmD9GYFd1T3MWfGS3T5XMEiMdo7KNPPVIMekAjk/26sa5cVYyH0WRa
bwexjznI5XuA8zzggShMdCq+17kEt2YxfHmUX9lajQ6ph8SpkdsdI3JhFp7vFZKPJ8ZRxqqHs/cQ
ppVHjk4dplu2w+Hgp02ygXmFxwPdiQn6liA1QmRWhGHamxmF56mycWeszHjqTqO2aaxIOVo7fma8
9lA/+muP9eYtrTv3h5/HwzbJXGc+xEGbf1OeR6y1DsJtvhytVNHoVd5PRJ7QqarWeZG6W6YVJN5g
fVj7nd9dD0rITUg26hrXL7YvEg5PRJv1N3PjK+sT+1t23ZY5Svh1EYzFXdomFiHhTnWPWCdy7xna
waZyjGBRfaQcC8rB/poJaUY7+r80+3uTsyAa8uw2YpON+nw80wFvtkgdgxF5i09ngWPANXx6xco7
WdFnRjGMpWeLLhYsjJcIjM/9HA6pYpgU7+qsm85O4zg3dRmTf8EcyID54tBlq/L2NIp62vtlMt4J
p20e46GgzViflD+PmzqQ9W0BwfQbUHJz37e1vsKMGu515D9xUBt2Hgya3tP2Je0npEdOn2Ukq4xF
lNPWmQexS4IZTNhgkwGPVqWkSVhId77vLFN9HbMiB7QWyBzZL0rflYUXCbcVrqQMASjqqcWsZATY
lox41jiYVOJ0X+lUPKpuKrE36T/NToXB4nYMR3ePg8a7r3BFqXd/VPnulbJK87UdAnU9Yh1eJT73
wpG8TajMczplgO/TmEaitB3zOSn4E2FMmonpXUVzZeeg5dck4CF0eJ6XSGfb0n7k3UVS1Xfsfsf2
z/jnnyr5uz+12/+H4c5dlZRt8//+7wckFKER1uL8hK3r2sKGrvBrYUyQEHLbiHOtp7V9HCwqUSeJ
5eM8ec1boMW/Cgt1EMT/LCHnBW1L+I7EvmpiZHE+pDrmMX5vh5HqocTodkaeCnSchfkVPjhuJVl1
3+LctO2bqPc766g14a6A1cE6FteoUAgff89JdOvS1reF7sVNYbgkvmuJ4aOPSWTvs4oDoD2XIce2
wmWCE5lWQEFvt/ODdA0i37HW6EPSdRwzEQO8Vk4/tA8NtKtmN7dCDMyCXOTvX2bqiWzh81CwRaFj
cdaPlnRwVozHwrMIfs+n5o1bpvzhz335YEHOWxDay7iXWFD1YhJvP54jaiNjWTtNCixhhJfZaLpm
F8AJb/Z+VOnDxH+ooZErstN1LNxx2wi/enmvhd9j5X//pS/djp9k/HwHnuPadGqQB5s0Zz586Rkn
ZCipDJucaamXCammNugw1kfH37/Q8ov+7oUCF88AvQ9Lfry7fE0FV+e8EPN2vmLlo7QBRMH3w7Nn
vzaJT20dkR/qIsVCtf7vvrpvWj6WZPwPjC4W4/PPTR9lTMJjNoeeK1Xy0R0Gf5MQVcn5MdeHCjS0
yxjGowgwhoKy7fcvLj6gq7nIcN6k6QdSeISqfvzsQ+oYgCU0gGCB1GPVDxEuQNhp8rFMG8pmW7h8
+N6eqlOLghFRry67Rf4TefmBMbx4fH9D/3Hd/wvXPV705Zv/5+3Nw+vwmiQ/23L++pG/mpuUbn/Q
iDRRNDuWg3/+f5qb8GOWxicrJ1E5Dv8JN8Fftnsp/6BmhwSIO4t1lXHl35qbwv8joLeI5gKJluDf
/Fuhlc6vDxk4QYvHmLtbuiaWCdg2v97mphvkuCwi+YDdRiEynosGaSglrF7PMDWQbEdglJNccwzJ
5GMcZ8a9DNiMS9sASJYnEEEhT1OPmmE+bPA1U1cZqDvHnrUZgaReuwaVLXmEFehAPSpkjYrVsIKW
vEMLi1JQkLJLxt2ScF0OmyTNpn0lp+x+Tq35EGCNxEprdN/xd8wa9ftgQ69O4lsIF+x6cdMOuPgX
XrcVI12gGIM9HkdYX9kf9bzzcrO+4qStvnYyTl+B7E13mNzpadIIeSEAQq8DFaFUsYCRfu91JFYS
8zSxCqa4RLF7Ea2RMJzLG/mpw+KXbX66X/7BJvrBF/X+Fbiw1vlWTRPmnL+sBT8xgIrZtlNYve7D
rK3g6GCAYFq0rGoBy0wGFABV2iqRRXCHCkyeywFF3YpIdfxCScZxeo7Taet5TnVEeNrDHHNiwjzs
6k0kmfFc1k5zH0/GiMIzTa87pxUx7cY2f8pzRB8oIRVwAqu69X39CZarc+AMcfaiQYImkLgIAk6l
bv319x968ZX9tLjzodk7lhsY1SsbMo3/Xz+08uG2hCbqFrsqwhexfPtRVYnPQtrjneGZ+thR8B7x
brfENJbodgqjnXcNSU/XYzeaX1UmuAwwG8bbCDkFzm+LcL2JP9VY4b4TKyJOkSGH27hzxRmI+njn
+OETa6PcBwi7nrJy6IFO5lTx5YDMwtDGPusX1W6F+G02C+7ppVw5mbP1VrrdGcSCOLTodw7kcaCt
s9GbQcnLtqODc8dUQcwx7CVXQXqF+H34BpmdBhMNnW/gzi1MGWwcuhUwmGLO3arHgZPAK+OhzG68
HnxM3mTJIbMW1UiqmUFql2o9nZ2Tb5NiSdAIzOEkaWp0o2mwZzooyY3t/I1XluP9WPItrRjkpddF
bNXnicC556kt1XefbBKQ+4NGY0mDpT6Msyd2Zdw0h2BUySlvW/MaUPV4B/Kov3aymg8nrY7mdB3P
KYPHGNznbKPMMZJ2vG045ZwtmUQ7ULLzYXCWZxP73IX4gubZBmr0NYiy6GzboIxMSGs3v793PqxZ
ywQG4il8BBp0Ad/lkmHx8wMjI7iAEZnR9zFO5ksbdOUe52D+NI1s0trrgjXx6tw7BA99wz4xrxv6
7cgAwTC9pUzCbxRkhSt6LPUz5Bq14Xxh7gHZfMayDAy5c4tPRc1vyXpyXRaLdLnP+e7PFThvPPvR
jOc/GrdTUcn70dToE4GXBMxsjOnahje+Zrmadj0H2GVBrbIrzdxEbHE8yS24y5rfyeDzRsOzurzf
tooY3jWl7nSta0cQtFWFuNR887NvFM1zkIrmGQVkfYPxDmMM3SIOuxYNxa9oJPZ1RRGy7gAQIPvo
OndvTzP6pIywl1vfrKtp+/vLLxfQ60/nMi4/nVLfM33GbkzlvA/MsqEWDVgfHd5LrVyOpsi90TfX
xgNIaj6BgKEAxb0xHtMpIT/JodlFUaPLeNz7YCCnlcUz2K1kXhPVlvXqNetdjZGlHpiaIUIIX7Q9
8WFMmiFH0J/G7t//APayvQqO0ZYnl+i6n++fkuQgRvKRd5+7c7ulhQWclkgB2B7hwlgvWWfCBarg
cODHPxc7BhrIUr2aoemcxOCGP3j2LBbmqXolkECcoc1nV7FUXUhF74ePuYfxCRRoRJjD79/7+378
4eIzDiWTT0pvKfY+vPehYBw424NzX9HBxWnfNOEP7mZoMrrR+ZNgPnINg2W8zb2+3LfFkp4ky5IG
ikr6K9jx+HMCqY+5M+hj5dXGY4sVfx8M2FfWmvHS7ew3yRmGwXg3FAHG1RZe+4+ebYKvKLG/NiFB
ZQQ3o2XMamLiO3vIyr1Heb2mHJqRsqAJbvE+PstYpAfDN/yrJqkxcfmeuyO+iXASuK8vjD6Zlwx9
eEymWG8JVij9dUtX5LuIGtYr5MyABholxXa2VIDaLfsqCn1AQVXWmAaVOkKZDF9Kj0edM8F49/7o
hYERvWn6cv3WzfiHXZmR0jVqeY9+aOo2RWr19KPr+M2kublDsha+cOf13+28WFaQ5dKkXkiyQInL
2Jy5fHbByqcSbTLZK7JHEykH/YDaTWhppN8YqlZHkrdGinUJ41TLHvNTLs/xODRkpeXjDXZb9pLf
3wgcEj8+huCFODNQDjvvx8EPxwbW6qKDn0D7DMGjt4Z9F4+r97UZb0W9p4kc01QK+QDxjACWo5h6
dWU7X2Ykn9k2KhqgEiRrELqbXxFU2AAYhl6erdG6JwX6jXLXIhzncaUQ+joNZv6J5b/9Kge7/94l
nm1sAtcpwMDEfpXsMeXk1zBowY9RN3Ef2KWVr8ieCnFFCdiruDcK0t0igPDTrDwweMWnkUafxbts
ppzksWQf1K5xYUQ6DZumM7u3Gp3KhfsrRlZeV4dRzMwheWoPmEmWI+fyvSoMY8/NmB0cI+snmpQJ
yXPW9CwUakuLUcyK9xPjT015IILI5mZNZYMQiUTSb5ZnFxvd99kVuEQi1IIcbLDL7Hc/18y8rwnw
sYHXdVn8xD6QPDVGunjX1EAqcIWL+xntWsDUKavd6BBzbhnXhcVqsGpiFb8ZAXMpox+WA44eqyuT
ZsDeaAp3oxHowHuKu3bbwpQw+bgZS15eNVyoZsA8hkGx4zGYYmJ21r7b2PYmn0X5GEVtcwxNrCSr
WaTW19gKkwkvsauyk9G2y/EnmC5Rm6BZh09nfi0Q6DPsAPywmVjZF8H2LM6RM6Cs5UYAFjJU1cmw
p7haM16xPgumfygQQO5d0jJAACi8dITW1/UH+CG0RImsnn9IN/OPoKwNEjLQ9hEJH5JVbep5YJTV
B9jQ3QT0iw5RBmuDuzChH4ugPNJMAp3MWOHRI1TYmvMfnjfct1W9NBM4thLWnkHUyAf4eR7izDtZ
eFjwZI50saHLdnl/kP5T2f6LypbO3bKk/PPK9vm1iUGbtb9C6//6sf+uboHW0/5zEAf/CVjlLPDf
0Alp//Enxx7uw98KWzsg+UsSw0PnkCbSe9jsX7wJ2/mDFKnlSCfIcVyq4n+HJ/drp5A6lsYNBEMi
a4FNSBpIv+7x0N3rjkYZTuA+L+Y1nePuQj5W6xIDUzdffrow/6CE+1BELy8WwN3wqN9sl49Ljf/z
gSJyRjv3mPBcYmril9KuJEHOffCUJRjgkLzTzIMaYb8GfaoP/4uXthBB+f4Cpf3YpkqMTIwtxqAL
HDpeOiDQadtPAxAYBhvi0UKnCMPA1IhJmnDZzX7/8r92gJfL7Ekb8ZVPNClf3MeXl1YSlcA3rUtO
UAzDB4PuO27kjqZqUi0vNy5Cht+/pvx15/vrRblV7OUIR3/sw+UuFWmakQrkxZElDTGQTEcJfKHe
0VAJnlSLAclOiImkK9nRJI3brn1zUf3sc8PlOtQEOe4VepTx0Bg6CrfzTDvR9SXNPETypjj1KqQ/
kMwVE/wGFB06dGAY1vr3n+NDCfx+7d4lZRyjqWbsD4EK/uBbDOZjeUGLw73S0XMY80Vt4jf073JC
a05j5jRvv39VOkc/nd7/vHjkFQdI43gw+P9f71UkMqzmjhaXVPTikbICIpJXxj/MdEQfLebx3rGV
uMF6jeBpitFX/f71//7B9GjhY2EBgcZ98/FZ6YOgJAJiFBfXcMf7ZHlgcGhQ/fe1+BeF4ocu6vtn
tQT9akbxvCDY118/azh5bWmanbjYSTDeG8jwsx2RNoi2Qstq3shvsF97012eThP9lPIGHhYDsBMZ
F5jz/v0Pbpk2q6XwHNqBH+5aaRtVUFNCXLq25iGxyVarzojkzX6VlFnwv3hIFtAnzyX/8xiZ/PrZ
hUrNxLB6CZAKcTc+IxRQ75qkzjOrE8wGJCk96p+6TrjL6QIyDOmDEb9MKgDBinTmUOD2432EcgmW
sSn9c5v1wVa0qBDpYNQDvzXlKUOvDkwwgNGb/4tKTfyD5cWTfH8mpCOyNfwPj0iaR2HnT4G4hEAr
693MnOnwft+MbaFetC6MNbEArHsTF7DAC7El3oZzRDPR5lBTwRkryew638/DjG1KhGbz5mtzvP/9
V/uP3ibAJXpadLUYwH14mwblbE+alLg4s8cFeb/MQmn1IsxQPNa5/ld39rKD/vIUu6gYGMEECKMd
qE4fX7FoI5ma2dRcBjQrJ4R/zithIMtfLERbnUmsmLZcGj5hEjKzMvs0pliEzPCQkIusmGFO7ZtV
9dzpJiuAafAQJBbCRvK8q9P7JSK/gM0LfltwbnoPmZiwSBwzEpgxKNrB46NS/P1l/HN29D/Vre2z
WTNOQ2wrbEk66Eel7exngceQJboQ/4AtX02z3qSekd4CkpzaQ4mNfyAloseyLR2SLIDrEUm4CwgM
SVc5v9tcT7Qb1jKVAC2K1tv177EWsduQhFSKCKMeLEZkE9CQOMma8WB8wkcXtRvTqypisqMlKQM9
MAIFgkp4MtIlRoMtYEnUWDgntq/KCyGH8clvivRM/lZ106eonMAnaZOGj8zJn5q8jODqKf9mZo3Y
ABzC2IH6ZVa8vz5+m5xqcq/aKS43dNRaKoPAKQi1tlJ1R3w8WMbxPRKECC2TGpLYXsQjnqGeujJP
h40Vet5DENSxuarT/+LuzHbbxrY0/CpB3UvgPDRQB2jLY+xyEsfJqfQNodgKSXGeJFJP398m6ZRF
x+mqs3NBNC8KhdjeJDfXXuO//sUAHoAilPnpHPGZuIGvAjzFqjXna7Ggewv0WlVHlwfI6aCnahoD
1ucCnu8rj7rbjeY3FJLynfeWUoD7sdvvwOjagNHKD4s9lGWwPtepCRuDBvdtwvTp/L3tJzG9qi7x
9qmz3buf/aDB7EbIiE39n5kQGRRXRRLA+YRr4J7ZEEnzdJlpruG1wU1IHbQNLqAAMudYgSrs+DOK
xnFw6uk0RjlMFqPbFuSJfUNrZ9RgmVUaNXIg142Y0qL3I1ssPStuGKbCIBe/66e65GHrXEG4Fdzu
Ird+cOA9AsmnBQoQG2YJu3ri35aawYRzl5R+QdVwryiHP9XKCd9qdO0zVtmhPafOiIUIWC7IwXjn
tG5k/wOZn/knrJGQWluEdghKu/EbbysA0X56qjR8nlXg1Smwg9w8TVSbPEDiJ4oO1C1tW3hmoPc7
cbL60Shonm0Z35LfL0wnjK53qQNO8G2axm5yb+8Ill0EIO4y+zSxSeFA4cloDdFJxiwDj8jrRNX2
mknHlxEuSOeHHZxCjISOVDf/k9SHpfO40ZY2CTB0iXO+UITzczCZWAjyAaYtijHXiu/gDKHBjXXB
cA2G8IBu7gBjePGndlHxxToPxDJ9d+A7d7YrwKACFxp2SOVJ4KgYUwP2dH0FIWf+xYVeNoTq88BH
BTi0WClK6Zzu3T3ilfpg0slVoLJDA4IQG1ju6tBZxtoDC8hIMgV/lZmcaKNkb65b7+B+BiBTPVZg
Ga4A7aB4DPQQwbp7lpQBDbgFJ9RhNK/O8l0hoMtEHNk1bp33ubF2kPOQnr2OUmpWhSJA2HCngBio
RVkIdQZMJzZcJqqrorpz4h/ooYbnFMdnwMgebIGadUw2p9Sw1CdURvgNyuvbWxrJUDHU1Jwbv6BE
5tpZezfOi1mgUXsdiQ/n3HgmRrSHzXqZUz0WrtjKHm1dMdCA4efiaQHtAQzVmcz4PsPt1E4aM+ze
M+2b/41i+mffAT8FOuwDV2ByFMMoRdW30/bqPcwn7lkPh29Cwg093mr3UJVinus23592wnvsNPZe
TQRimiPJnaJgVz3CLdeCmOX/dmUH7ABwNsD5aGeu+7mVrnCP8hhrW7h+8YWRi3i/Lbnbu95ROERF
2r2l7dtaay3+PXTyfNqCh4EMdPsIwA3QZ2jrVPkK0RIXcKStzIM/Ex6w7AYx4tsBJsN5zwoMTwWK
geHx7Z2yVXDCMwbRA/qP8i8Qo2HNu4huhzNPc/HSqwOZVfCv8NwUVcmTQ2CHB8WElg6Q4KIEPNE7
OLQ5A7U8ABwfgh9dwLG7rUvHcGx2Bjw6UBIxpSq3KKzvzQ60dWIa64BsIujrQ8kDUoQDr+Es0v32
jF4572sMjsQ7SfsjpHrmFlx4Wwo3CMvDSKT9B8fYV4+xW/GNcmZ+wvoFDAaat/IsNUx0WyZClShI
wgu1AyqPGtCvLL70bVrp9hWvk13DN2PdQRkDy9GCzBwEK01YXgKYVW+hpcMvh7/wVoEjBtIio2Fl
iH5IfVLKbP7I94zVpJnOIwZULebpnDTBASgyUA4exmPU1AmzK9izWnVcuPRC+34bMQH6rGZa9QWU
2MhIj7VgxCl72tJOSAgglEAU6+1dFzISaxVD1HvDCDL9qnA5Ybklbp/sAcL3ePm4VvMvW7p+r8GC
lpe4+8Vl4el81VCrGO6EIWcf9rigbhp6nxei7NR2vrWGTYbzqsSAPMjgLRj0YXLiy7LiSXpJNEjU
w4gRogJMFR/9bGiRMPzCr967rceIJicTH2hbGKgmLfOKy6QE2BPCA0NrKuFodXawapwizYF67ESD
Vfljp4Dh0bdbGhfAridQbRGGGK2j0gQDoEok+dXdCXrejRmO4YpWgRzvvVDJj/dviCXCR64gYqTD
owxhAWGzD/tF/uUAbuqe0dVwCaC6lZM9Ie19U/CPtOHyWWrhpR0YRhcPHmNvNruDgkTl8YLeC6fv
TzBz9ybVnAUjNzRylU1DJCN2rcx3rXu63avx4bQUjxNYvEUUesY6h6pEX6WiMwjoLcfq0MFDaOsH
nVIvzGWMefBRRwymDFeaIWA0QVUykjpA5OHZjrz2Lgg9Sz/bM6LssgtNSoGm28TmXVsyURtIqkHT
x6JUzPXYixHSUpK2IJvAHhtXUZFBjAjH/z6GUtHir+Mm0IqPqqLt8di9iI0+CLkKt73ua7Xt4iLz
VZQ8rogvQnJazOGLT5CJg9iAQReJwH231dALQrGWvo3F6WWXdmDMWlvn5WVrh93XEjP0oZdPA8KF
iy2JgItdWhjRH3bjICKO0tDKYEa7t4HfwbY7CATEOs633IafZAU4rLxckP6EDwTWbd8il9JLhdVS
kT2BCkwFuZtykItUvd2aItsQVYswWwGPVBkpb/Z9OodosbILjSREaTKwmjGevNAAGKKPPF6VBlVZ
MPbUnZjSram3qsErIHLqvRlYGWN/Y5+TZXsFFoYeK2hMcoSm2WZoez1U35m2dvhApI5QK0wDbla0
J5SQ8nC+GPcDUCjzbDYbSgFhvuG/JukM8Q3JIAwQVJq+3jHGbVejFDK/3FG/WoAaPksb8bTbpuaY
6UXHfQFYtHdJZxASgN5wmSdC94Vv0hQKb8+OVuC9ZtSL061RtpC74AsdPu5UJ2wpmO/S4J0Kljq7
SsVcLbjneArTqbkDDJ5Iu6J6h/K+NhucEH8RuZ8VwUaewvTO+9ru/r0Bm8PHxmmTd1BMPwQLb7GK
oFe4NBkReWKTWb/eR/72mw9x2YlN98SJDiEnhYyMCoTe0i0GQTQWqQvhxqhJebp4KJ31Odp27HOY
80EzE6rXiwWYg3MldbodDNoZCO5dm1yFeb79QzcqVV1hNZMrIvv2UvRhdCvArSmEcXr2zW1j/AVL
a1GGOJkM86s0qMzatqqVt4VQ/m8hIyIR6QJ/v2XqWUYEE8P8vcg0sjBk2ZpVEdMy8tHfanyeMsn5
b+GqbJJuUmYjA7iH+W9fXkLBjF4qdvg4iXDpisBp7yIS/hcxzbOrhtHa132gDLSBjdFdjqobFID0
lJLHo9+CZBNcc/tTWlR40rY3Jh5s4F8OZphFmwwfE+sCsP6Mdhb9ig4Q77PneEhQHxj6ip/mb+N4
m6PyanRaZrX045BPAwhKH9xNSJXlap+76m3fdaYu6upRO0AwC/UVuBrEST9PLQ37CakB0pr4aKsD
5Gf3O+686vWmu41QjjSE6mddkXImYuFv5p7r3CQlfE+nXk76at8a+ReGIu1Pshq9V9JqdVvHCE/o
wf6yyMxzS1DkwtAOydWK2C641GiV3hg7S6lgCWw4cbUYvQDowb1ZDB5GkV03ot8rgY/EuLJtGguv
CNja+rIivoHVqykvsrpqzmPQSw6xCi1ySnRQ7yEgJWVnumgl8jxsic0wPnJNnkYk0SMxLfCr9wEZ
azjtaEPL4fC5LQ8+xmhwmU0l+WaBqIYuE1Lwcz9KbOfM6mrtnDsH9ww9aD+1gXW4CWBp+QR4Pzqt
OCFoZ6Kdwzk9g4LrxErgVuqMfPG+7Aci4k4zHFEv9fZSo0Xrocl183HrNocNvDw7kAZthbu9B+WM
X6Vdq3ml3Khi0mIsZi4KNucSEhMxirEo0m1xVmQtiCpak25DMbDR31rhv5O89j9a+PjtqkkYvhCJ
AY+dY3a3rp57nyiNRQ9Z0bESdLDMgoT0hrmQh35GJNDRvSo48gA3lO7OGpCc/28qPOOLnK7r9Vnf
cv2h2ZTd3aZqYKh6alwWP+1h2PfQYNYh85n/4S/9fKE3m37RoWb0kJG/EE+A+p1MLCaLeFQx6h+p
f5SfrRCveeLmcfP7b7q7NAnEbAHg7i/wC3HGQNHhxwuX+hDZYUunz6+/hhs+26LXNuHn7zfs5s9/
5+gN1o9JSPKlqsvwoT6Cd5JF+nubMFni2SZoS9sC1wyE4/jtHWtJDpH6tkKhor/6O83o7Skxkfz8
OyLw+tsDYGVilCnwzf1Feee5CKiKKATCW2UN+zyjt4ezU+TRpV7fsJcgenWStvr3b3z8+oqYA65r
9BzMUwZUAd6U3QVzyQAUi6y+Obzk5CRY7hLiL8q3UD/01+z0AKgbSmtSoqDbSygvLLgCQP6Ka3oS
VHdJfZPmWGOUhf6GMzoQcDFSmZDbBGMJghNHCYrx/ppIgqoytA5BAUtkPW0SN5zTJlBepLIotQuG
sgTZTJXLZPSduFjwuVZw3CXFPOr7VI2Ha36iYE7hJK84B69bBloleHMaIcaXnGyCy/Bd3VVNQKe9
JCiD7M1IFDRh12VFAXnXQDiDqBmuyS7Y6tIUsHlxJvprdmaSmbGCQ0fuQBhLuq8U0CWj6pvsgqoa
zLJ0dWrCs5MCBxid5OvjJwPpgRz5yT5ia57rAziTaLe0RDfkIASz24SR40lKCDCQpmhx0i1IicQ1
EQLbWVroC0MH6tVfs9sFm0yupCgYnHebzjFdB1ggromXYBNN9ENbtdm9PS6eJh0uuEtdg30LrNLw
+uBmnp+E3j+wHYIpa7jVjMwB0EhZR1kX7X5EQ6qOXXn+3rZNpGzRCCOaVMU1Ow8ZdIAq/fo6r08y
QFNBhogLu/J8FxwFl8EgmFJHDTA7GeDBBdRLSg9qzhKMPyBBPM3+mpwBB8eI0ZZ0SgskKNfsXAIh
C9KK0MD9IyY0Uar9NY0UFPppQdi5sBH0Gz4jTQA1hiLrGOra0mJKNg0F41mYGALIEg2DxBrHYaZS
QAjjyJ4FPCPiZVgKx0BJROFHGsFaEkviHtM73V+zkwViXUs2dSCcAvICwi4ObznRCORRQQUKvPNc
QyXCfYcDLKUXDW1Jgsgincw4NXFNrIMrZmIqogVg/PnsrIOuK6Pb9tD+l7/Jvqf5X+bUXw+bTbLG
fGlaAPpNUCayQFZZZxonTAOjrMzOOpDpEyB/KVnAUQKAi8TbY2Vhoh1dh4CS2gLVh+/WgxvOyUag
3aX9JSImjQo0weFELUKyS6suvfbAOMU1O7XIHCVnkEyJo6AsAXty4q3RHZwYB1fFXVQJFpzResxu
F+imEf3sckeBAooDHh0qpOGaHgWEhCZuBfaeQRYGazSjo6Dh6coaBxE5ibNgTmTAtpa2orLLTyXG
2alDetOlQwYdZ1nDP1CfKf3nbhJF+yXtNzpWY9C8s/r6piF7BnANqJzgDMMy0l+TM0AWlR4Kaq2j
nM3o9SkyStcTEH4KzCZ5g7GSPImViJstpIPP/1dcPS9rSMQvetOkFKFBQQEJoHFoNAcvjSLiIRjP
55o9oHNVlY2YDOH/0QqrP8UCk6PgGktKujppiuFOczoK5A2GrKaET6CSKmcqJzmiH2oCQiUAZ8Jv
HI/KkKeY0S5AvS58eqmjQPKATjrH/l4/nFhFCowUWLG72ojKmF2oxC5IHwXUIrUEyof93AjEYRIq
iQpjP+jhqfg2u13QLciyJWUB24jfR2r+lToriYMl2Uba82lo76/+hrM6EbYzOK3/uV4AiIP5N2nb
/3HygIki2FBkDrLOub0/E09Eb6SURsA4ArNzmZTylEmbRIwudSXK0BRZB705Qz+ZYF5yF0gnjkwU
4y5MXARVtVCMDGq0x+zK/LxluKxk0wbATwxwFbgJP4ZlUmCwYUE1ndmC0tgDwTEodyKYNuSYpA6e
Kq1I/POYSSAvRCGyZ2oUZ2J+/hKOgqyngF6A4RcSE8EtdvT61B8wGhCrjMjF2dWbCZxVaSEAiUVY
hF4c3cWJi2CjNvGiIP8ccyezMw60mmrS4bOoq4JMHDPKL0EH9hIOD0ckW4dtmJ/TDCn5oKslXAQc
JdiXDYHI7q/piTCBaikKKmPELs7OXQSxLFhRpNSiTjoRViZIS8ZvPckl2GATHSykZY31hfntgsEn
ktwFAyQC7wgGc0ygTwIoKrw4zQSZI/ZrRt4ydvsF1dc/xWYK2DrvRkbpleJ7//qigjGGVv/AT/ob
W/W9D2YF1/Rj3wETbqof9cC89gtPvR8vfz72fVw9/v4bzGTfScf6XxQNMcO9/2qQ+ddRJa6vID37
4VNF6fmfjy/48tY/fKinf7wMN+W6fAiYpSQafsbHvF0n9NH8d7z+uk7WLxtT/nqS3387es5n4v9/
LFxFk3UF2l963RK6rPR44R48Lr9wtE6rdfX0iOIzMmwB8ZNdebWOw29ZOZldOeD+pddm4Fq5fsye
nlI89dBbI79ymm4e6vChqY8W74GIsoufbmL47svN85UHtKv0ymOr1Zvs2xtGrDTJ1/BIWAYonexd
ztn18PFo4RGfJbvyxSZjzunxygPmR3bl1ycMPGvZ+0+O+tXjOjgSwBG3LfvAV3BypFl4fCKHHgnp
pdPHcD3RIgOmSHrlbH/88QZ4iuyy1y9104B1kF6YBZqHqHt+EsG9CQCB7NI3WQOR+HSbh+q87Np/
rMP0SHuMzWTy65ZdvE4fn96+N+ZDEVl+6apaPwRNtanrI5nWlL5MKb1++BCE/vq40XYofskvjS1g
iPiRZI8lJfm1K4a2VbAfhEebPtQqfsXqGTPvJ0uLAoD00llaT4SbITsinSy78u3mawmN1fFuD2A/
+aV362O7RcJLJD/lF96/uVwneRWEx2Z9TKj9ivXfbspqc6SpxkTNr1j8j00bPhyZsRE+8SsW/8IQ
xKc97lXKkFSQXpoJIsGb1brMsJTH4jLE67/mBqfraHr2hwZm2eXfBeHxjg8paOlloxiP5DiqGfFQ
0kuXG3/KZdDnBGQXfr9JU9jpd+tJmDAm4WSXvwuyx82bq+qFbRsaDWWX/5g1rwji2Lzxa27wUhDH
fgDZ5e/Z/U1VbY5cihFTK792exxVMm9GgBFk1/1Ur4OnVYROGZukZJf9vCkTLNvRykM1QHrlkMhm
It5jd5/s0j/nmJeMb/69qeo3n3/08APASvrhw+ohS6vwyHMbK7PSa0NXCvn+0dccKv8/X/lHmabv
IOeX+acnWpQf/dlxck38xkO8WZf/+l8AAAD//w==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lang="en-US" sz="900" b="0" i="0" u="none" strike="noStrike" kern="1200" baseline="0">
              <a:solidFill>
                <a:schemeClr val="tx1"/>
              </a:solidFill>
              <a:latin typeface="+mn-lt"/>
              <a:ea typeface="+mn-ea"/>
              <a:cs typeface="+mn-cs"/>
            </a:defRPr>
          </a:pPr>
          <a:endParaRPr lang="en-US" sz="900" b="0" i="0" u="none" strike="noStrike" kern="1200" baseline="0">
            <a:solidFill>
              <a:schemeClr val="tx1"/>
            </a:solidFill>
            <a:latin typeface="+mn-lt"/>
            <a:ea typeface="+mn-ea"/>
            <a:cs typeface="+mn-cs"/>
          </a:endParaRPr>
        </a:p>
      </cx:txPr>
    </cx:legend>
  </cx:chart>
  <cx:spPr>
    <a:effectLst>
      <a:glow rad="127000">
        <a:schemeClr val="bg1">
          <a:lumMod val="75000"/>
          <a:alpha val="99000"/>
        </a:schemeClr>
      </a:glow>
    </a:effectLst>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val">
        <cx:f>_xlchart.v1.12</cx:f>
      </cx:numDim>
    </cx:data>
  </cx:chartData>
  <cx:chart>
    <cx:title pos="t" align="ctr" overlay="0">
      <cx:tx>
        <cx:txData>
          <cx:v>CATEGORY WISE PROFIT</cx:v>
        </cx:txData>
      </cx:tx>
      <cx:txPr>
        <a:bodyPr spcFirstLastPara="1" vertOverflow="ellipsis" horzOverflow="overflow" wrap="square" lIns="0" tIns="0" rIns="0" bIns="0" anchor="ctr" anchorCtr="1"/>
        <a:lstStyle/>
        <a:p>
          <a:pPr algn="ctr" rtl="0">
            <a:defRPr lang="en-US" sz="1000" b="0" i="0" u="none" strike="noStrike" kern="1200" baseline="0">
              <a:solidFill>
                <a:schemeClr val="tx1"/>
              </a:solidFill>
              <a:latin typeface="+mn-lt"/>
              <a:ea typeface="+mn-ea"/>
              <a:cs typeface="+mn-cs"/>
            </a:defRPr>
          </a:pPr>
          <a:r>
            <a:rPr lang="en-US" sz="1000" b="0" i="0" u="none" strike="noStrike" kern="1200" baseline="0">
              <a:solidFill>
                <a:schemeClr val="tx1"/>
              </a:solidFill>
              <a:latin typeface="+mn-lt"/>
              <a:ea typeface="+mn-ea"/>
              <a:cs typeface="+mn-cs"/>
            </a:rPr>
            <a:t>CATEGORY WISE PROFIT</a:t>
          </a:r>
        </a:p>
      </cx:txPr>
    </cx:title>
    <cx:plotArea>
      <cx:plotAreaRegion>
        <cx:series layoutId="waterfall" uniqueId="{2B9FABBD-3954-4C13-B81C-4F9C9B10B8ED}">
          <cx:tx>
            <cx:txData>
              <cx:f>_xlchart.v1.11</cx:f>
              <cx:v>PROFIT</cx:v>
            </cx:txData>
          </cx:tx>
          <cx:dataLabels pos="outEnd">
            <cx:txPr>
              <a:bodyPr vertOverflow="overflow" horzOverflow="overflow" wrap="square" lIns="0" tIns="0" rIns="0" bIns="0"/>
              <a:lstStyle/>
              <a:p>
                <a:pPr algn="ctr" rtl="0">
                  <a:defRPr lang="en-US" sz="1000" b="0" i="0" u="none" strike="noStrike" kern="1200" baseline="0">
                    <a:solidFill>
                      <a:schemeClr val="tx1"/>
                    </a:solidFill>
                    <a:latin typeface="+mn-lt"/>
                    <a:ea typeface="+mn-ea"/>
                    <a:cs typeface="+mn-cs"/>
                  </a:defRPr>
                </a:pPr>
                <a:endParaRPr lang="en-US" sz="1000" b="0" i="0" u="none" strike="noStrike" kern="1200" baseline="0">
                  <a:solidFill>
                    <a:schemeClr val="tx1"/>
                  </a:solidFill>
                  <a:latin typeface="+mn-lt"/>
                  <a:ea typeface="+mn-ea"/>
                  <a:cs typeface="+mn-cs"/>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lang="en-US" sz="1000" b="0" i="0" u="none" strike="noStrike" kern="1200" baseline="0">
                <a:solidFill>
                  <a:schemeClr val="tx1"/>
                </a:solidFill>
                <a:latin typeface="+mn-lt"/>
                <a:ea typeface="+mn-ea"/>
                <a:cs typeface="+mn-cs"/>
              </a:defRPr>
            </a:pPr>
            <a:endParaRPr lang="en-US" sz="1000" b="0" i="0" u="none" strike="noStrike" kern="1200" baseline="0">
              <a:solidFill>
                <a:schemeClr val="tx1"/>
              </a:solidFill>
              <a:latin typeface="+mn-lt"/>
              <a:ea typeface="+mn-ea"/>
              <a:cs typeface="+mn-cs"/>
            </a:endParaRPr>
          </a:p>
        </cx:txPr>
      </cx:axis>
      <cx:axis id="1">
        <cx:valScaling/>
        <cx:majorGridlines/>
        <cx:tickLabels/>
        <cx:txPr>
          <a:bodyPr vertOverflow="overflow" horzOverflow="overflow" wrap="square" lIns="0" tIns="0" rIns="0" bIns="0"/>
          <a:lstStyle/>
          <a:p>
            <a:pPr algn="ctr" rtl="0">
              <a:defRPr lang="en-US" sz="1000" b="0" i="0" u="none" strike="noStrike" kern="1200" baseline="0">
                <a:solidFill>
                  <a:schemeClr val="tx1"/>
                </a:solidFill>
                <a:latin typeface="+mn-lt"/>
                <a:ea typeface="+mn-ea"/>
                <a:cs typeface="+mn-cs"/>
              </a:defRPr>
            </a:pPr>
            <a:endParaRPr lang="en-US" sz="1000" b="0" i="0" u="none" strike="noStrike" kern="1200" baseline="0">
              <a:solidFill>
                <a:schemeClr val="tx1"/>
              </a:solidFill>
              <a:latin typeface="+mn-lt"/>
              <a:ea typeface="+mn-ea"/>
              <a:cs typeface="+mn-cs"/>
            </a:endParaRPr>
          </a:p>
        </cx:txPr>
      </cx:axis>
    </cx:plotArea>
    <cx:legend pos="t" align="ctr" overlay="0">
      <cx:txPr>
        <a:bodyPr vertOverflow="overflow" horzOverflow="overflow" wrap="square" lIns="0" tIns="0" rIns="0" bIns="0"/>
        <a:lstStyle/>
        <a:p>
          <a:pPr algn="ctr" rtl="0">
            <a:defRPr lang="en-US" sz="1000" b="0" i="0" u="none" strike="noStrike" kern="1200" baseline="0">
              <a:solidFill>
                <a:schemeClr val="tx1"/>
              </a:solidFill>
              <a:latin typeface="+mn-lt"/>
              <a:ea typeface="+mn-ea"/>
              <a:cs typeface="+mn-cs"/>
            </a:defRPr>
          </a:pPr>
          <a:endParaRPr lang="en-US" sz="1000" b="0" i="0" u="none" strike="noStrike" kern="1200" baseline="0">
            <a:solidFill>
              <a:schemeClr val="tx1"/>
            </a:solidFill>
            <a:latin typeface="+mn-lt"/>
            <a:ea typeface="+mn-ea"/>
            <a:cs typeface="+mn-cs"/>
          </a:endParaRPr>
        </a:p>
      </cx:txPr>
    </cx:legend>
  </cx:chart>
  <cx:spPr>
    <a:effectLst>
      <a:glow rad="127000">
        <a:schemeClr val="bg1">
          <a:lumMod val="75000"/>
          <a:alpha val="99000"/>
        </a:schemeClr>
      </a:glo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0.xml"/><Relationship Id="rId2" Type="http://schemas.openxmlformats.org/officeDocument/2006/relationships/chart" Target="../charts/chart7.xml"/><Relationship Id="rId1" Type="http://schemas.openxmlformats.org/officeDocument/2006/relationships/chart" Target="../charts/chart6.xml"/><Relationship Id="rId6" Type="http://schemas.microsoft.com/office/2014/relationships/chartEx" Target="../charts/chartEx2.xml"/><Relationship Id="rId5" Type="http://schemas.openxmlformats.org/officeDocument/2006/relationships/chart" Target="../charts/chart9.xml"/><Relationship Id="rId4" Type="http://schemas.microsoft.com/office/2014/relationships/chartEx" Target="../charts/chartEx1.xml"/></Relationships>
</file>

<file path=xl/drawings/_rels/drawing3.xml.rels><?xml version="1.0" encoding="UTF-8" standalone="yes"?>
<Relationships xmlns="http://schemas.openxmlformats.org/package/2006/relationships"><Relationship Id="rId8" Type="http://schemas.openxmlformats.org/officeDocument/2006/relationships/image" Target="../media/image3.emf"/><Relationship Id="rId13" Type="http://schemas.openxmlformats.org/officeDocument/2006/relationships/image" Target="../media/image6.emf"/><Relationship Id="rId3" Type="http://schemas.microsoft.com/office/2014/relationships/chartEx" Target="../charts/chartEx4.xml"/><Relationship Id="rId7" Type="http://schemas.openxmlformats.org/officeDocument/2006/relationships/chart" Target="../charts/chart15.xml"/><Relationship Id="rId12" Type="http://schemas.openxmlformats.org/officeDocument/2006/relationships/image" Target="../media/image5.emf"/><Relationship Id="rId2" Type="http://schemas.openxmlformats.org/officeDocument/2006/relationships/chart" Target="../charts/chart11.xml"/><Relationship Id="rId1" Type="http://schemas.microsoft.com/office/2014/relationships/chartEx" Target="../charts/chartEx3.xml"/><Relationship Id="rId6" Type="http://schemas.openxmlformats.org/officeDocument/2006/relationships/chart" Target="../charts/chart14.xml"/><Relationship Id="rId11" Type="http://schemas.openxmlformats.org/officeDocument/2006/relationships/chart" Target="../charts/chart17.xml"/><Relationship Id="rId5" Type="http://schemas.openxmlformats.org/officeDocument/2006/relationships/chart" Target="../charts/chart13.xml"/><Relationship Id="rId15" Type="http://schemas.openxmlformats.org/officeDocument/2006/relationships/image" Target="../media/image7.emf"/><Relationship Id="rId10" Type="http://schemas.openxmlformats.org/officeDocument/2006/relationships/chart" Target="../charts/chart16.xml"/><Relationship Id="rId4" Type="http://schemas.openxmlformats.org/officeDocument/2006/relationships/chart" Target="../charts/chart12.xml"/><Relationship Id="rId9" Type="http://schemas.openxmlformats.org/officeDocument/2006/relationships/image" Target="../media/image4.emf"/><Relationship Id="rId14" Type="http://schemas.openxmlformats.org/officeDocument/2006/relationships/chart" Target="../charts/chart18.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 Id="rId5" Type="http://schemas.openxmlformats.org/officeDocument/2006/relationships/image" Target="../media/image12.emf"/><Relationship Id="rId4"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0</xdr:col>
      <xdr:colOff>49005</xdr:colOff>
      <xdr:row>17</xdr:row>
      <xdr:rowOff>163368</xdr:rowOff>
    </xdr:from>
    <xdr:to>
      <xdr:col>1</xdr:col>
      <xdr:colOff>899091</xdr:colOff>
      <xdr:row>20</xdr:row>
      <xdr:rowOff>171085</xdr:rowOff>
    </xdr:to>
    <xdr:graphicFrame macro="">
      <xdr:nvGraphicFramePr>
        <xdr:cNvPr id="2" name="Chart 1">
          <a:extLst>
            <a:ext uri="{FF2B5EF4-FFF2-40B4-BE49-F238E27FC236}">
              <a16:creationId xmlns:a16="http://schemas.microsoft.com/office/drawing/2014/main" id="{1AC0465D-2C3C-55B7-4410-346D469FAC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9710</xdr:colOff>
      <xdr:row>17</xdr:row>
      <xdr:rowOff>171078</xdr:rowOff>
    </xdr:from>
    <xdr:to>
      <xdr:col>5</xdr:col>
      <xdr:colOff>651185</xdr:colOff>
      <xdr:row>20</xdr:row>
      <xdr:rowOff>179618</xdr:rowOff>
    </xdr:to>
    <xdr:graphicFrame macro="">
      <xdr:nvGraphicFramePr>
        <xdr:cNvPr id="3" name="Chart 2">
          <a:extLst>
            <a:ext uri="{FF2B5EF4-FFF2-40B4-BE49-F238E27FC236}">
              <a16:creationId xmlns:a16="http://schemas.microsoft.com/office/drawing/2014/main" id="{685A97CD-235D-25CF-5178-B4B4917883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7998</xdr:colOff>
      <xdr:row>17</xdr:row>
      <xdr:rowOff>17420</xdr:rowOff>
    </xdr:from>
    <xdr:to>
      <xdr:col>8</xdr:col>
      <xdr:colOff>645187</xdr:colOff>
      <xdr:row>20</xdr:row>
      <xdr:rowOff>183615</xdr:rowOff>
    </xdr:to>
    <xdr:graphicFrame macro="">
      <xdr:nvGraphicFramePr>
        <xdr:cNvPr id="4" name="Chart 3">
          <a:extLst>
            <a:ext uri="{FF2B5EF4-FFF2-40B4-BE49-F238E27FC236}">
              <a16:creationId xmlns:a16="http://schemas.microsoft.com/office/drawing/2014/main" id="{5E37F473-DA54-1F4F-4F6F-197771E42F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519520</xdr:colOff>
      <xdr:row>17</xdr:row>
      <xdr:rowOff>114240</xdr:rowOff>
    </xdr:from>
    <xdr:to>
      <xdr:col>12</xdr:col>
      <xdr:colOff>296175</xdr:colOff>
      <xdr:row>20</xdr:row>
      <xdr:rowOff>116211</xdr:rowOff>
    </xdr:to>
    <xdr:graphicFrame macro="">
      <xdr:nvGraphicFramePr>
        <xdr:cNvPr id="5" name="Chart 4">
          <a:extLst>
            <a:ext uri="{FF2B5EF4-FFF2-40B4-BE49-F238E27FC236}">
              <a16:creationId xmlns:a16="http://schemas.microsoft.com/office/drawing/2014/main" id="{C9A94C54-802B-3EB1-6091-EEC263CC86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977347</xdr:colOff>
      <xdr:row>17</xdr:row>
      <xdr:rowOff>107674</xdr:rowOff>
    </xdr:from>
    <xdr:to>
      <xdr:col>15</xdr:col>
      <xdr:colOff>389281</xdr:colOff>
      <xdr:row>20</xdr:row>
      <xdr:rowOff>165652</xdr:rowOff>
    </xdr:to>
    <xdr:graphicFrame macro="">
      <xdr:nvGraphicFramePr>
        <xdr:cNvPr id="7" name="Chart 6">
          <a:extLst>
            <a:ext uri="{FF2B5EF4-FFF2-40B4-BE49-F238E27FC236}">
              <a16:creationId xmlns:a16="http://schemas.microsoft.com/office/drawing/2014/main" id="{1164D141-C900-7F63-CA1B-89330B1559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190500</xdr:colOff>
      <xdr:row>23</xdr:row>
      <xdr:rowOff>33131</xdr:rowOff>
    </xdr:from>
    <xdr:to>
      <xdr:col>2</xdr:col>
      <xdr:colOff>57978</xdr:colOff>
      <xdr:row>26</xdr:row>
      <xdr:rowOff>82826</xdr:rowOff>
    </xdr:to>
    <xdr:sp macro="" textlink="$B$17">
      <xdr:nvSpPr>
        <xdr:cNvPr id="8" name="Rectangle: Rounded Corners 7">
          <a:extLst>
            <a:ext uri="{FF2B5EF4-FFF2-40B4-BE49-F238E27FC236}">
              <a16:creationId xmlns:a16="http://schemas.microsoft.com/office/drawing/2014/main" id="{AAE3FF5C-A7E6-10E9-6EAD-D266E019FD90}"/>
            </a:ext>
          </a:extLst>
        </xdr:cNvPr>
        <xdr:cNvSpPr/>
      </xdr:nvSpPr>
      <xdr:spPr>
        <a:xfrm>
          <a:off x="190500" y="4414631"/>
          <a:ext cx="1656521" cy="6211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72B92C3-ABDC-472F-9455-02196BF9ABA4}" type="TxLink">
            <a:rPr lang="en-US" sz="1100" b="0" i="0" u="none" strike="noStrike">
              <a:solidFill>
                <a:srgbClr val="000000"/>
              </a:solidFill>
              <a:latin typeface="Corbel"/>
            </a:rPr>
            <a:t> $2,297,200.86 </a:t>
          </a:fld>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190499</xdr:rowOff>
    </xdr:from>
    <xdr:to>
      <xdr:col>4</xdr:col>
      <xdr:colOff>314325</xdr:colOff>
      <xdr:row>16</xdr:row>
      <xdr:rowOff>109536</xdr:rowOff>
    </xdr:to>
    <xdr:graphicFrame macro="">
      <xdr:nvGraphicFramePr>
        <xdr:cNvPr id="7" name="Chart 6">
          <a:extLst>
            <a:ext uri="{FF2B5EF4-FFF2-40B4-BE49-F238E27FC236}">
              <a16:creationId xmlns:a16="http://schemas.microsoft.com/office/drawing/2014/main" id="{2253C54A-2670-B770-2B2B-4FAF486542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504825</xdr:colOff>
      <xdr:row>8</xdr:row>
      <xdr:rowOff>142874</xdr:rowOff>
    </xdr:from>
    <xdr:to>
      <xdr:col>8</xdr:col>
      <xdr:colOff>581025</xdr:colOff>
      <xdr:row>18</xdr:row>
      <xdr:rowOff>66675</xdr:rowOff>
    </xdr:to>
    <xdr:graphicFrame macro="">
      <xdr:nvGraphicFramePr>
        <xdr:cNvPr id="8" name="Chart 7">
          <a:extLst>
            <a:ext uri="{FF2B5EF4-FFF2-40B4-BE49-F238E27FC236}">
              <a16:creationId xmlns:a16="http://schemas.microsoft.com/office/drawing/2014/main" id="{876466D3-0199-1930-5B80-D119E19B8F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247650</xdr:colOff>
      <xdr:row>5</xdr:row>
      <xdr:rowOff>14287</xdr:rowOff>
    </xdr:from>
    <xdr:to>
      <xdr:col>23</xdr:col>
      <xdr:colOff>352425</xdr:colOff>
      <xdr:row>19</xdr:row>
      <xdr:rowOff>90487</xdr:rowOff>
    </xdr:to>
    <xdr:graphicFrame macro="">
      <xdr:nvGraphicFramePr>
        <xdr:cNvPr id="10" name="Chart 9">
          <a:extLst>
            <a:ext uri="{FF2B5EF4-FFF2-40B4-BE49-F238E27FC236}">
              <a16:creationId xmlns:a16="http://schemas.microsoft.com/office/drawing/2014/main" id="{84BE5CFB-35EF-BD7F-AF91-5D3C2EB3AA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66675</xdr:colOff>
      <xdr:row>6</xdr:row>
      <xdr:rowOff>157162</xdr:rowOff>
    </xdr:from>
    <xdr:to>
      <xdr:col>31</xdr:col>
      <xdr:colOff>295275</xdr:colOff>
      <xdr:row>21</xdr:row>
      <xdr:rowOff>42862</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5360F3EB-700F-1FA9-3A35-638FD0BD63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7116425" y="130016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31</xdr:col>
      <xdr:colOff>685800</xdr:colOff>
      <xdr:row>7</xdr:row>
      <xdr:rowOff>71437</xdr:rowOff>
    </xdr:from>
    <xdr:to>
      <xdr:col>36</xdr:col>
      <xdr:colOff>219075</xdr:colOff>
      <xdr:row>21</xdr:row>
      <xdr:rowOff>147637</xdr:rowOff>
    </xdr:to>
    <xdr:graphicFrame macro="">
      <xdr:nvGraphicFramePr>
        <xdr:cNvPr id="12" name="Chart 11">
          <a:extLst>
            <a:ext uri="{FF2B5EF4-FFF2-40B4-BE49-F238E27FC236}">
              <a16:creationId xmlns:a16="http://schemas.microsoft.com/office/drawing/2014/main" id="{8BF6B4F2-F77D-E028-13E8-9B2EB071CD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876300</xdr:colOff>
      <xdr:row>5</xdr:row>
      <xdr:rowOff>157162</xdr:rowOff>
    </xdr:from>
    <xdr:to>
      <xdr:col>43</xdr:col>
      <xdr:colOff>942975</xdr:colOff>
      <xdr:row>20</xdr:row>
      <xdr:rowOff>42862</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9B648432-61AA-12D6-1AD4-BB28FA6933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0451425" y="110966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44</xdr:col>
      <xdr:colOff>95250</xdr:colOff>
      <xdr:row>3</xdr:row>
      <xdr:rowOff>123825</xdr:rowOff>
    </xdr:from>
    <xdr:to>
      <xdr:col>45</xdr:col>
      <xdr:colOff>685800</xdr:colOff>
      <xdr:row>17</xdr:row>
      <xdr:rowOff>114300</xdr:rowOff>
    </xdr:to>
    <mc:AlternateContent xmlns:mc="http://schemas.openxmlformats.org/markup-compatibility/2006" xmlns:a14="http://schemas.microsoft.com/office/drawing/2010/main">
      <mc:Choice Requires="a14">
        <xdr:graphicFrame macro="">
          <xdr:nvGraphicFramePr>
            <xdr:cNvPr id="14" name="Year">
              <a:extLst>
                <a:ext uri="{FF2B5EF4-FFF2-40B4-BE49-F238E27FC236}">
                  <a16:creationId xmlns:a16="http://schemas.microsoft.com/office/drawing/2014/main" id="{7AF7BC61-0A05-A0B8-AC87-12815F9FF6C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5261550" y="6953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46</xdr:col>
      <xdr:colOff>4762</xdr:colOff>
      <xdr:row>9</xdr:row>
      <xdr:rowOff>52387</xdr:rowOff>
    </xdr:from>
    <xdr:to>
      <xdr:col>50</xdr:col>
      <xdr:colOff>404812</xdr:colOff>
      <xdr:row>23</xdr:row>
      <xdr:rowOff>128587</xdr:rowOff>
    </xdr:to>
    <xdr:graphicFrame macro="">
      <xdr:nvGraphicFramePr>
        <xdr:cNvPr id="2" name="Chart 1">
          <a:extLst>
            <a:ext uri="{FF2B5EF4-FFF2-40B4-BE49-F238E27FC236}">
              <a16:creationId xmlns:a16="http://schemas.microsoft.com/office/drawing/2014/main" id="{C80A33CE-B4AE-C9F4-7B46-4B79B1D34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51</xdr:col>
      <xdr:colOff>762000</xdr:colOff>
      <xdr:row>2</xdr:row>
      <xdr:rowOff>9525</xdr:rowOff>
    </xdr:from>
    <xdr:to>
      <xdr:col>53</xdr:col>
      <xdr:colOff>590550</xdr:colOff>
      <xdr:row>16</xdr:row>
      <xdr:rowOff>0</xdr:rowOff>
    </xdr:to>
    <mc:AlternateContent xmlns:mc="http://schemas.openxmlformats.org/markup-compatibility/2006">
      <mc:Choice xmlns:a14="http://schemas.microsoft.com/office/drawing/2010/main" Requires="a14">
        <xdr:graphicFrame macro="">
          <xdr:nvGraphicFramePr>
            <xdr:cNvPr id="3" name="Segment">
              <a:extLst>
                <a:ext uri="{FF2B5EF4-FFF2-40B4-BE49-F238E27FC236}">
                  <a16:creationId xmlns:a16="http://schemas.microsoft.com/office/drawing/2014/main" id="{F043DB06-C689-6172-89E2-F82628D985C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8634650" y="371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50</xdr:col>
      <xdr:colOff>66675</xdr:colOff>
      <xdr:row>2</xdr:row>
      <xdr:rowOff>47625</xdr:rowOff>
    </xdr:from>
    <xdr:to>
      <xdr:col>51</xdr:col>
      <xdr:colOff>657225</xdr:colOff>
      <xdr:row>16</xdr:row>
      <xdr:rowOff>38100</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75532CAA-B9B6-80E7-66AD-87672A23214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6701075" y="409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66675</xdr:colOff>
      <xdr:row>0</xdr:row>
      <xdr:rowOff>85725</xdr:rowOff>
    </xdr:from>
    <xdr:to>
      <xdr:col>23</xdr:col>
      <xdr:colOff>500062</xdr:colOff>
      <xdr:row>3</xdr:row>
      <xdr:rowOff>123825</xdr:rowOff>
    </xdr:to>
    <xdr:sp macro="" textlink="">
      <xdr:nvSpPr>
        <xdr:cNvPr id="2" name="Rectangle 1">
          <a:extLst>
            <a:ext uri="{FF2B5EF4-FFF2-40B4-BE49-F238E27FC236}">
              <a16:creationId xmlns:a16="http://schemas.microsoft.com/office/drawing/2014/main" id="{55DD75DE-60B0-703F-3B0C-6934D02E3DC7}"/>
            </a:ext>
          </a:extLst>
        </xdr:cNvPr>
        <xdr:cNvSpPr/>
      </xdr:nvSpPr>
      <xdr:spPr>
        <a:xfrm>
          <a:off x="66675" y="85725"/>
          <a:ext cx="16316325" cy="609600"/>
        </a:xfrm>
        <a:prstGeom prst="rect">
          <a:avLst/>
        </a:prstGeom>
        <a:solidFill>
          <a:schemeClr val="bg2">
            <a:lumMod val="1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6</xdr:col>
      <xdr:colOff>108856</xdr:colOff>
      <xdr:row>0</xdr:row>
      <xdr:rowOff>108856</xdr:rowOff>
    </xdr:from>
    <xdr:ext cx="7538358" cy="571484"/>
    <xdr:sp macro="" textlink="">
      <xdr:nvSpPr>
        <xdr:cNvPr id="4" name="Rectangle 3">
          <a:extLst>
            <a:ext uri="{FF2B5EF4-FFF2-40B4-BE49-F238E27FC236}">
              <a16:creationId xmlns:a16="http://schemas.microsoft.com/office/drawing/2014/main" id="{2093A093-1267-40EE-1BFB-6FD7C0D2350E}"/>
            </a:ext>
          </a:extLst>
        </xdr:cNvPr>
        <xdr:cNvSpPr/>
      </xdr:nvSpPr>
      <xdr:spPr>
        <a:xfrm>
          <a:off x="3782785" y="108856"/>
          <a:ext cx="7538358" cy="571484"/>
        </a:xfrm>
        <a:prstGeom prst="rect">
          <a:avLst/>
        </a:prstGeom>
        <a:solidFill>
          <a:schemeClr val="bg2">
            <a:lumMod val="10000"/>
          </a:schemeClr>
        </a:solidFill>
      </xdr:spPr>
      <xdr:txBody>
        <a:bodyPr wrap="none" lIns="91440" tIns="45720" rIns="91440" bIns="45720">
          <a:noAutofit/>
        </a:bodyPr>
        <a:lstStyle/>
        <a:p>
          <a:pPr algn="ctr"/>
          <a:r>
            <a:rPr lang="en-US" sz="3600" b="1" cap="none" spc="0">
              <a:ln w="0"/>
              <a:solidFill>
                <a:schemeClr val="bg1"/>
              </a:solidFill>
              <a:effectLst/>
              <a:latin typeface="+mn-lt"/>
              <a:ea typeface="+mn-ea"/>
              <a:cs typeface="+mn-cs"/>
            </a:rPr>
            <a:t>ECOMMERCE SALAS ANALYSIS DASHBOARD</a:t>
          </a:r>
          <a:endParaRPr lang="en-US" sz="3600" b="1" cap="none" spc="0">
            <a:ln w="0"/>
            <a:solidFill>
              <a:schemeClr val="bg1"/>
            </a:solidFill>
            <a:effectLst/>
          </a:endParaRPr>
        </a:p>
      </xdr:txBody>
    </xdr:sp>
    <xdr:clientData/>
  </xdr:oneCellAnchor>
  <xdr:twoCellAnchor>
    <xdr:from>
      <xdr:col>0</xdr:col>
      <xdr:colOff>229218</xdr:colOff>
      <xdr:row>29</xdr:row>
      <xdr:rowOff>10390</xdr:rowOff>
    </xdr:from>
    <xdr:to>
      <xdr:col>9</xdr:col>
      <xdr:colOff>125248</xdr:colOff>
      <xdr:row>41</xdr:row>
      <xdr:rowOff>115165</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197C8BD3-A838-4007-8137-8EAC2CB1CA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29218" y="5534890"/>
              <a:ext cx="6111093" cy="23907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571024</xdr:colOff>
      <xdr:row>15</xdr:row>
      <xdr:rowOff>165562</xdr:rowOff>
    </xdr:from>
    <xdr:to>
      <xdr:col>24</xdr:col>
      <xdr:colOff>272142</xdr:colOff>
      <xdr:row>28</xdr:row>
      <xdr:rowOff>92703</xdr:rowOff>
    </xdr:to>
    <xdr:graphicFrame macro="">
      <xdr:nvGraphicFramePr>
        <xdr:cNvPr id="6" name="Chart 5">
          <a:extLst>
            <a:ext uri="{FF2B5EF4-FFF2-40B4-BE49-F238E27FC236}">
              <a16:creationId xmlns:a16="http://schemas.microsoft.com/office/drawing/2014/main" id="{55CFDC8F-759C-4689-A4FC-ECE003328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365413</xdr:colOff>
      <xdr:row>15</xdr:row>
      <xdr:rowOff>165141</xdr:rowOff>
    </xdr:from>
    <xdr:to>
      <xdr:col>16</xdr:col>
      <xdr:colOff>428624</xdr:colOff>
      <xdr:row>28</xdr:row>
      <xdr:rowOff>69891</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29A08337-E999-4EB4-8557-EEC7D808F7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889913" y="3022641"/>
              <a:ext cx="5587711" cy="2381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252846</xdr:colOff>
      <xdr:row>15</xdr:row>
      <xdr:rowOff>155862</xdr:rowOff>
    </xdr:from>
    <xdr:to>
      <xdr:col>8</xdr:col>
      <xdr:colOff>200025</xdr:colOff>
      <xdr:row>28</xdr:row>
      <xdr:rowOff>60613</xdr:rowOff>
    </xdr:to>
    <xdr:graphicFrame macro="">
      <xdr:nvGraphicFramePr>
        <xdr:cNvPr id="10" name="Chart 9">
          <a:extLst>
            <a:ext uri="{FF2B5EF4-FFF2-40B4-BE49-F238E27FC236}">
              <a16:creationId xmlns:a16="http://schemas.microsoft.com/office/drawing/2014/main" id="{707C3796-D0C6-4BBD-82EE-8AB37A889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222105</xdr:colOff>
      <xdr:row>29</xdr:row>
      <xdr:rowOff>45214</xdr:rowOff>
    </xdr:from>
    <xdr:to>
      <xdr:col>18</xdr:col>
      <xdr:colOff>679305</xdr:colOff>
      <xdr:row>42</xdr:row>
      <xdr:rowOff>51955</xdr:rowOff>
    </xdr:to>
    <mc:AlternateContent xmlns:mc="http://schemas.openxmlformats.org/markup-compatibility/2006">
      <mc:Choice xmlns:a14="http://schemas.microsoft.com/office/drawing/2010/main" Requires="a14">
        <xdr:graphicFrame macro="">
          <xdr:nvGraphicFramePr>
            <xdr:cNvPr id="11" name="Year 1">
              <a:extLst>
                <a:ext uri="{FF2B5EF4-FFF2-40B4-BE49-F238E27FC236}">
                  <a16:creationId xmlns:a16="http://schemas.microsoft.com/office/drawing/2014/main" id="{B2042F0A-F7D4-428A-9E31-144D64655CA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1305741" y="5067487"/>
              <a:ext cx="1842655" cy="22581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318097</xdr:colOff>
      <xdr:row>28</xdr:row>
      <xdr:rowOff>182274</xdr:rowOff>
    </xdr:from>
    <xdr:to>
      <xdr:col>16</xdr:col>
      <xdr:colOff>77128</xdr:colOff>
      <xdr:row>41</xdr:row>
      <xdr:rowOff>172749</xdr:rowOff>
    </xdr:to>
    <xdr:graphicFrame macro="">
      <xdr:nvGraphicFramePr>
        <xdr:cNvPr id="12" name="Chart 11">
          <a:extLst>
            <a:ext uri="{FF2B5EF4-FFF2-40B4-BE49-F238E27FC236}">
              <a16:creationId xmlns:a16="http://schemas.microsoft.com/office/drawing/2014/main" id="{A415A13F-BB31-4E89-AD23-65B99AACD2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340179</xdr:colOff>
      <xdr:row>4</xdr:row>
      <xdr:rowOff>122464</xdr:rowOff>
    </xdr:from>
    <xdr:to>
      <xdr:col>4</xdr:col>
      <xdr:colOff>625928</xdr:colOff>
      <xdr:row>7</xdr:row>
      <xdr:rowOff>40821</xdr:rowOff>
    </xdr:to>
    <xdr:sp macro="" textlink="">
      <xdr:nvSpPr>
        <xdr:cNvPr id="14" name="Rectangle: Rounded Corners 13">
          <a:extLst>
            <a:ext uri="{FF2B5EF4-FFF2-40B4-BE49-F238E27FC236}">
              <a16:creationId xmlns:a16="http://schemas.microsoft.com/office/drawing/2014/main" id="{719B5BD2-770F-3F63-54EC-9A119533BC7D}"/>
            </a:ext>
          </a:extLst>
        </xdr:cNvPr>
        <xdr:cNvSpPr/>
      </xdr:nvSpPr>
      <xdr:spPr>
        <a:xfrm>
          <a:off x="340179" y="884464"/>
          <a:ext cx="3028949" cy="489857"/>
        </a:xfrm>
        <a:prstGeom prst="roundRect">
          <a:avLst/>
        </a:prstGeom>
        <a:gradFill>
          <a:gsLst>
            <a:gs pos="0">
              <a:srgbClr val="262626">
                <a:alpha val="80000"/>
              </a:srgbClr>
            </a:gs>
            <a:gs pos="100000">
              <a:srgbClr val="696969">
                <a:alpha val="80000"/>
                <a:lumMod val="65000"/>
                <a:lumOff val="35000"/>
              </a:srgbClr>
            </a:gs>
            <a:gs pos="50000">
              <a:srgbClr val="535353"/>
            </a:gs>
            <a:gs pos="100000">
              <a:srgbClr val="7F7F7F"/>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Amasis MT Pro Black" panose="02040A04050005020304" pitchFamily="18" charset="0"/>
            </a:rPr>
            <a:t>SALES</a:t>
          </a:r>
          <a:endParaRPr lang="en-US" sz="1600" b="1">
            <a:latin typeface="Amasis MT Pro Black" panose="02040A04050005020304" pitchFamily="18" charset="0"/>
          </a:endParaRPr>
        </a:p>
      </xdr:txBody>
    </xdr:sp>
    <xdr:clientData/>
  </xdr:twoCellAnchor>
  <xdr:twoCellAnchor>
    <xdr:from>
      <xdr:col>0</xdr:col>
      <xdr:colOff>367392</xdr:colOff>
      <xdr:row>7</xdr:row>
      <xdr:rowOff>68035</xdr:rowOff>
    </xdr:from>
    <xdr:to>
      <xdr:col>4</xdr:col>
      <xdr:colOff>544285</xdr:colOff>
      <xdr:row>15</xdr:row>
      <xdr:rowOff>40821</xdr:rowOff>
    </xdr:to>
    <xdr:sp macro="" textlink="">
      <xdr:nvSpPr>
        <xdr:cNvPr id="15" name="Rectangle: Rounded Corners 14">
          <a:extLst>
            <a:ext uri="{FF2B5EF4-FFF2-40B4-BE49-F238E27FC236}">
              <a16:creationId xmlns:a16="http://schemas.microsoft.com/office/drawing/2014/main" id="{A417B6A0-B3BF-4943-B6B8-9293AF2436A4}"/>
            </a:ext>
          </a:extLst>
        </xdr:cNvPr>
        <xdr:cNvSpPr/>
      </xdr:nvSpPr>
      <xdr:spPr>
        <a:xfrm>
          <a:off x="367392" y="1401535"/>
          <a:ext cx="2920093" cy="1496786"/>
        </a:xfrm>
        <a:prstGeom prst="roundRect">
          <a:avLst/>
        </a:prstGeom>
        <a:gradFill>
          <a:gsLst>
            <a:gs pos="0">
              <a:srgbClr val="262626">
                <a:alpha val="80000"/>
              </a:srgbClr>
            </a:gs>
            <a:gs pos="100000">
              <a:srgbClr val="696969">
                <a:alpha val="80000"/>
                <a:lumMod val="65000"/>
                <a:lumOff val="35000"/>
              </a:srgbClr>
            </a:gs>
            <a:gs pos="50000">
              <a:srgbClr val="535353"/>
            </a:gs>
            <a:gs pos="100000">
              <a:srgbClr val="7F7F7F"/>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561975</xdr:colOff>
      <xdr:row>7</xdr:row>
      <xdr:rowOff>180975</xdr:rowOff>
    </xdr:from>
    <xdr:to>
      <xdr:col>4</xdr:col>
      <xdr:colOff>304800</xdr:colOff>
      <xdr:row>9</xdr:row>
      <xdr:rowOff>171450</xdr:rowOff>
    </xdr:to>
    <xdr:sp macro="" textlink="KPI!B17">
      <xdr:nvSpPr>
        <xdr:cNvPr id="16" name="Rectangle: Rounded Corners 15">
          <a:extLst>
            <a:ext uri="{FF2B5EF4-FFF2-40B4-BE49-F238E27FC236}">
              <a16:creationId xmlns:a16="http://schemas.microsoft.com/office/drawing/2014/main" id="{694DF776-5E1C-92C6-4AEB-0B79C701B3E5}"/>
            </a:ext>
          </a:extLst>
        </xdr:cNvPr>
        <xdr:cNvSpPr/>
      </xdr:nvSpPr>
      <xdr:spPr>
        <a:xfrm>
          <a:off x="561975" y="1514475"/>
          <a:ext cx="2486025" cy="371475"/>
        </a:xfrm>
        <a:prstGeom prst="roundRect">
          <a:avLst/>
        </a:prstGeom>
        <a:gradFill>
          <a:gsLst>
            <a:gs pos="0">
              <a:srgbClr val="262626">
                <a:alpha val="80000"/>
              </a:srgbClr>
            </a:gs>
            <a:gs pos="100000">
              <a:srgbClr val="696969">
                <a:alpha val="80000"/>
                <a:lumMod val="65000"/>
                <a:lumOff val="35000"/>
              </a:srgbClr>
            </a:gs>
            <a:gs pos="50000">
              <a:srgbClr val="535353"/>
            </a:gs>
            <a:gs pos="100000">
              <a:srgbClr val="7F7F7F"/>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DEDF4A4-0D3F-4488-B8F5-ACFD72483986}" type="TxLink">
            <a:rPr lang="en-US" sz="1800" b="0" i="0" u="none" strike="noStrike">
              <a:solidFill>
                <a:schemeClr val="bg1"/>
              </a:solidFill>
              <a:latin typeface="Congenial Black" panose="020F0502020204030204" pitchFamily="2" charset="0"/>
            </a:rPr>
            <a:pPr algn="ctr"/>
            <a:t> $2,297,200.86 </a:t>
          </a:fld>
          <a:endParaRPr lang="en-US" sz="1800">
            <a:solidFill>
              <a:schemeClr val="bg1"/>
            </a:solidFill>
            <a:latin typeface="Congenial Black" panose="020F0502020204030204" pitchFamily="2" charset="0"/>
          </a:endParaRPr>
        </a:p>
      </xdr:txBody>
    </xdr:sp>
    <xdr:clientData/>
  </xdr:twoCellAnchor>
  <xdr:twoCellAnchor>
    <xdr:from>
      <xdr:col>0</xdr:col>
      <xdr:colOff>485775</xdr:colOff>
      <xdr:row>13</xdr:row>
      <xdr:rowOff>0</xdr:rowOff>
    </xdr:from>
    <xdr:to>
      <xdr:col>4</xdr:col>
      <xdr:colOff>438150</xdr:colOff>
      <xdr:row>14</xdr:row>
      <xdr:rowOff>180975</xdr:rowOff>
    </xdr:to>
    <xdr:sp macro="" textlink="KPI!B17">
      <xdr:nvSpPr>
        <xdr:cNvPr id="18" name="Rectangle: Rounded Corners 17">
          <a:extLst>
            <a:ext uri="{FF2B5EF4-FFF2-40B4-BE49-F238E27FC236}">
              <a16:creationId xmlns:a16="http://schemas.microsoft.com/office/drawing/2014/main" id="{1E04F26B-A211-46A5-AEB3-1A5B614B7FC4}"/>
            </a:ext>
          </a:extLst>
        </xdr:cNvPr>
        <xdr:cNvSpPr/>
      </xdr:nvSpPr>
      <xdr:spPr>
        <a:xfrm>
          <a:off x="485775" y="2476500"/>
          <a:ext cx="2695575" cy="371475"/>
        </a:xfrm>
        <a:prstGeom prst="roundRect">
          <a:avLst/>
        </a:prstGeom>
        <a:gradFill>
          <a:gsLst>
            <a:gs pos="0">
              <a:srgbClr val="262626">
                <a:alpha val="80000"/>
              </a:srgbClr>
            </a:gs>
            <a:gs pos="100000">
              <a:srgbClr val="696969">
                <a:alpha val="80000"/>
                <a:lumMod val="65000"/>
                <a:lumOff val="35000"/>
              </a:srgbClr>
            </a:gs>
            <a:gs pos="50000">
              <a:srgbClr val="535353"/>
            </a:gs>
            <a:gs pos="100000">
              <a:srgbClr val="7F7F7F"/>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chemeClr val="bg1"/>
              </a:solidFill>
              <a:latin typeface="Congenial Black" panose="020F0502020204030204" pitchFamily="2" charset="0"/>
            </a:rPr>
            <a:t>YOY GROWTH</a:t>
          </a:r>
          <a:endParaRPr lang="en-US" sz="1600">
            <a:solidFill>
              <a:schemeClr val="bg1"/>
            </a:solidFill>
            <a:latin typeface="Congenial Black" panose="020F0502020204030204" pitchFamily="2" charset="0"/>
          </a:endParaRPr>
        </a:p>
      </xdr:txBody>
    </xdr:sp>
    <xdr:clientData/>
  </xdr:twoCellAnchor>
  <xdr:twoCellAnchor>
    <xdr:from>
      <xdr:col>1</xdr:col>
      <xdr:colOff>300717</xdr:colOff>
      <xdr:row>9</xdr:row>
      <xdr:rowOff>77560</xdr:rowOff>
    </xdr:from>
    <xdr:to>
      <xdr:col>3</xdr:col>
      <xdr:colOff>665442</xdr:colOff>
      <xdr:row>12</xdr:row>
      <xdr:rowOff>85277</xdr:rowOff>
    </xdr:to>
    <xdr:graphicFrame macro="">
      <xdr:nvGraphicFramePr>
        <xdr:cNvPr id="19" name="Chart 18">
          <a:extLst>
            <a:ext uri="{FF2B5EF4-FFF2-40B4-BE49-F238E27FC236}">
              <a16:creationId xmlns:a16="http://schemas.microsoft.com/office/drawing/2014/main" id="{D7659515-A51D-433F-AB96-431F131C5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59625</xdr:colOff>
      <xdr:row>4</xdr:row>
      <xdr:rowOff>131123</xdr:rowOff>
    </xdr:from>
    <xdr:to>
      <xdr:col>9</xdr:col>
      <xdr:colOff>345374</xdr:colOff>
      <xdr:row>7</xdr:row>
      <xdr:rowOff>49480</xdr:rowOff>
    </xdr:to>
    <xdr:sp macro="" textlink="">
      <xdr:nvSpPr>
        <xdr:cNvPr id="20" name="Rectangle: Rounded Corners 19">
          <a:extLst>
            <a:ext uri="{FF2B5EF4-FFF2-40B4-BE49-F238E27FC236}">
              <a16:creationId xmlns:a16="http://schemas.microsoft.com/office/drawing/2014/main" id="{C5E41C2D-1F45-41FF-B1AB-BAEA984CC953}"/>
            </a:ext>
          </a:extLst>
        </xdr:cNvPr>
        <xdr:cNvSpPr/>
      </xdr:nvSpPr>
      <xdr:spPr>
        <a:xfrm>
          <a:off x="3488625" y="893123"/>
          <a:ext cx="3028949" cy="489857"/>
        </a:xfrm>
        <a:prstGeom prst="roundRect">
          <a:avLst/>
        </a:prstGeom>
        <a:gradFill>
          <a:gsLst>
            <a:gs pos="0">
              <a:srgbClr val="262626">
                <a:alpha val="80000"/>
              </a:srgbClr>
            </a:gs>
            <a:gs pos="100000">
              <a:srgbClr val="696969">
                <a:alpha val="80000"/>
                <a:lumMod val="65000"/>
                <a:lumOff val="35000"/>
              </a:srgbClr>
            </a:gs>
            <a:gs pos="50000">
              <a:srgbClr val="535353"/>
            </a:gs>
            <a:gs pos="100000">
              <a:srgbClr val="7F7F7F"/>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Amasis MT Pro Black" panose="02040A04050005020304" pitchFamily="18" charset="0"/>
            </a:rPr>
            <a:t>PROFIT</a:t>
          </a:r>
          <a:endParaRPr lang="en-US" sz="1600" b="1">
            <a:latin typeface="Amasis MT Pro Black" panose="02040A04050005020304" pitchFamily="18" charset="0"/>
          </a:endParaRPr>
        </a:p>
      </xdr:txBody>
    </xdr:sp>
    <xdr:clientData/>
  </xdr:twoCellAnchor>
  <xdr:twoCellAnchor>
    <xdr:from>
      <xdr:col>5</xdr:col>
      <xdr:colOff>86838</xdr:colOff>
      <xdr:row>7</xdr:row>
      <xdr:rowOff>76694</xdr:rowOff>
    </xdr:from>
    <xdr:to>
      <xdr:col>9</xdr:col>
      <xdr:colOff>263731</xdr:colOff>
      <xdr:row>15</xdr:row>
      <xdr:rowOff>49480</xdr:rowOff>
    </xdr:to>
    <xdr:sp macro="" textlink="">
      <xdr:nvSpPr>
        <xdr:cNvPr id="21" name="Rectangle: Rounded Corners 20">
          <a:extLst>
            <a:ext uri="{FF2B5EF4-FFF2-40B4-BE49-F238E27FC236}">
              <a16:creationId xmlns:a16="http://schemas.microsoft.com/office/drawing/2014/main" id="{B432CA66-C683-4D6E-BF46-2CAACCF441BB}"/>
            </a:ext>
          </a:extLst>
        </xdr:cNvPr>
        <xdr:cNvSpPr/>
      </xdr:nvSpPr>
      <xdr:spPr>
        <a:xfrm>
          <a:off x="3515838" y="1410194"/>
          <a:ext cx="2920093" cy="1496786"/>
        </a:xfrm>
        <a:prstGeom prst="roundRect">
          <a:avLst/>
        </a:prstGeom>
        <a:gradFill>
          <a:gsLst>
            <a:gs pos="0">
              <a:srgbClr val="262626">
                <a:alpha val="80000"/>
              </a:srgbClr>
            </a:gs>
            <a:gs pos="100000">
              <a:srgbClr val="696969">
                <a:alpha val="80000"/>
                <a:lumMod val="65000"/>
                <a:lumOff val="35000"/>
              </a:srgbClr>
            </a:gs>
            <a:gs pos="50000">
              <a:srgbClr val="535353"/>
            </a:gs>
            <a:gs pos="100000">
              <a:srgbClr val="7F7F7F"/>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281421</xdr:colOff>
      <xdr:row>7</xdr:row>
      <xdr:rowOff>189634</xdr:rowOff>
    </xdr:from>
    <xdr:to>
      <xdr:col>9</xdr:col>
      <xdr:colOff>24246</xdr:colOff>
      <xdr:row>9</xdr:row>
      <xdr:rowOff>180109</xdr:rowOff>
    </xdr:to>
    <xdr:sp macro="" textlink="KPI!$E$17">
      <xdr:nvSpPr>
        <xdr:cNvPr id="22" name="Rectangle: Rounded Corners 21">
          <a:extLst>
            <a:ext uri="{FF2B5EF4-FFF2-40B4-BE49-F238E27FC236}">
              <a16:creationId xmlns:a16="http://schemas.microsoft.com/office/drawing/2014/main" id="{085E2037-35B9-4FD3-B357-65F8DB4C872A}"/>
            </a:ext>
          </a:extLst>
        </xdr:cNvPr>
        <xdr:cNvSpPr/>
      </xdr:nvSpPr>
      <xdr:spPr>
        <a:xfrm>
          <a:off x="3710421" y="1523134"/>
          <a:ext cx="2486025" cy="371475"/>
        </a:xfrm>
        <a:prstGeom prst="roundRect">
          <a:avLst/>
        </a:prstGeom>
        <a:gradFill>
          <a:gsLst>
            <a:gs pos="0">
              <a:srgbClr val="262626">
                <a:alpha val="80000"/>
              </a:srgbClr>
            </a:gs>
            <a:gs pos="100000">
              <a:srgbClr val="696969">
                <a:alpha val="80000"/>
                <a:lumMod val="65000"/>
                <a:lumOff val="35000"/>
              </a:srgbClr>
            </a:gs>
            <a:gs pos="50000">
              <a:srgbClr val="535353"/>
            </a:gs>
            <a:gs pos="100000">
              <a:srgbClr val="7F7F7F"/>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068B441-67CE-4C2E-953D-18FCFD794B76}" type="TxLink">
            <a:rPr lang="en-US" sz="1800" b="0" i="0" u="none" strike="noStrike">
              <a:solidFill>
                <a:schemeClr val="bg1"/>
              </a:solidFill>
              <a:latin typeface="Congenial Black" panose="02000503040000020004" pitchFamily="2" charset="0"/>
            </a:rPr>
            <a:t> $286,397.02 </a:t>
          </a:fld>
          <a:endParaRPr lang="en-US" sz="3200">
            <a:solidFill>
              <a:schemeClr val="bg1"/>
            </a:solidFill>
            <a:latin typeface="Congenial Black" panose="02000503040000020004" pitchFamily="2" charset="0"/>
          </a:endParaRPr>
        </a:p>
      </xdr:txBody>
    </xdr:sp>
    <xdr:clientData/>
  </xdr:twoCellAnchor>
  <xdr:twoCellAnchor>
    <xdr:from>
      <xdr:col>5</xdr:col>
      <xdr:colOff>205221</xdr:colOff>
      <xdr:row>12</xdr:row>
      <xdr:rowOff>161059</xdr:rowOff>
    </xdr:from>
    <xdr:to>
      <xdr:col>9</xdr:col>
      <xdr:colOff>157596</xdr:colOff>
      <xdr:row>14</xdr:row>
      <xdr:rowOff>151534</xdr:rowOff>
    </xdr:to>
    <xdr:sp macro="" textlink="KPI!B17">
      <xdr:nvSpPr>
        <xdr:cNvPr id="23" name="Rectangle: Rounded Corners 22">
          <a:extLst>
            <a:ext uri="{FF2B5EF4-FFF2-40B4-BE49-F238E27FC236}">
              <a16:creationId xmlns:a16="http://schemas.microsoft.com/office/drawing/2014/main" id="{F038FCE6-496F-40EF-990A-E8BCBBBCE7C5}"/>
            </a:ext>
          </a:extLst>
        </xdr:cNvPr>
        <xdr:cNvSpPr/>
      </xdr:nvSpPr>
      <xdr:spPr>
        <a:xfrm>
          <a:off x="3668857" y="2447059"/>
          <a:ext cx="2723284" cy="371475"/>
        </a:xfrm>
        <a:prstGeom prst="roundRect">
          <a:avLst/>
        </a:prstGeom>
        <a:gradFill>
          <a:gsLst>
            <a:gs pos="0">
              <a:srgbClr val="262626">
                <a:alpha val="80000"/>
              </a:srgbClr>
            </a:gs>
            <a:gs pos="100000">
              <a:srgbClr val="696969">
                <a:alpha val="80000"/>
                <a:lumMod val="65000"/>
                <a:lumOff val="35000"/>
              </a:srgbClr>
            </a:gs>
            <a:gs pos="50000">
              <a:srgbClr val="535353"/>
            </a:gs>
            <a:gs pos="100000">
              <a:srgbClr val="7F7F7F"/>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chemeClr val="bg1"/>
              </a:solidFill>
              <a:latin typeface="Congenial Black" panose="020F0502020204030204" pitchFamily="2" charset="0"/>
            </a:rPr>
            <a:t>YOY GROWTH</a:t>
          </a:r>
          <a:endParaRPr lang="en-US" sz="1600">
            <a:solidFill>
              <a:schemeClr val="bg1"/>
            </a:solidFill>
            <a:latin typeface="Congenial Black" panose="020F0502020204030204" pitchFamily="2" charset="0"/>
          </a:endParaRPr>
        </a:p>
      </xdr:txBody>
    </xdr:sp>
    <xdr:clientData/>
  </xdr:twoCellAnchor>
  <xdr:twoCellAnchor>
    <xdr:from>
      <xdr:col>5</xdr:col>
      <xdr:colOff>294657</xdr:colOff>
      <xdr:row>9</xdr:row>
      <xdr:rowOff>145967</xdr:rowOff>
    </xdr:from>
    <xdr:to>
      <xdr:col>8</xdr:col>
      <xdr:colOff>646993</xdr:colOff>
      <xdr:row>12</xdr:row>
      <xdr:rowOff>154507</xdr:rowOff>
    </xdr:to>
    <xdr:graphicFrame macro="">
      <xdr:nvGraphicFramePr>
        <xdr:cNvPr id="24" name="Chart 23">
          <a:extLst>
            <a:ext uri="{FF2B5EF4-FFF2-40B4-BE49-F238E27FC236}">
              <a16:creationId xmlns:a16="http://schemas.microsoft.com/office/drawing/2014/main" id="{C6E882EE-9B17-4482-8FD2-83F8272F49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oneCell">
        <xdr:from>
          <xdr:col>3</xdr:col>
          <xdr:colOff>37997</xdr:colOff>
          <xdr:row>12</xdr:row>
          <xdr:rowOff>183266</xdr:rowOff>
        </xdr:from>
        <xdr:to>
          <xdr:col>4</xdr:col>
          <xdr:colOff>260536</xdr:colOff>
          <xdr:row>14</xdr:row>
          <xdr:rowOff>169107</xdr:rowOff>
        </xdr:to>
        <xdr:pic>
          <xdr:nvPicPr>
            <xdr:cNvPr id="26" name="Picture 25">
              <a:extLst>
                <a:ext uri="{FF2B5EF4-FFF2-40B4-BE49-F238E27FC236}">
                  <a16:creationId xmlns:a16="http://schemas.microsoft.com/office/drawing/2014/main" id="{3D7AEF72-6D7F-17CE-EBDF-538B1556B6CD}"/>
                </a:ext>
              </a:extLst>
            </xdr:cNvPr>
            <xdr:cNvPicPr>
              <a:picLocks noChangeAspect="1" noChangeArrowheads="1"/>
              <a:extLst>
                <a:ext uri="{84589F7E-364E-4C9E-8A38-B11213B215E9}">
                  <a14:cameraTool cellRange="'KPI YOY'!$H$9" spid="_x0000_s3115"/>
                </a:ext>
              </a:extLst>
            </xdr:cNvPicPr>
          </xdr:nvPicPr>
          <xdr:blipFill>
            <a:blip xmlns:r="http://schemas.openxmlformats.org/officeDocument/2006/relationships" r:embed="rId8"/>
            <a:srcRect/>
            <a:stretch>
              <a:fillRect/>
            </a:stretch>
          </xdr:blipFill>
          <xdr:spPr bwMode="auto">
            <a:xfrm>
              <a:off x="2088673" y="2469266"/>
              <a:ext cx="906098" cy="33220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440872</xdr:colOff>
          <xdr:row>12</xdr:row>
          <xdr:rowOff>147358</xdr:rowOff>
        </xdr:from>
        <xdr:to>
          <xdr:col>8</xdr:col>
          <xdr:colOff>581025</xdr:colOff>
          <xdr:row>14</xdr:row>
          <xdr:rowOff>169108</xdr:rowOff>
        </xdr:to>
        <xdr:pic>
          <xdr:nvPicPr>
            <xdr:cNvPr id="27" name="Picture 26">
              <a:extLst>
                <a:ext uri="{FF2B5EF4-FFF2-40B4-BE49-F238E27FC236}">
                  <a16:creationId xmlns:a16="http://schemas.microsoft.com/office/drawing/2014/main" id="{84DAB72F-6EB5-4AF2-B8C0-0DD74EEC820A}"/>
                </a:ext>
              </a:extLst>
            </xdr:cNvPr>
            <xdr:cNvPicPr>
              <a:picLocks noChangeAspect="1" noChangeArrowheads="1"/>
              <a:extLst>
                <a:ext uri="{84589F7E-364E-4C9E-8A38-B11213B215E9}">
                  <a14:cameraTool cellRange="'KPI YOY'!$I$9" spid="_x0000_s3116"/>
                </a:ext>
              </a:extLst>
            </xdr:cNvPicPr>
          </xdr:nvPicPr>
          <xdr:blipFill>
            <a:blip xmlns:r="http://schemas.openxmlformats.org/officeDocument/2006/relationships" r:embed="rId9"/>
            <a:srcRect/>
            <a:stretch>
              <a:fillRect/>
            </a:stretch>
          </xdr:blipFill>
          <xdr:spPr bwMode="auto">
            <a:xfrm>
              <a:off x="5225784" y="2433358"/>
              <a:ext cx="823712" cy="36811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9</xdr:col>
      <xdr:colOff>597354</xdr:colOff>
      <xdr:row>4</xdr:row>
      <xdr:rowOff>74839</xdr:rowOff>
    </xdr:from>
    <xdr:to>
      <xdr:col>14</xdr:col>
      <xdr:colOff>197303</xdr:colOff>
      <xdr:row>6</xdr:row>
      <xdr:rowOff>183696</xdr:rowOff>
    </xdr:to>
    <xdr:sp macro="" textlink="">
      <xdr:nvSpPr>
        <xdr:cNvPr id="28" name="Rectangle: Rounded Corners 27">
          <a:extLst>
            <a:ext uri="{FF2B5EF4-FFF2-40B4-BE49-F238E27FC236}">
              <a16:creationId xmlns:a16="http://schemas.microsoft.com/office/drawing/2014/main" id="{133300B6-0BF3-4DAB-838C-29725A38FAAF}"/>
            </a:ext>
          </a:extLst>
        </xdr:cNvPr>
        <xdr:cNvSpPr/>
      </xdr:nvSpPr>
      <xdr:spPr>
        <a:xfrm>
          <a:off x="6769554" y="836839"/>
          <a:ext cx="3028949" cy="489857"/>
        </a:xfrm>
        <a:prstGeom prst="roundRect">
          <a:avLst/>
        </a:prstGeom>
        <a:gradFill>
          <a:gsLst>
            <a:gs pos="0">
              <a:srgbClr val="262626">
                <a:alpha val="80000"/>
              </a:srgbClr>
            </a:gs>
            <a:gs pos="100000">
              <a:srgbClr val="696969">
                <a:alpha val="80000"/>
                <a:lumMod val="65000"/>
                <a:lumOff val="35000"/>
              </a:srgbClr>
            </a:gs>
            <a:gs pos="50000">
              <a:srgbClr val="535353"/>
            </a:gs>
            <a:gs pos="100000">
              <a:srgbClr val="7F7F7F"/>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Amasis MT Pro Black" panose="02040A04050005020304" pitchFamily="18" charset="0"/>
            </a:rPr>
            <a:t>NO</a:t>
          </a:r>
          <a:r>
            <a:rPr lang="en-US" sz="1800" b="1" baseline="0">
              <a:latin typeface="Amasis MT Pro Black" panose="02040A04050005020304" pitchFamily="18" charset="0"/>
            </a:rPr>
            <a:t> OF ORDER</a:t>
          </a:r>
          <a:endParaRPr lang="en-US" sz="1600" b="1">
            <a:latin typeface="Amasis MT Pro Black" panose="02040A04050005020304" pitchFamily="18" charset="0"/>
          </a:endParaRPr>
        </a:p>
      </xdr:txBody>
    </xdr:sp>
    <xdr:clientData/>
  </xdr:twoCellAnchor>
  <xdr:twoCellAnchor>
    <xdr:from>
      <xdr:col>9</xdr:col>
      <xdr:colOff>624567</xdr:colOff>
      <xdr:row>7</xdr:row>
      <xdr:rowOff>20410</xdr:rowOff>
    </xdr:from>
    <xdr:to>
      <xdr:col>14</xdr:col>
      <xdr:colOff>115660</xdr:colOff>
      <xdr:row>14</xdr:row>
      <xdr:rowOff>183696</xdr:rowOff>
    </xdr:to>
    <xdr:sp macro="" textlink="">
      <xdr:nvSpPr>
        <xdr:cNvPr id="29" name="Rectangle: Rounded Corners 28">
          <a:extLst>
            <a:ext uri="{FF2B5EF4-FFF2-40B4-BE49-F238E27FC236}">
              <a16:creationId xmlns:a16="http://schemas.microsoft.com/office/drawing/2014/main" id="{3547B31E-3C47-4627-9020-1CE070EE3B14}"/>
            </a:ext>
          </a:extLst>
        </xdr:cNvPr>
        <xdr:cNvSpPr/>
      </xdr:nvSpPr>
      <xdr:spPr>
        <a:xfrm>
          <a:off x="6796767" y="1353910"/>
          <a:ext cx="2920093" cy="1496786"/>
        </a:xfrm>
        <a:prstGeom prst="roundRect">
          <a:avLst/>
        </a:prstGeom>
        <a:gradFill>
          <a:gsLst>
            <a:gs pos="0">
              <a:srgbClr val="262626">
                <a:alpha val="80000"/>
              </a:srgbClr>
            </a:gs>
            <a:gs pos="100000">
              <a:srgbClr val="696969">
                <a:alpha val="80000"/>
                <a:lumMod val="65000"/>
                <a:lumOff val="35000"/>
              </a:srgbClr>
            </a:gs>
            <a:gs pos="50000">
              <a:srgbClr val="535353"/>
            </a:gs>
            <a:gs pos="100000">
              <a:srgbClr val="7F7F7F"/>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133350</xdr:colOff>
      <xdr:row>7</xdr:row>
      <xdr:rowOff>133350</xdr:rowOff>
    </xdr:from>
    <xdr:to>
      <xdr:col>13</xdr:col>
      <xdr:colOff>561975</xdr:colOff>
      <xdr:row>9</xdr:row>
      <xdr:rowOff>123825</xdr:rowOff>
    </xdr:to>
    <xdr:sp macro="" textlink="KPI!$L$17">
      <xdr:nvSpPr>
        <xdr:cNvPr id="30" name="Rectangle: Rounded Corners 29">
          <a:extLst>
            <a:ext uri="{FF2B5EF4-FFF2-40B4-BE49-F238E27FC236}">
              <a16:creationId xmlns:a16="http://schemas.microsoft.com/office/drawing/2014/main" id="{091EE831-218C-4ABC-975F-1963F61FD65E}"/>
            </a:ext>
          </a:extLst>
        </xdr:cNvPr>
        <xdr:cNvSpPr/>
      </xdr:nvSpPr>
      <xdr:spPr>
        <a:xfrm>
          <a:off x="6991350" y="1466850"/>
          <a:ext cx="2486025" cy="371475"/>
        </a:xfrm>
        <a:prstGeom prst="roundRect">
          <a:avLst/>
        </a:prstGeom>
        <a:gradFill>
          <a:gsLst>
            <a:gs pos="0">
              <a:srgbClr val="262626">
                <a:alpha val="80000"/>
              </a:srgbClr>
            </a:gs>
            <a:gs pos="100000">
              <a:srgbClr val="696969">
                <a:alpha val="80000"/>
                <a:lumMod val="65000"/>
                <a:lumOff val="35000"/>
              </a:srgbClr>
            </a:gs>
            <a:gs pos="50000">
              <a:srgbClr val="535353"/>
            </a:gs>
            <a:gs pos="100000">
              <a:srgbClr val="7F7F7F"/>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196E4BF-57CE-4FE5-88D9-FC77E878CB14}" type="TxLink">
            <a:rPr lang="en-US" sz="1800" b="0" i="0" u="none" strike="noStrike">
              <a:solidFill>
                <a:schemeClr val="bg1"/>
              </a:solidFill>
              <a:latin typeface="Congenial Black" panose="02000503040000020004" pitchFamily="2" charset="0"/>
            </a:rPr>
            <a:t>#9994</a:t>
          </a:fld>
          <a:endParaRPr lang="en-US" sz="3200">
            <a:solidFill>
              <a:schemeClr val="bg1"/>
            </a:solidFill>
            <a:latin typeface="Congenial Black" panose="02000503040000020004" pitchFamily="2" charset="0"/>
          </a:endParaRPr>
        </a:p>
      </xdr:txBody>
    </xdr:sp>
    <xdr:clientData/>
  </xdr:twoCellAnchor>
  <xdr:twoCellAnchor>
    <xdr:from>
      <xdr:col>10</xdr:col>
      <xdr:colOff>57150</xdr:colOff>
      <xdr:row>12</xdr:row>
      <xdr:rowOff>142875</xdr:rowOff>
    </xdr:from>
    <xdr:to>
      <xdr:col>14</xdr:col>
      <xdr:colOff>9525</xdr:colOff>
      <xdr:row>14</xdr:row>
      <xdr:rowOff>133350</xdr:rowOff>
    </xdr:to>
    <xdr:sp macro="" textlink="KPI!B17">
      <xdr:nvSpPr>
        <xdr:cNvPr id="31" name="Rectangle: Rounded Corners 30">
          <a:extLst>
            <a:ext uri="{FF2B5EF4-FFF2-40B4-BE49-F238E27FC236}">
              <a16:creationId xmlns:a16="http://schemas.microsoft.com/office/drawing/2014/main" id="{2CFF4940-A66A-4A82-BD37-FE6B239AC472}"/>
            </a:ext>
          </a:extLst>
        </xdr:cNvPr>
        <xdr:cNvSpPr/>
      </xdr:nvSpPr>
      <xdr:spPr>
        <a:xfrm>
          <a:off x="6915150" y="2428875"/>
          <a:ext cx="2695575" cy="371475"/>
        </a:xfrm>
        <a:prstGeom prst="roundRect">
          <a:avLst/>
        </a:prstGeom>
        <a:gradFill>
          <a:gsLst>
            <a:gs pos="0">
              <a:srgbClr val="262626">
                <a:alpha val="80000"/>
              </a:srgbClr>
            </a:gs>
            <a:gs pos="100000">
              <a:srgbClr val="696969">
                <a:alpha val="80000"/>
                <a:lumMod val="65000"/>
                <a:lumOff val="35000"/>
              </a:srgbClr>
            </a:gs>
            <a:gs pos="50000">
              <a:srgbClr val="535353"/>
            </a:gs>
            <a:gs pos="100000">
              <a:srgbClr val="7F7F7F"/>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chemeClr val="bg1"/>
              </a:solidFill>
              <a:latin typeface="Congenial Black" panose="020F0502020204030204" pitchFamily="2" charset="0"/>
            </a:rPr>
            <a:t>YOY GROWTH</a:t>
          </a:r>
          <a:endParaRPr lang="en-US" sz="1600">
            <a:solidFill>
              <a:schemeClr val="bg1"/>
            </a:solidFill>
            <a:latin typeface="Congenial Black" panose="020F0502020204030204" pitchFamily="2" charset="0"/>
          </a:endParaRPr>
        </a:p>
      </xdr:txBody>
    </xdr:sp>
    <xdr:clientData/>
  </xdr:twoCellAnchor>
  <xdr:twoCellAnchor>
    <xdr:from>
      <xdr:col>14</xdr:col>
      <xdr:colOff>311604</xdr:colOff>
      <xdr:row>4</xdr:row>
      <xdr:rowOff>36739</xdr:rowOff>
    </xdr:from>
    <xdr:to>
      <xdr:col>18</xdr:col>
      <xdr:colOff>597353</xdr:colOff>
      <xdr:row>6</xdr:row>
      <xdr:rowOff>145596</xdr:rowOff>
    </xdr:to>
    <xdr:sp macro="" textlink="">
      <xdr:nvSpPr>
        <xdr:cNvPr id="32" name="Rectangle: Rounded Corners 31">
          <a:extLst>
            <a:ext uri="{FF2B5EF4-FFF2-40B4-BE49-F238E27FC236}">
              <a16:creationId xmlns:a16="http://schemas.microsoft.com/office/drawing/2014/main" id="{7DB8CE19-4C85-4588-B392-DB383806A08E}"/>
            </a:ext>
          </a:extLst>
        </xdr:cNvPr>
        <xdr:cNvSpPr/>
      </xdr:nvSpPr>
      <xdr:spPr>
        <a:xfrm>
          <a:off x="9912804" y="798739"/>
          <a:ext cx="3028949" cy="489857"/>
        </a:xfrm>
        <a:prstGeom prst="roundRect">
          <a:avLst/>
        </a:prstGeom>
        <a:gradFill>
          <a:gsLst>
            <a:gs pos="0">
              <a:srgbClr val="262626">
                <a:alpha val="80000"/>
              </a:srgbClr>
            </a:gs>
            <a:gs pos="100000">
              <a:srgbClr val="696969">
                <a:alpha val="80000"/>
                <a:lumMod val="65000"/>
                <a:lumOff val="35000"/>
              </a:srgbClr>
            </a:gs>
            <a:gs pos="50000">
              <a:srgbClr val="535353"/>
            </a:gs>
            <a:gs pos="100000">
              <a:srgbClr val="7F7F7F"/>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Amasis MT Pro Black" panose="02040A04050005020304" pitchFamily="18" charset="0"/>
            </a:rPr>
            <a:t>QUANTITY</a:t>
          </a:r>
          <a:endParaRPr lang="en-US" sz="1600" b="1">
            <a:latin typeface="Amasis MT Pro Black" panose="02040A04050005020304" pitchFamily="18" charset="0"/>
          </a:endParaRPr>
        </a:p>
      </xdr:txBody>
    </xdr:sp>
    <xdr:clientData/>
  </xdr:twoCellAnchor>
  <xdr:twoCellAnchor>
    <xdr:from>
      <xdr:col>14</xdr:col>
      <xdr:colOff>272142</xdr:colOff>
      <xdr:row>6</xdr:row>
      <xdr:rowOff>182335</xdr:rowOff>
    </xdr:from>
    <xdr:to>
      <xdr:col>18</xdr:col>
      <xdr:colOff>449035</xdr:colOff>
      <xdr:row>14</xdr:row>
      <xdr:rowOff>155121</xdr:rowOff>
    </xdr:to>
    <xdr:sp macro="" textlink="">
      <xdr:nvSpPr>
        <xdr:cNvPr id="33" name="Rectangle: Rounded Corners 32">
          <a:extLst>
            <a:ext uri="{FF2B5EF4-FFF2-40B4-BE49-F238E27FC236}">
              <a16:creationId xmlns:a16="http://schemas.microsoft.com/office/drawing/2014/main" id="{F24A3203-FBDA-4F11-8D62-13109327D94D}"/>
            </a:ext>
          </a:extLst>
        </xdr:cNvPr>
        <xdr:cNvSpPr/>
      </xdr:nvSpPr>
      <xdr:spPr>
        <a:xfrm>
          <a:off x="9873342" y="1325335"/>
          <a:ext cx="2920093" cy="1496786"/>
        </a:xfrm>
        <a:prstGeom prst="roundRect">
          <a:avLst/>
        </a:prstGeom>
        <a:gradFill>
          <a:gsLst>
            <a:gs pos="0">
              <a:srgbClr val="262626">
                <a:alpha val="80000"/>
              </a:srgbClr>
            </a:gs>
            <a:gs pos="100000">
              <a:srgbClr val="696969">
                <a:alpha val="80000"/>
                <a:lumMod val="65000"/>
                <a:lumOff val="35000"/>
              </a:srgbClr>
            </a:gs>
            <a:gs pos="50000">
              <a:srgbClr val="535353"/>
            </a:gs>
            <a:gs pos="100000">
              <a:srgbClr val="7F7F7F"/>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466725</xdr:colOff>
      <xdr:row>7</xdr:row>
      <xdr:rowOff>104775</xdr:rowOff>
    </xdr:from>
    <xdr:to>
      <xdr:col>18</xdr:col>
      <xdr:colOff>209550</xdr:colOff>
      <xdr:row>9</xdr:row>
      <xdr:rowOff>95250</xdr:rowOff>
    </xdr:to>
    <xdr:sp macro="" textlink="KPI!$H$17">
      <xdr:nvSpPr>
        <xdr:cNvPr id="34" name="Rectangle: Rounded Corners 33">
          <a:extLst>
            <a:ext uri="{FF2B5EF4-FFF2-40B4-BE49-F238E27FC236}">
              <a16:creationId xmlns:a16="http://schemas.microsoft.com/office/drawing/2014/main" id="{E95EB213-EF32-4800-B815-FC6236DBF7A8}"/>
            </a:ext>
          </a:extLst>
        </xdr:cNvPr>
        <xdr:cNvSpPr/>
      </xdr:nvSpPr>
      <xdr:spPr>
        <a:xfrm>
          <a:off x="10067925" y="1438275"/>
          <a:ext cx="2486025" cy="371475"/>
        </a:xfrm>
        <a:prstGeom prst="roundRect">
          <a:avLst/>
        </a:prstGeom>
        <a:gradFill>
          <a:gsLst>
            <a:gs pos="0">
              <a:srgbClr val="262626">
                <a:alpha val="80000"/>
              </a:srgbClr>
            </a:gs>
            <a:gs pos="100000">
              <a:srgbClr val="696969">
                <a:alpha val="80000"/>
                <a:lumMod val="65000"/>
                <a:lumOff val="35000"/>
              </a:srgbClr>
            </a:gs>
            <a:gs pos="50000">
              <a:srgbClr val="535353"/>
            </a:gs>
            <a:gs pos="100000">
              <a:srgbClr val="7F7F7F"/>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E8945D37-96A4-4606-881C-07F2FA340549}" type="TxLink">
            <a:rPr lang="en-US" sz="1800" b="0" i="0" u="none" strike="noStrike">
              <a:solidFill>
                <a:schemeClr val="bg1"/>
              </a:solidFill>
              <a:latin typeface="Congenial Black" panose="020F0502020204030204" pitchFamily="2" charset="0"/>
              <a:ea typeface="+mn-ea"/>
              <a:cs typeface="+mn-cs"/>
            </a:rPr>
            <a:pPr marL="0" indent="0" algn="ctr"/>
            <a:t>#37873</a:t>
          </a:fld>
          <a:endParaRPr lang="en-US" sz="1800" b="0" i="0" u="none" strike="noStrike">
            <a:solidFill>
              <a:schemeClr val="bg1"/>
            </a:solidFill>
            <a:latin typeface="Congenial Black" panose="020F0502020204030204" pitchFamily="2" charset="0"/>
            <a:ea typeface="+mn-ea"/>
            <a:cs typeface="+mn-cs"/>
          </a:endParaRPr>
        </a:p>
      </xdr:txBody>
    </xdr:sp>
    <xdr:clientData/>
  </xdr:twoCellAnchor>
  <xdr:twoCellAnchor>
    <xdr:from>
      <xdr:col>14</xdr:col>
      <xdr:colOff>390525</xdr:colOff>
      <xdr:row>12</xdr:row>
      <xdr:rowOff>114300</xdr:rowOff>
    </xdr:from>
    <xdr:to>
      <xdr:col>18</xdr:col>
      <xdr:colOff>342900</xdr:colOff>
      <xdr:row>14</xdr:row>
      <xdr:rowOff>104775</xdr:rowOff>
    </xdr:to>
    <xdr:sp macro="" textlink="KPI!B17">
      <xdr:nvSpPr>
        <xdr:cNvPr id="35" name="Rectangle: Rounded Corners 34">
          <a:extLst>
            <a:ext uri="{FF2B5EF4-FFF2-40B4-BE49-F238E27FC236}">
              <a16:creationId xmlns:a16="http://schemas.microsoft.com/office/drawing/2014/main" id="{D676DD70-880E-49F8-8AB4-3E662ABE6A67}"/>
            </a:ext>
          </a:extLst>
        </xdr:cNvPr>
        <xdr:cNvSpPr/>
      </xdr:nvSpPr>
      <xdr:spPr>
        <a:xfrm>
          <a:off x="9991725" y="2400300"/>
          <a:ext cx="2695575" cy="371475"/>
        </a:xfrm>
        <a:prstGeom prst="roundRect">
          <a:avLst/>
        </a:prstGeom>
        <a:gradFill>
          <a:gsLst>
            <a:gs pos="0">
              <a:srgbClr val="262626">
                <a:alpha val="80000"/>
              </a:srgbClr>
            </a:gs>
            <a:gs pos="100000">
              <a:srgbClr val="696969">
                <a:alpha val="80000"/>
                <a:lumMod val="65000"/>
                <a:lumOff val="35000"/>
              </a:srgbClr>
            </a:gs>
            <a:gs pos="50000">
              <a:srgbClr val="535353"/>
            </a:gs>
            <a:gs pos="100000">
              <a:srgbClr val="7F7F7F"/>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chemeClr val="bg1"/>
              </a:solidFill>
              <a:latin typeface="Congenial Black" panose="020F0502020204030204" pitchFamily="2" charset="0"/>
            </a:rPr>
            <a:t>YOY GROWTH</a:t>
          </a:r>
          <a:endParaRPr lang="en-US" sz="1600">
            <a:solidFill>
              <a:schemeClr val="bg1"/>
            </a:solidFill>
            <a:latin typeface="Congenial Black" panose="020F0502020204030204" pitchFamily="2" charset="0"/>
          </a:endParaRPr>
        </a:p>
      </xdr:txBody>
    </xdr:sp>
    <xdr:clientData/>
  </xdr:twoCellAnchor>
  <xdr:twoCellAnchor>
    <xdr:from>
      <xdr:col>19</xdr:col>
      <xdr:colOff>47625</xdr:colOff>
      <xdr:row>4</xdr:row>
      <xdr:rowOff>28575</xdr:rowOff>
    </xdr:from>
    <xdr:to>
      <xdr:col>23</xdr:col>
      <xdr:colOff>333374</xdr:colOff>
      <xdr:row>6</xdr:row>
      <xdr:rowOff>137432</xdr:rowOff>
    </xdr:to>
    <xdr:sp macro="" textlink="">
      <xdr:nvSpPr>
        <xdr:cNvPr id="36" name="Rectangle: Rounded Corners 35">
          <a:extLst>
            <a:ext uri="{FF2B5EF4-FFF2-40B4-BE49-F238E27FC236}">
              <a16:creationId xmlns:a16="http://schemas.microsoft.com/office/drawing/2014/main" id="{FDC61E47-564D-4DC4-B7E5-18298BF09F7D}"/>
            </a:ext>
          </a:extLst>
        </xdr:cNvPr>
        <xdr:cNvSpPr/>
      </xdr:nvSpPr>
      <xdr:spPr>
        <a:xfrm>
          <a:off x="13077825" y="790575"/>
          <a:ext cx="3028949" cy="489857"/>
        </a:xfrm>
        <a:prstGeom prst="roundRect">
          <a:avLst/>
        </a:prstGeom>
        <a:gradFill>
          <a:gsLst>
            <a:gs pos="0">
              <a:srgbClr val="262626">
                <a:alpha val="80000"/>
              </a:srgbClr>
            </a:gs>
            <a:gs pos="100000">
              <a:srgbClr val="696969">
                <a:alpha val="80000"/>
                <a:lumMod val="65000"/>
                <a:lumOff val="35000"/>
              </a:srgbClr>
            </a:gs>
            <a:gs pos="50000">
              <a:srgbClr val="535353"/>
            </a:gs>
            <a:gs pos="100000">
              <a:srgbClr val="7F7F7F"/>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Amasis MT Pro Black" panose="02040A04050005020304" pitchFamily="18" charset="0"/>
            </a:rPr>
            <a:t>PROFIT</a:t>
          </a:r>
          <a:r>
            <a:rPr lang="en-US" sz="1800" b="1" baseline="0">
              <a:latin typeface="Amasis MT Pro Black" panose="02040A04050005020304" pitchFamily="18" charset="0"/>
            </a:rPr>
            <a:t> MARGIN</a:t>
          </a:r>
          <a:endParaRPr lang="en-US" sz="1600" b="1">
            <a:latin typeface="Amasis MT Pro Black" panose="02040A04050005020304" pitchFamily="18" charset="0"/>
          </a:endParaRPr>
        </a:p>
      </xdr:txBody>
    </xdr:sp>
    <xdr:clientData/>
  </xdr:twoCellAnchor>
  <xdr:twoCellAnchor>
    <xdr:from>
      <xdr:col>19</xdr:col>
      <xdr:colOff>65313</xdr:colOff>
      <xdr:row>7</xdr:row>
      <xdr:rowOff>12246</xdr:rowOff>
    </xdr:from>
    <xdr:to>
      <xdr:col>23</xdr:col>
      <xdr:colOff>242206</xdr:colOff>
      <xdr:row>14</xdr:row>
      <xdr:rowOff>175532</xdr:rowOff>
    </xdr:to>
    <xdr:sp macro="" textlink="">
      <xdr:nvSpPr>
        <xdr:cNvPr id="37" name="Rectangle: Rounded Corners 36">
          <a:extLst>
            <a:ext uri="{FF2B5EF4-FFF2-40B4-BE49-F238E27FC236}">
              <a16:creationId xmlns:a16="http://schemas.microsoft.com/office/drawing/2014/main" id="{63100577-51E1-4096-9E0E-68539571AC5B}"/>
            </a:ext>
          </a:extLst>
        </xdr:cNvPr>
        <xdr:cNvSpPr/>
      </xdr:nvSpPr>
      <xdr:spPr>
        <a:xfrm>
          <a:off x="13095513" y="1345746"/>
          <a:ext cx="2920093" cy="1496786"/>
        </a:xfrm>
        <a:prstGeom prst="roundRect">
          <a:avLst/>
        </a:prstGeom>
        <a:gradFill>
          <a:gsLst>
            <a:gs pos="0">
              <a:srgbClr val="262626">
                <a:alpha val="80000"/>
              </a:srgbClr>
            </a:gs>
            <a:gs pos="100000">
              <a:srgbClr val="696969">
                <a:alpha val="80000"/>
                <a:lumMod val="65000"/>
                <a:lumOff val="35000"/>
              </a:srgbClr>
            </a:gs>
            <a:gs pos="50000">
              <a:srgbClr val="535353"/>
            </a:gs>
            <a:gs pos="100000">
              <a:srgbClr val="7F7F7F"/>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269421</xdr:colOff>
      <xdr:row>7</xdr:row>
      <xdr:rowOff>87086</xdr:rowOff>
    </xdr:from>
    <xdr:to>
      <xdr:col>23</xdr:col>
      <xdr:colOff>12246</xdr:colOff>
      <xdr:row>9</xdr:row>
      <xdr:rowOff>77561</xdr:rowOff>
    </xdr:to>
    <xdr:sp macro="" textlink="KPI!O17">
      <xdr:nvSpPr>
        <xdr:cNvPr id="38" name="Rectangle: Rounded Corners 37">
          <a:extLst>
            <a:ext uri="{FF2B5EF4-FFF2-40B4-BE49-F238E27FC236}">
              <a16:creationId xmlns:a16="http://schemas.microsoft.com/office/drawing/2014/main" id="{0633500A-C2E8-4151-A0FF-15E3CE29A470}"/>
            </a:ext>
          </a:extLst>
        </xdr:cNvPr>
        <xdr:cNvSpPr/>
      </xdr:nvSpPr>
      <xdr:spPr>
        <a:xfrm>
          <a:off x="13299621" y="1420586"/>
          <a:ext cx="2486025" cy="371475"/>
        </a:xfrm>
        <a:prstGeom prst="roundRect">
          <a:avLst/>
        </a:prstGeom>
        <a:gradFill>
          <a:gsLst>
            <a:gs pos="0">
              <a:srgbClr val="262626">
                <a:alpha val="80000"/>
              </a:srgbClr>
            </a:gs>
            <a:gs pos="100000">
              <a:srgbClr val="696969">
                <a:alpha val="80000"/>
                <a:lumMod val="65000"/>
                <a:lumOff val="35000"/>
              </a:srgbClr>
            </a:gs>
            <a:gs pos="50000">
              <a:srgbClr val="535353"/>
            </a:gs>
            <a:gs pos="100000">
              <a:srgbClr val="7F7F7F"/>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A481B5F-CE91-43CC-A681-8135089197B9}" type="TxLink">
            <a:rPr lang="en-US" sz="2000" b="0" i="0" u="none" strike="noStrike">
              <a:solidFill>
                <a:schemeClr val="bg1"/>
              </a:solidFill>
              <a:latin typeface="Congenial Black" panose="02000503040000020004" pitchFamily="2" charset="0"/>
            </a:rPr>
            <a:t>12.47%</a:t>
          </a:fld>
          <a:endParaRPr lang="en-US" sz="3600">
            <a:solidFill>
              <a:schemeClr val="bg1"/>
            </a:solidFill>
            <a:latin typeface="Congenial Black" panose="02000503040000020004" pitchFamily="2" charset="0"/>
          </a:endParaRPr>
        </a:p>
      </xdr:txBody>
    </xdr:sp>
    <xdr:clientData/>
  </xdr:twoCellAnchor>
  <xdr:twoCellAnchor>
    <xdr:from>
      <xdr:col>19</xdr:col>
      <xdr:colOff>193221</xdr:colOff>
      <xdr:row>12</xdr:row>
      <xdr:rowOff>96611</xdr:rowOff>
    </xdr:from>
    <xdr:to>
      <xdr:col>23</xdr:col>
      <xdr:colOff>145596</xdr:colOff>
      <xdr:row>14</xdr:row>
      <xdr:rowOff>87086</xdr:rowOff>
    </xdr:to>
    <xdr:sp macro="" textlink="KPI!B17">
      <xdr:nvSpPr>
        <xdr:cNvPr id="39" name="Rectangle: Rounded Corners 38">
          <a:extLst>
            <a:ext uri="{FF2B5EF4-FFF2-40B4-BE49-F238E27FC236}">
              <a16:creationId xmlns:a16="http://schemas.microsoft.com/office/drawing/2014/main" id="{213E202F-CACD-45FD-B9F5-50DA1001DD70}"/>
            </a:ext>
          </a:extLst>
        </xdr:cNvPr>
        <xdr:cNvSpPr/>
      </xdr:nvSpPr>
      <xdr:spPr>
        <a:xfrm>
          <a:off x="13223421" y="2382611"/>
          <a:ext cx="2695575" cy="371475"/>
        </a:xfrm>
        <a:prstGeom prst="roundRect">
          <a:avLst/>
        </a:prstGeom>
        <a:gradFill>
          <a:gsLst>
            <a:gs pos="0">
              <a:srgbClr val="262626">
                <a:alpha val="80000"/>
              </a:srgbClr>
            </a:gs>
            <a:gs pos="100000">
              <a:srgbClr val="696969">
                <a:alpha val="80000"/>
                <a:lumMod val="65000"/>
                <a:lumOff val="35000"/>
              </a:srgbClr>
            </a:gs>
            <a:gs pos="50000">
              <a:srgbClr val="535353"/>
            </a:gs>
            <a:gs pos="100000">
              <a:srgbClr val="7F7F7F"/>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chemeClr val="bg1"/>
              </a:solidFill>
              <a:latin typeface="Congenial Black" panose="020F0502020204030204" pitchFamily="2" charset="0"/>
            </a:rPr>
            <a:t>YOY GROWTH</a:t>
          </a:r>
          <a:endParaRPr lang="en-US" sz="1600">
            <a:solidFill>
              <a:schemeClr val="bg1"/>
            </a:solidFill>
            <a:latin typeface="Congenial Black" panose="020F0502020204030204" pitchFamily="2" charset="0"/>
          </a:endParaRPr>
        </a:p>
      </xdr:txBody>
    </xdr:sp>
    <xdr:clientData/>
  </xdr:twoCellAnchor>
  <xdr:twoCellAnchor>
    <xdr:from>
      <xdr:col>14</xdr:col>
      <xdr:colOff>381000</xdr:colOff>
      <xdr:row>9</xdr:row>
      <xdr:rowOff>67236</xdr:rowOff>
    </xdr:from>
    <xdr:to>
      <xdr:col>18</xdr:col>
      <xdr:colOff>205519</xdr:colOff>
      <xdr:row>12</xdr:row>
      <xdr:rowOff>78442</xdr:rowOff>
    </xdr:to>
    <xdr:graphicFrame macro="">
      <xdr:nvGraphicFramePr>
        <xdr:cNvPr id="40" name="Chart 39">
          <a:extLst>
            <a:ext uri="{FF2B5EF4-FFF2-40B4-BE49-F238E27FC236}">
              <a16:creationId xmlns:a16="http://schemas.microsoft.com/office/drawing/2014/main" id="{C805142F-F2C1-4024-99DA-F460E26DD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73238</xdr:colOff>
      <xdr:row>9</xdr:row>
      <xdr:rowOff>110057</xdr:rowOff>
    </xdr:from>
    <xdr:to>
      <xdr:col>13</xdr:col>
      <xdr:colOff>499346</xdr:colOff>
      <xdr:row>12</xdr:row>
      <xdr:rowOff>112028</xdr:rowOff>
    </xdr:to>
    <xdr:graphicFrame macro="">
      <xdr:nvGraphicFramePr>
        <xdr:cNvPr id="41" name="Chart 40">
          <a:extLst>
            <a:ext uri="{FF2B5EF4-FFF2-40B4-BE49-F238E27FC236}">
              <a16:creationId xmlns:a16="http://schemas.microsoft.com/office/drawing/2014/main" id="{EBB4184D-3971-4566-A2B6-DA937AF18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12</xdr:col>
          <xdr:colOff>336176</xdr:colOff>
          <xdr:row>12</xdr:row>
          <xdr:rowOff>145675</xdr:rowOff>
        </xdr:from>
        <xdr:to>
          <xdr:col>13</xdr:col>
          <xdr:colOff>481852</xdr:colOff>
          <xdr:row>14</xdr:row>
          <xdr:rowOff>135490</xdr:rowOff>
        </xdr:to>
        <xdr:pic>
          <xdr:nvPicPr>
            <xdr:cNvPr id="44" name="Picture 43">
              <a:extLst>
                <a:ext uri="{FF2B5EF4-FFF2-40B4-BE49-F238E27FC236}">
                  <a16:creationId xmlns:a16="http://schemas.microsoft.com/office/drawing/2014/main" id="{95CA19D0-3C97-0F92-9D40-2AEA3A1497D1}"/>
                </a:ext>
              </a:extLst>
            </xdr:cNvPr>
            <xdr:cNvPicPr>
              <a:picLocks noChangeAspect="1" noChangeArrowheads="1"/>
              <a:extLst>
                <a:ext uri="{84589F7E-364E-4C9E-8A38-B11213B215E9}">
                  <a14:cameraTool cellRange="'KPI YOY'!$L$9" spid="_x0000_s3117"/>
                </a:ext>
              </a:extLst>
            </xdr:cNvPicPr>
          </xdr:nvPicPr>
          <xdr:blipFill>
            <a:blip xmlns:r="http://schemas.openxmlformats.org/officeDocument/2006/relationships" r:embed="rId12"/>
            <a:srcRect/>
            <a:stretch>
              <a:fillRect/>
            </a:stretch>
          </xdr:blipFill>
          <xdr:spPr bwMode="auto">
            <a:xfrm>
              <a:off x="8538882" y="2431675"/>
              <a:ext cx="829235" cy="33617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593912</xdr:colOff>
          <xdr:row>12</xdr:row>
          <xdr:rowOff>112059</xdr:rowOff>
        </xdr:from>
        <xdr:to>
          <xdr:col>17</xdr:col>
          <xdr:colOff>679637</xdr:colOff>
          <xdr:row>14</xdr:row>
          <xdr:rowOff>109716</xdr:rowOff>
        </xdr:to>
        <xdr:pic>
          <xdr:nvPicPr>
            <xdr:cNvPr id="45" name="Picture 44">
              <a:extLst>
                <a:ext uri="{FF2B5EF4-FFF2-40B4-BE49-F238E27FC236}">
                  <a16:creationId xmlns:a16="http://schemas.microsoft.com/office/drawing/2014/main" id="{EC8F5558-6E96-C7B1-84B4-C26A2387994D}"/>
                </a:ext>
              </a:extLst>
            </xdr:cNvPr>
            <xdr:cNvPicPr>
              <a:picLocks noChangeAspect="1" noChangeArrowheads="1"/>
              <a:extLst>
                <a:ext uri="{84589F7E-364E-4C9E-8A38-B11213B215E9}">
                  <a14:cameraTool cellRange="'KPI YOY'!$K$9" spid="_x0000_s3118"/>
                </a:ext>
              </a:extLst>
            </xdr:cNvPicPr>
          </xdr:nvPicPr>
          <xdr:blipFill>
            <a:blip xmlns:r="http://schemas.openxmlformats.org/officeDocument/2006/relationships" r:embed="rId13"/>
            <a:srcRect/>
            <a:stretch>
              <a:fillRect/>
            </a:stretch>
          </xdr:blipFill>
          <xdr:spPr bwMode="auto">
            <a:xfrm>
              <a:off x="11530853" y="2398059"/>
              <a:ext cx="769284" cy="34402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502228</xdr:colOff>
      <xdr:row>9</xdr:row>
      <xdr:rowOff>86591</xdr:rowOff>
    </xdr:from>
    <xdr:to>
      <xdr:col>22</xdr:col>
      <xdr:colOff>685198</xdr:colOff>
      <xdr:row>12</xdr:row>
      <xdr:rowOff>144569</xdr:rowOff>
    </xdr:to>
    <xdr:graphicFrame macro="">
      <xdr:nvGraphicFramePr>
        <xdr:cNvPr id="46" name="Chart 45">
          <a:extLst>
            <a:ext uri="{FF2B5EF4-FFF2-40B4-BE49-F238E27FC236}">
              <a16:creationId xmlns:a16="http://schemas.microsoft.com/office/drawing/2014/main" id="{4B619731-00AA-45CF-A3A0-22D4FC668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21</xdr:col>
          <xdr:colOff>427861</xdr:colOff>
          <xdr:row>12</xdr:row>
          <xdr:rowOff>75384</xdr:rowOff>
        </xdr:from>
        <xdr:to>
          <xdr:col>22</xdr:col>
          <xdr:colOff>549087</xdr:colOff>
          <xdr:row>14</xdr:row>
          <xdr:rowOff>79460</xdr:rowOff>
        </xdr:to>
        <xdr:pic>
          <xdr:nvPicPr>
            <xdr:cNvPr id="47" name="Picture 46">
              <a:extLst>
                <a:ext uri="{FF2B5EF4-FFF2-40B4-BE49-F238E27FC236}">
                  <a16:creationId xmlns:a16="http://schemas.microsoft.com/office/drawing/2014/main" id="{43A51B50-69A6-C5CF-2009-F2916E8260F4}"/>
                </a:ext>
              </a:extLst>
            </xdr:cNvPr>
            <xdr:cNvPicPr>
              <a:picLocks noChangeAspect="1" noChangeArrowheads="1"/>
              <a:extLst>
                <a:ext uri="{84589F7E-364E-4C9E-8A38-B11213B215E9}">
                  <a14:cameraTool cellRange="'KPI YOY'!$J$9" spid="_x0000_s3119"/>
                </a:ext>
              </a:extLst>
            </xdr:cNvPicPr>
          </xdr:nvPicPr>
          <xdr:blipFill>
            <a:blip xmlns:r="http://schemas.openxmlformats.org/officeDocument/2006/relationships" r:embed="rId15"/>
            <a:srcRect/>
            <a:stretch>
              <a:fillRect/>
            </a:stretch>
          </xdr:blipFill>
          <xdr:spPr bwMode="auto">
            <a:xfrm>
              <a:off x="14782596" y="2361384"/>
              <a:ext cx="804785" cy="35043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19</xdr:col>
      <xdr:colOff>54428</xdr:colOff>
      <xdr:row>29</xdr:row>
      <xdr:rowOff>40823</xdr:rowOff>
    </xdr:from>
    <xdr:to>
      <xdr:col>21</xdr:col>
      <xdr:colOff>522514</xdr:colOff>
      <xdr:row>42</xdr:row>
      <xdr:rowOff>51956</xdr:rowOff>
    </xdr:to>
    <mc:AlternateContent xmlns:mc="http://schemas.openxmlformats.org/markup-compatibility/2006">
      <mc:Choice xmlns:a14="http://schemas.microsoft.com/office/drawing/2010/main" Requires="a14">
        <xdr:graphicFrame macro="">
          <xdr:nvGraphicFramePr>
            <xdr:cNvPr id="48" name="Region 1">
              <a:extLst>
                <a:ext uri="{FF2B5EF4-FFF2-40B4-BE49-F238E27FC236}">
                  <a16:creationId xmlns:a16="http://schemas.microsoft.com/office/drawing/2014/main" id="{D7A97908-B5BE-44C9-AAA4-391A7351D92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216246" y="5063096"/>
              <a:ext cx="1853541" cy="22624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571500</xdr:colOff>
      <xdr:row>29</xdr:row>
      <xdr:rowOff>54429</xdr:rowOff>
    </xdr:from>
    <xdr:to>
      <xdr:col>24</xdr:col>
      <xdr:colOff>359229</xdr:colOff>
      <xdr:row>42</xdr:row>
      <xdr:rowOff>68036</xdr:rowOff>
    </xdr:to>
    <mc:AlternateContent xmlns:mc="http://schemas.openxmlformats.org/markup-compatibility/2006">
      <mc:Choice xmlns:a14="http://schemas.microsoft.com/office/drawing/2010/main" Requires="a14">
        <xdr:graphicFrame macro="">
          <xdr:nvGraphicFramePr>
            <xdr:cNvPr id="49" name="Segment 1">
              <a:extLst>
                <a:ext uri="{FF2B5EF4-FFF2-40B4-BE49-F238E27FC236}">
                  <a16:creationId xmlns:a16="http://schemas.microsoft.com/office/drawing/2014/main" id="{B89B2C26-692F-462C-8235-5859CCBF0B22}"/>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5118773" y="5076702"/>
              <a:ext cx="1865911" cy="22649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17.591980439815" backgroundQuery="1" createdVersion="8" refreshedVersion="8" minRefreshableVersion="3" recordCount="0" supportSubquery="1" supportAdvancedDrill="1" xr:uid="{3447960B-432D-417F-B083-99546D2BCCBB}">
  <cacheSource type="external" connectionId="1"/>
  <cacheFields count="3">
    <cacheField name="[Table_1].[Sub-Category].[Sub-Category]" caption="Sub-Category" numFmtId="0" hierarchy="16" level="1">
      <sharedItems count="5">
        <s v="Binders"/>
        <s v="Chairs"/>
        <s v="Phones"/>
        <s v="Storage"/>
        <s v="Tables"/>
      </sharedItems>
    </cacheField>
    <cacheField name="[Measures].[Sum of Sales]" caption="Sum of Sales" numFmtId="0" hierarchy="26" level="32767"/>
    <cacheField name="[Table_1].[Segment].[Segment]" caption="Segment" numFmtId="0" hierarchy="8" level="1">
      <sharedItems containsSemiMixedTypes="0" containsNonDate="0" containsString="0"/>
    </cacheField>
  </cacheFields>
  <cacheHierarchies count="35">
    <cacheHierarchy uniqueName="[Table_1].[Row ID]" caption="Row ID" attribute="1" defaultMemberUniqueName="[Table_1].[Row ID].[All]" allUniqueName="[Table_1].[Row ID].[All]" dimensionUniqueName="[Table_1]" displayFolder="" count="2" memberValueDatatype="20" unbalanced="0"/>
    <cacheHierarchy uniqueName="[Table_1].[Order ID]" caption="Order ID" attribute="1" defaultMemberUniqueName="[Table_1].[Order ID].[All]" allUniqueName="[Table_1].[Order ID].[All]" dimensionUniqueName="[Table_1]" displayFolder="" count="2" memberValueDatatype="130" unbalanced="0"/>
    <cacheHierarchy uniqueName="[Table_1].[Year]" caption="Year" attribute="1" defaultMemberUniqueName="[Table_1].[Year].[All]" allUniqueName="[Table_1].[Year].[All]" dimensionUniqueName="[Table_1]" displayFolder="" count="2" memberValueDatatype="20" unbalanced="0"/>
    <cacheHierarchy uniqueName="[Table_1].[Order Date]" caption="Order Date" attribute="1" time="1" defaultMemberUniqueName="[Table_1].[Order Date].[All]" allUniqueName="[Table_1].[Order Date].[All]" dimensionUniqueName="[Table_1]" displayFolder="" count="2" memberValueDatatype="7" unbalanced="0"/>
    <cacheHierarchy uniqueName="[Table_1].[Ship Date]" caption="Ship Date" attribute="1" time="1" defaultMemberUniqueName="[Table_1].[Ship Date].[All]" allUniqueName="[Table_1].[Ship Date].[All]" dimensionUniqueName="[Table_1]" displayFolder="" count="2" memberValueDatatype="7" unbalanced="0"/>
    <cacheHierarchy uniqueName="[Table_1].[Ship Mode]" caption="Ship Mode" attribute="1" defaultMemberUniqueName="[Table_1].[Ship Mode].[All]" allUniqueName="[Table_1].[Ship Mode].[All]" dimensionUniqueName="[Table_1]" displayFolder="" count="2" memberValueDatatype="130" unbalanced="0"/>
    <cacheHierarchy uniqueName="[Table_1].[Customer ID]" caption="Customer ID" attribute="1" defaultMemberUniqueName="[Table_1].[Customer ID].[All]" allUniqueName="[Table_1].[Customer ID].[All]" dimensionUniqueName="[Table_1]" displayFolder="" count="2" memberValueDatatype="130" unbalanced="0"/>
    <cacheHierarchy uniqueName="[Table_1].[Customer Name]" caption="Customer Name" attribute="1" defaultMemberUniqueName="[Table_1].[Customer Name].[All]" allUniqueName="[Table_1].[Customer Name].[All]" dimensionUniqueName="[Table_1]" displayFolder="" count="2" memberValueDatatype="130" unbalanced="0"/>
    <cacheHierarchy uniqueName="[Table_1].[Segment]" caption="Segment" attribute="1" defaultMemberUniqueName="[Table_1].[Segment].[All]" allUniqueName="[Table_1].[Segment].[All]" dimensionUniqueName="[Table_1]" displayFolder="" count="2" memberValueDatatype="130" unbalanced="0">
      <fieldsUsage count="2">
        <fieldUsage x="-1"/>
        <fieldUsage x="2"/>
      </fieldsUsage>
    </cacheHierarchy>
    <cacheHierarchy uniqueName="[Table_1].[Country]" caption="Country" attribute="1" defaultMemberUniqueName="[Table_1].[Country].[All]" allUniqueName="[Table_1].[Country].[All]" dimensionUniqueName="[Table_1]" displayFolder="" count="2" memberValueDatatype="130" unbalanced="0"/>
    <cacheHierarchy uniqueName="[Table_1].[City]" caption="City" attribute="1" defaultMemberUniqueName="[Table_1].[City].[All]" allUniqueName="[Table_1].[City].[All]" dimensionUniqueName="[Table_1]" displayFolder="" count="2" memberValueDatatype="130" unbalanced="0"/>
    <cacheHierarchy uniqueName="[Table_1].[State]" caption="State" attribute="1" defaultMemberUniqueName="[Table_1].[State].[All]" allUniqueName="[Table_1].[State].[All]" dimensionUniqueName="[Table_1]" displayFolder="" count="2" memberValueDatatype="130" unbalanced="0"/>
    <cacheHierarchy uniqueName="[Table_1].[Postal Code]" caption="Postal Code" attribute="1" defaultMemberUniqueName="[Table_1].[Postal Code].[All]" allUniqueName="[Table_1].[Postal Code].[All]" dimensionUniqueName="[Table_1]" displayFolder="" count="2"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2"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Sub-Category]" caption="Sub-Category" attribute="1" defaultMemberUniqueName="[Table_1].[Sub-Category].[All]" allUniqueName="[Table_1].[Sub-Category].[All]" dimensionUniqueName="[Table_1]" displayFolder="" count="2" memberValueDatatype="130" unbalanced="0">
      <fieldsUsage count="2">
        <fieldUsage x="-1"/>
        <fieldUsage x="0"/>
      </fieldsUsage>
    </cacheHierarchy>
    <cacheHierarchy uniqueName="[Table_1].[Product Name]" caption="Product Name" attribute="1" defaultMemberUniqueName="[Table_1].[Product Name].[All]" allUniqueName="[Table_1].[Product Name].[All]" dimensionUniqueName="[Table_1]" displayFolder="" count="2" memberValueDatatype="130" unbalanced="0"/>
    <cacheHierarchy uniqueName="[Table_1].[Sales]" caption="Sales" attribute="1" defaultMemberUniqueName="[Table_1].[Sales].[All]" allUniqueName="[Table_1].[Sales].[All]" dimensionUniqueName="[Table_1]" displayFolder="" count="2" memberValueDatatype="5" unbalanced="0"/>
    <cacheHierarchy uniqueName="[Table_1].[Quantity]" caption="Quantity" attribute="1" defaultMemberUniqueName="[Table_1].[Quantity].[All]" allUniqueName="[Table_1].[Quantity].[All]" dimensionUniqueName="[Table_1]" displayFolder="" count="2" memberValueDatatype="20" unbalanced="0"/>
    <cacheHierarchy uniqueName="[Table_1].[Discount]" caption="Discount" attribute="1" defaultMemberUniqueName="[Table_1].[Discount].[All]" allUniqueName="[Table_1].[Discount].[All]" dimensionUniqueName="[Table_1]" displayFolder="" count="2" memberValueDatatype="5" unbalanced="0"/>
    <cacheHierarchy uniqueName="[Table_1].[Profit]" caption="Profit" attribute="1" defaultMemberUniqueName="[Table_1].[Profit].[All]" allUniqueName="[Table_1].[Profit].[All]" dimensionUniqueName="[Table_1]" displayFolder="" count="2" memberValueDatatype="5" unbalanced="0"/>
    <cacheHierarchy uniqueName="[Table_1].[Order Date (Year)]" caption="Order Date (Year)" attribute="1" defaultMemberUniqueName="[Table_1].[Order Date (Year)].[All]" allUniqueName="[Table_1].[Order Date (Year)].[All]" dimensionUniqueName="[Table_1]" displayFolder="" count="2" memberValueDatatype="130" unbalanced="0"/>
    <cacheHierarchy uniqueName="[Table_1].[Order Date (Quarter)]" caption="Order Date (Quarter)" attribute="1" defaultMemberUniqueName="[Table_1].[Order Date (Quarter)].[All]" allUniqueName="[Table_1].[Order Date (Quarter)].[All]" dimensionUniqueName="[Table_1]" displayFolder="" count="2" memberValueDatatype="130" unbalanced="0"/>
    <cacheHierarchy uniqueName="[Table_1].[Order Date (Month)]" caption="Order Date (Month)" attribute="1" defaultMemberUniqueName="[Table_1].[Order Date (Month)].[All]" allUniqueName="[Table_1].[Order Date (Month)].[All]" dimensionUniqueName="[Table_1]" displayFolder="" count="2" memberValueDatatype="130" unbalanced="0"/>
    <cacheHierarchy uniqueName="[Table_1].[Order Date (Month Index)]" caption="Order Date (Month Index)" attribute="1" defaultMemberUniqueName="[Table_1].[Order Date (Month Index)].[All]" allUniqueName="[Table_1].[Order Date (Month Index)].[All]" dimensionUniqueName="[Table_1]" displayFolder="" count="2" memberValueDatatype="20" unbalanced="0" hidden="1"/>
    <cacheHierarchy uniqueName="[Measures].[Sum of Sales]" caption="Sum of Sales" measure="1" displayFolder="" measureGroup="Table_1" count="0" oneField="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Table_1" count="0">
      <extLst>
        <ext xmlns:x15="http://schemas.microsoft.com/office/spreadsheetml/2010/11/main" uri="{B97F6D7D-B522-45F9-BDA1-12C45D357490}">
          <x15:cacheHierarchy aggregatedColumn="1"/>
        </ext>
      </extLst>
    </cacheHierarchy>
    <cacheHierarchy uniqueName="[Measures].[Sum of Year]" caption="Sum of Year" measure="1" displayFolder="" measureGroup="Table_1" count="0">
      <extLst>
        <ext xmlns:x15="http://schemas.microsoft.com/office/spreadsheetml/2010/11/main" uri="{B97F6D7D-B522-45F9-BDA1-12C45D357490}">
          <x15:cacheHierarchy aggregatedColumn="2"/>
        </ext>
      </extLst>
    </cacheHierarchy>
    <cacheHierarchy uniqueName="[Measures].[Count of State]" caption="Count of State" measure="1" displayFolder="" measureGroup="Table_1" count="0">
      <extLst>
        <ext xmlns:x15="http://schemas.microsoft.com/office/spreadsheetml/2010/11/main" uri="{B97F6D7D-B522-45F9-BDA1-12C45D357490}">
          <x15:cacheHierarchy aggregatedColumn="11"/>
        </ext>
      </extLst>
    </cacheHierarchy>
    <cacheHierarchy uniqueName="[Measures].[Sum of Quantity]" caption="Sum of Quantity" measure="1" displayFolder="" measureGroup="Table_1" count="0">
      <extLst>
        <ext xmlns:x15="http://schemas.microsoft.com/office/spreadsheetml/2010/11/main" uri="{B97F6D7D-B522-45F9-BDA1-12C45D357490}">
          <x15:cacheHierarchy aggregatedColumn="19"/>
        </ext>
      </extLst>
    </cacheHierarchy>
    <cacheHierarchy uniqueName="[Measures].[profit margin]" caption="profit margin" measure="1" displayFolder="" measureGroup="Table_1" count="0"/>
    <cacheHierarchy uniqueName="[Measures].[__XL_Count Table_1]" caption="__XL_Count Table_1" measure="1" displayFolder="" measureGroup="Table_1" count="0" hidden="1"/>
    <cacheHierarchy uniqueName="[Measures].[__No measures defined]" caption="__No measures defined" measure="1" displayFolder="" count="0" hidden="1"/>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17.591983333332" backgroundQuery="1" createdVersion="8" refreshedVersion="8" minRefreshableVersion="3" recordCount="0" supportSubquery="1" supportAdvancedDrill="1" xr:uid="{67AFE896-B7CB-4F65-B928-59768104603E}">
  <cacheSource type="external" connectionId="1"/>
  <cacheFields count="3">
    <cacheField name="[Measures].[Sum of Sales]" caption="Sum of Sales" numFmtId="0" hierarchy="26" level="32767"/>
    <cacheField name="[Table_1].[Region].[Region]" caption="Region" numFmtId="0" hierarchy="13" level="1">
      <sharedItems count="4">
        <s v="Central"/>
        <s v="East"/>
        <s v="South"/>
        <s v="West"/>
      </sharedItems>
    </cacheField>
    <cacheField name="[Table_1].[Segment].[Segment]" caption="Segment" numFmtId="0" hierarchy="8" level="1">
      <sharedItems containsSemiMixedTypes="0" containsNonDate="0" containsString="0"/>
    </cacheField>
  </cacheFields>
  <cacheHierarchies count="35">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2" memberValueDatatype="130" unbalanced="0">
      <fieldsUsage count="2">
        <fieldUsage x="-1"/>
        <fieldUsage x="2"/>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1"/>
      </fieldsUsage>
    </cacheHierarchy>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0" memberValueDatatype="130" unbalanced="0"/>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Sum of Sales]" caption="Sum of Sales" measure="1" displayFolder="" measureGroup="Table_1" count="0" oneField="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Table_1" count="0">
      <extLst>
        <ext xmlns:x15="http://schemas.microsoft.com/office/spreadsheetml/2010/11/main" uri="{B97F6D7D-B522-45F9-BDA1-12C45D357490}">
          <x15:cacheHierarchy aggregatedColumn="1"/>
        </ext>
      </extLst>
    </cacheHierarchy>
    <cacheHierarchy uniqueName="[Measures].[Sum of Year]" caption="Sum of Year" measure="1" displayFolder="" measureGroup="Table_1" count="0">
      <extLst>
        <ext xmlns:x15="http://schemas.microsoft.com/office/spreadsheetml/2010/11/main" uri="{B97F6D7D-B522-45F9-BDA1-12C45D357490}">
          <x15:cacheHierarchy aggregatedColumn="2"/>
        </ext>
      </extLst>
    </cacheHierarchy>
    <cacheHierarchy uniqueName="[Measures].[Count of State]" caption="Count of State" measure="1" displayFolder="" measureGroup="Table_1" count="0">
      <extLst>
        <ext xmlns:x15="http://schemas.microsoft.com/office/spreadsheetml/2010/11/main" uri="{B97F6D7D-B522-45F9-BDA1-12C45D357490}">
          <x15:cacheHierarchy aggregatedColumn="11"/>
        </ext>
      </extLst>
    </cacheHierarchy>
    <cacheHierarchy uniqueName="[Measures].[Sum of Quantity]" caption="Sum of Quantity" measure="1" displayFolder="" measureGroup="Table_1" count="0">
      <extLst>
        <ext xmlns:x15="http://schemas.microsoft.com/office/spreadsheetml/2010/11/main" uri="{B97F6D7D-B522-45F9-BDA1-12C45D357490}">
          <x15:cacheHierarchy aggregatedColumn="19"/>
        </ext>
      </extLst>
    </cacheHierarchy>
    <cacheHierarchy uniqueName="[Measures].[profit margin]" caption="profit margin" measure="1" displayFolder="" measureGroup="Table_1" count="0"/>
    <cacheHierarchy uniqueName="[Measures].[__XL_Count Table_1]" caption="__XL_Count Table_1" measure="1" displayFolder="" measureGroup="Table_1" count="0" hidden="1"/>
    <cacheHierarchy uniqueName="[Measures].[__No measures defined]" caption="__No measures defined" measure="1" displayFolder="" count="0" hidden="1"/>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17.591985648149" backgroundQuery="1" createdVersion="8" refreshedVersion="8" minRefreshableVersion="3" recordCount="0" supportSubquery="1" supportAdvancedDrill="1" xr:uid="{94329C13-1585-476A-86DB-CF4F2DCF6EF2}">
  <cacheSource type="external" connectionId="1"/>
  <cacheFields count="3">
    <cacheField name="[Table_1].[Category].[Category]" caption="Category" numFmtId="0" hierarchy="15" level="1">
      <sharedItems count="3">
        <s v="Furniture"/>
        <s v="Office Supplies"/>
        <s v="Technology"/>
      </sharedItems>
    </cacheField>
    <cacheField name="[Measures].[Sum of Sales]" caption="Sum of Sales" numFmtId="0" hierarchy="26" level="32767"/>
    <cacheField name="[Table_1].[Segment].[Segment]" caption="Segment" numFmtId="0" hierarchy="8" level="1">
      <sharedItems containsSemiMixedTypes="0" containsNonDate="0" containsString="0"/>
    </cacheField>
  </cacheFields>
  <cacheHierarchies count="35">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2" memberValueDatatype="130" unbalanced="0">
      <fieldsUsage count="2">
        <fieldUsage x="-1"/>
        <fieldUsage x="2"/>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fieldsUsage count="2">
        <fieldUsage x="-1"/>
        <fieldUsage x="0"/>
      </fieldsUsage>
    </cacheHierarchy>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0" memberValueDatatype="130" unbalanced="0"/>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Sum of Sales]" caption="Sum of Sales" measure="1" displayFolder="" measureGroup="Table_1" count="0" oneField="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Table_1" count="0">
      <extLst>
        <ext xmlns:x15="http://schemas.microsoft.com/office/spreadsheetml/2010/11/main" uri="{B97F6D7D-B522-45F9-BDA1-12C45D357490}">
          <x15:cacheHierarchy aggregatedColumn="1"/>
        </ext>
      </extLst>
    </cacheHierarchy>
    <cacheHierarchy uniqueName="[Measures].[Sum of Year]" caption="Sum of Year" measure="1" displayFolder="" measureGroup="Table_1" count="0">
      <extLst>
        <ext xmlns:x15="http://schemas.microsoft.com/office/spreadsheetml/2010/11/main" uri="{B97F6D7D-B522-45F9-BDA1-12C45D357490}">
          <x15:cacheHierarchy aggregatedColumn="2"/>
        </ext>
      </extLst>
    </cacheHierarchy>
    <cacheHierarchy uniqueName="[Measures].[Count of State]" caption="Count of State" measure="1" displayFolder="" measureGroup="Table_1" count="0">
      <extLst>
        <ext xmlns:x15="http://schemas.microsoft.com/office/spreadsheetml/2010/11/main" uri="{B97F6D7D-B522-45F9-BDA1-12C45D357490}">
          <x15:cacheHierarchy aggregatedColumn="11"/>
        </ext>
      </extLst>
    </cacheHierarchy>
    <cacheHierarchy uniqueName="[Measures].[Sum of Quantity]" caption="Sum of Quantity" measure="1" displayFolder="" measureGroup="Table_1" count="0">
      <extLst>
        <ext xmlns:x15="http://schemas.microsoft.com/office/spreadsheetml/2010/11/main" uri="{B97F6D7D-B522-45F9-BDA1-12C45D357490}">
          <x15:cacheHierarchy aggregatedColumn="19"/>
        </ext>
      </extLst>
    </cacheHierarchy>
    <cacheHierarchy uniqueName="[Measures].[profit margin]" caption="profit margin" measure="1" displayFolder="" measureGroup="Table_1" count="0"/>
    <cacheHierarchy uniqueName="[Measures].[__XL_Count Table_1]" caption="__XL_Count Table_1" measure="1" displayFolder="" measureGroup="Table_1" count="0" hidden="1"/>
    <cacheHierarchy uniqueName="[Measures].[__No measures defined]" caption="__No measures defined" measure="1" displayFolder="" count="0" hidden="1"/>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17.591989120374" backgroundQuery="1" createdVersion="8" refreshedVersion="8" minRefreshableVersion="3" recordCount="0" supportSubquery="1" supportAdvancedDrill="1" xr:uid="{D86E595F-5ADF-4BE3-AEF7-074749D209D8}">
  <cacheSource type="external" connectionId="1"/>
  <cacheFields count="3">
    <cacheField name="[Table_1].[State].[State]" caption="State" numFmtId="0" hierarchy="11"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Sales]" caption="Sum of Sales" numFmtId="0" hierarchy="26" level="32767"/>
    <cacheField name="[Table_1].[Segment].[Segment]" caption="Segment" numFmtId="0" hierarchy="8" level="1">
      <sharedItems containsSemiMixedTypes="0" containsNonDate="0" containsString="0"/>
    </cacheField>
  </cacheFields>
  <cacheHierarchies count="35">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2" memberValueDatatype="130" unbalanced="0">
      <fieldsUsage count="2">
        <fieldUsage x="-1"/>
        <fieldUsage x="2"/>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2" memberValueDatatype="130" unbalanced="0">
      <fieldsUsage count="2">
        <fieldUsage x="-1"/>
        <fieldUsage x="0"/>
      </fieldsUsage>
    </cacheHierarchy>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0" memberValueDatatype="130" unbalanced="0"/>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Sum of Sales]" caption="Sum of Sales" measure="1" displayFolder="" measureGroup="Table_1" count="0" oneField="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Table_1" count="0">
      <extLst>
        <ext xmlns:x15="http://schemas.microsoft.com/office/spreadsheetml/2010/11/main" uri="{B97F6D7D-B522-45F9-BDA1-12C45D357490}">
          <x15:cacheHierarchy aggregatedColumn="1"/>
        </ext>
      </extLst>
    </cacheHierarchy>
    <cacheHierarchy uniqueName="[Measures].[Sum of Year]" caption="Sum of Year" measure="1" displayFolder="" measureGroup="Table_1" count="0">
      <extLst>
        <ext xmlns:x15="http://schemas.microsoft.com/office/spreadsheetml/2010/11/main" uri="{B97F6D7D-B522-45F9-BDA1-12C45D357490}">
          <x15:cacheHierarchy aggregatedColumn="2"/>
        </ext>
      </extLst>
    </cacheHierarchy>
    <cacheHierarchy uniqueName="[Measures].[Count of State]" caption="Count of State" measure="1" displayFolder="" measureGroup="Table_1" count="0">
      <extLst>
        <ext xmlns:x15="http://schemas.microsoft.com/office/spreadsheetml/2010/11/main" uri="{B97F6D7D-B522-45F9-BDA1-12C45D357490}">
          <x15:cacheHierarchy aggregatedColumn="11"/>
        </ext>
      </extLst>
    </cacheHierarchy>
    <cacheHierarchy uniqueName="[Measures].[Sum of Quantity]" caption="Sum of Quantity" measure="1" displayFolder="" measureGroup="Table_1" count="0">
      <extLst>
        <ext xmlns:x15="http://schemas.microsoft.com/office/spreadsheetml/2010/11/main" uri="{B97F6D7D-B522-45F9-BDA1-12C45D357490}">
          <x15:cacheHierarchy aggregatedColumn="19"/>
        </ext>
      </extLst>
    </cacheHierarchy>
    <cacheHierarchy uniqueName="[Measures].[profit margin]" caption="profit margin" measure="1" displayFolder="" measureGroup="Table_1" count="0"/>
    <cacheHierarchy uniqueName="[Measures].[__XL_Count Table_1]" caption="__XL_Count Table_1" measure="1" displayFolder="" measureGroup="Table_1" count="0" hidden="1"/>
    <cacheHierarchy uniqueName="[Measures].[__No measures defined]" caption="__No measures defined" measure="1" displayFolder="" count="0" hidden="1"/>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17.591992013891" backgroundQuery="1" createdVersion="8" refreshedVersion="8" minRefreshableVersion="3" recordCount="0" supportSubquery="1" supportAdvancedDrill="1" xr:uid="{25B5EA94-1528-4AF2-B460-40E685EAE535}">
  <cacheSource type="external" connectionId="1"/>
  <cacheFields count="3">
    <cacheField name="[Table_1].[Sub-Category].[Sub-Category]" caption="Sub-Category" numFmtId="0" hierarchy="16" level="1">
      <sharedItems count="5">
        <s v="Binders"/>
        <s v="Chairs"/>
        <s v="Phones"/>
        <s v="Storage"/>
        <s v="Tables"/>
      </sharedItems>
    </cacheField>
    <cacheField name="[Measures].[Sum of Profit]" caption="Sum of Profit" numFmtId="0" hierarchy="27" level="32767"/>
    <cacheField name="[Table_1].[Segment].[Segment]" caption="Segment" numFmtId="0" hierarchy="8" level="1">
      <sharedItems containsSemiMixedTypes="0" containsNonDate="0" containsString="0"/>
    </cacheField>
  </cacheFields>
  <cacheHierarchies count="35">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2" memberValueDatatype="130" unbalanced="0">
      <fieldsUsage count="2">
        <fieldUsage x="-1"/>
        <fieldUsage x="2"/>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2" memberValueDatatype="130" unbalanced="0">
      <fieldsUsage count="2">
        <fieldUsage x="-1"/>
        <fieldUsage x="0"/>
      </fieldsUsage>
    </cacheHierarchy>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0" memberValueDatatype="130" unbalanced="0"/>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Sum of Sales]" caption="Sum of Sales" measure="1" displayFolder="" measureGroup="Table_1" count="0">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oneField="1">
      <fieldsUsage count="1">
        <fieldUsage x="1"/>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Table_1" count="0">
      <extLst>
        <ext xmlns:x15="http://schemas.microsoft.com/office/spreadsheetml/2010/11/main" uri="{B97F6D7D-B522-45F9-BDA1-12C45D357490}">
          <x15:cacheHierarchy aggregatedColumn="1"/>
        </ext>
      </extLst>
    </cacheHierarchy>
    <cacheHierarchy uniqueName="[Measures].[Sum of Year]" caption="Sum of Year" measure="1" displayFolder="" measureGroup="Table_1" count="0">
      <extLst>
        <ext xmlns:x15="http://schemas.microsoft.com/office/spreadsheetml/2010/11/main" uri="{B97F6D7D-B522-45F9-BDA1-12C45D357490}">
          <x15:cacheHierarchy aggregatedColumn="2"/>
        </ext>
      </extLst>
    </cacheHierarchy>
    <cacheHierarchy uniqueName="[Measures].[Count of State]" caption="Count of State" measure="1" displayFolder="" measureGroup="Table_1" count="0">
      <extLst>
        <ext xmlns:x15="http://schemas.microsoft.com/office/spreadsheetml/2010/11/main" uri="{B97F6D7D-B522-45F9-BDA1-12C45D357490}">
          <x15:cacheHierarchy aggregatedColumn="11"/>
        </ext>
      </extLst>
    </cacheHierarchy>
    <cacheHierarchy uniqueName="[Measures].[Sum of Quantity]" caption="Sum of Quantity" measure="1" displayFolder="" measureGroup="Table_1" count="0">
      <extLst>
        <ext xmlns:x15="http://schemas.microsoft.com/office/spreadsheetml/2010/11/main" uri="{B97F6D7D-B522-45F9-BDA1-12C45D357490}">
          <x15:cacheHierarchy aggregatedColumn="19"/>
        </ext>
      </extLst>
    </cacheHierarchy>
    <cacheHierarchy uniqueName="[Measures].[profit margin]" caption="profit margin" measure="1" displayFolder="" measureGroup="Table_1" count="0"/>
    <cacheHierarchy uniqueName="[Measures].[__XL_Count Table_1]" caption="__XL_Count Table_1" measure="1" displayFolder="" measureGroup="Table_1" count="0" hidden="1"/>
    <cacheHierarchy uniqueName="[Measures].[__No measures defined]" caption="__No measures defined" measure="1" displayFolder="" count="0" hidden="1"/>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17.59199479167" backgroundQuery="1" createdVersion="8" refreshedVersion="8" minRefreshableVersion="3" recordCount="0" supportSubquery="1" supportAdvancedDrill="1" xr:uid="{E7BF992C-CB71-4DB7-8C3F-7210B837F720}">
  <cacheSource type="external" connectionId="1"/>
  <cacheFields count="3">
    <cacheField name="[Table_1].[Order Date (Year)].[Order Date (Year)]" caption="Order Date (Year)" numFmtId="0" hierarchy="22" level="1">
      <sharedItems count="4">
        <s v="2011"/>
        <s v="2012"/>
        <s v="2013"/>
        <s v="2014"/>
      </sharedItems>
    </cacheField>
    <cacheField name="[Measures].[Count of Order ID]" caption="Count of Order ID" numFmtId="0" hierarchy="28" level="32767"/>
    <cacheField name="[Table_1].[Segment].[Segment]" caption="Segment" numFmtId="0" hierarchy="8" level="1">
      <sharedItems containsSemiMixedTypes="0" containsNonDate="0" containsString="0"/>
    </cacheField>
  </cacheFields>
  <cacheHierarchies count="35">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2" memberValueDatatype="130" unbalanced="0">
      <fieldsUsage count="2">
        <fieldUsage x="-1"/>
        <fieldUsage x="2"/>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2" memberValueDatatype="130" unbalanced="0">
      <fieldsUsage count="2">
        <fieldUsage x="-1"/>
        <fieldUsage x="0"/>
      </fieldsUsage>
    </cacheHierarchy>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0" memberValueDatatype="130" unbalanced="0"/>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Sum of Sales]" caption="Sum of Sales" measure="1" displayFolder="" measureGroup="Table_1" count="0">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Table_1" count="0" oneField="1">
      <fieldsUsage count="1">
        <fieldUsage x="1"/>
      </fieldsUsage>
      <extLst>
        <ext xmlns:x15="http://schemas.microsoft.com/office/spreadsheetml/2010/11/main" uri="{B97F6D7D-B522-45F9-BDA1-12C45D357490}">
          <x15:cacheHierarchy aggregatedColumn="1"/>
        </ext>
      </extLst>
    </cacheHierarchy>
    <cacheHierarchy uniqueName="[Measures].[Sum of Year]" caption="Sum of Year" measure="1" displayFolder="" measureGroup="Table_1" count="0">
      <extLst>
        <ext xmlns:x15="http://schemas.microsoft.com/office/spreadsheetml/2010/11/main" uri="{B97F6D7D-B522-45F9-BDA1-12C45D357490}">
          <x15:cacheHierarchy aggregatedColumn="2"/>
        </ext>
      </extLst>
    </cacheHierarchy>
    <cacheHierarchy uniqueName="[Measures].[Count of State]" caption="Count of State" measure="1" displayFolder="" measureGroup="Table_1" count="0">
      <extLst>
        <ext xmlns:x15="http://schemas.microsoft.com/office/spreadsheetml/2010/11/main" uri="{B97F6D7D-B522-45F9-BDA1-12C45D357490}">
          <x15:cacheHierarchy aggregatedColumn="11"/>
        </ext>
      </extLst>
    </cacheHierarchy>
    <cacheHierarchy uniqueName="[Measures].[Sum of Quantity]" caption="Sum of Quantity" measure="1" displayFolder="" measureGroup="Table_1" count="0">
      <extLst>
        <ext xmlns:x15="http://schemas.microsoft.com/office/spreadsheetml/2010/11/main" uri="{B97F6D7D-B522-45F9-BDA1-12C45D357490}">
          <x15:cacheHierarchy aggregatedColumn="19"/>
        </ext>
      </extLst>
    </cacheHierarchy>
    <cacheHierarchy uniqueName="[Measures].[profit margin]" caption="profit margin" measure="1" displayFolder="" measureGroup="Table_1" count="0"/>
    <cacheHierarchy uniqueName="[Measures].[__XL_Count Table_1]" caption="__XL_Count Table_1" measure="1" displayFolder="" measureGroup="Table_1" count="0" hidden="1"/>
    <cacheHierarchy uniqueName="[Measures].[__No measures defined]" caption="__No measures defined" measure="1" displayFolder="" count="0" hidden="1"/>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17.59199710648" backgroundQuery="1" createdVersion="8" refreshedVersion="8" minRefreshableVersion="3" recordCount="0" supportSubquery="1" supportAdvancedDrill="1" xr:uid="{FABDB195-37A9-4CB1-8F86-E184C4581DB1}">
  <cacheSource type="external" connectionId="1"/>
  <cacheFields count="3">
    <cacheField name="[Table_1].[Category].[Category]" caption="Category" numFmtId="0" hierarchy="15" level="1">
      <sharedItems count="3">
        <s v="Furniture"/>
        <s v="Office Supplies"/>
        <s v="Technology"/>
      </sharedItems>
    </cacheField>
    <cacheField name="[Measures].[Sum of Profit]" caption="Sum of Profit" numFmtId="0" hierarchy="27" level="32767"/>
    <cacheField name="[Table_1].[Segment].[Segment]" caption="Segment" numFmtId="0" hierarchy="8" level="1">
      <sharedItems containsSemiMixedTypes="0" containsNonDate="0" containsString="0"/>
    </cacheField>
  </cacheFields>
  <cacheHierarchies count="35">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2" memberValueDatatype="130" unbalanced="0">
      <fieldsUsage count="2">
        <fieldUsage x="-1"/>
        <fieldUsage x="2"/>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fieldsUsage count="2">
        <fieldUsage x="-1"/>
        <fieldUsage x="0"/>
      </fieldsUsage>
    </cacheHierarchy>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0" memberValueDatatype="130" unbalanced="0"/>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Sum of Sales]" caption="Sum of Sales" measure="1" displayFolder="" measureGroup="Table_1" count="0">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oneField="1">
      <fieldsUsage count="1">
        <fieldUsage x="1"/>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Table_1" count="0">
      <extLst>
        <ext xmlns:x15="http://schemas.microsoft.com/office/spreadsheetml/2010/11/main" uri="{B97F6D7D-B522-45F9-BDA1-12C45D357490}">
          <x15:cacheHierarchy aggregatedColumn="1"/>
        </ext>
      </extLst>
    </cacheHierarchy>
    <cacheHierarchy uniqueName="[Measures].[Sum of Year]" caption="Sum of Year" measure="1" displayFolder="" measureGroup="Table_1" count="0">
      <extLst>
        <ext xmlns:x15="http://schemas.microsoft.com/office/spreadsheetml/2010/11/main" uri="{B97F6D7D-B522-45F9-BDA1-12C45D357490}">
          <x15:cacheHierarchy aggregatedColumn="2"/>
        </ext>
      </extLst>
    </cacheHierarchy>
    <cacheHierarchy uniqueName="[Measures].[Count of State]" caption="Count of State" measure="1" displayFolder="" measureGroup="Table_1" count="0">
      <extLst>
        <ext xmlns:x15="http://schemas.microsoft.com/office/spreadsheetml/2010/11/main" uri="{B97F6D7D-B522-45F9-BDA1-12C45D357490}">
          <x15:cacheHierarchy aggregatedColumn="11"/>
        </ext>
      </extLst>
    </cacheHierarchy>
    <cacheHierarchy uniqueName="[Measures].[Sum of Quantity]" caption="Sum of Quantity" measure="1" displayFolder="" measureGroup="Table_1" count="0">
      <extLst>
        <ext xmlns:x15="http://schemas.microsoft.com/office/spreadsheetml/2010/11/main" uri="{B97F6D7D-B522-45F9-BDA1-12C45D357490}">
          <x15:cacheHierarchy aggregatedColumn="19"/>
        </ext>
      </extLst>
    </cacheHierarchy>
    <cacheHierarchy uniqueName="[Measures].[profit margin]" caption="profit margin" measure="1" displayFolder="" measureGroup="Table_1" count="0"/>
    <cacheHierarchy uniqueName="[Measures].[__XL_Count Table_1]" caption="__XL_Count Table_1" measure="1" displayFolder="" measureGroup="Table_1" count="0" hidden="1"/>
    <cacheHierarchy uniqueName="[Measures].[__No measures defined]" caption="__No measures defined" measure="1" displayFolder="" count="0" hidden="1"/>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17.591999421296" backgroundQuery="1" createdVersion="8" refreshedVersion="8" minRefreshableVersion="3" recordCount="0" supportSubquery="1" supportAdvancedDrill="1" xr:uid="{6749AF60-963D-4DA7-8569-E442B7F7FDFF}">
  <cacheSource type="external" connectionId="1"/>
  <cacheFields count="4">
    <cacheField name="[Table_1].[Order Date (Month)].[Order Date (Month)]" caption="Order Date (Month)" numFmtId="0" hierarchy="24" level="1">
      <sharedItems count="12">
        <s v="Jan"/>
        <s v="Feb"/>
        <s v="Mar"/>
        <s v="Apr"/>
        <s v="May"/>
        <s v="Jun"/>
        <s v="Jul"/>
        <s v="Aug"/>
        <s v="Sep"/>
        <s v="Oct"/>
        <s v="Nov"/>
        <s v="Dec"/>
      </sharedItems>
    </cacheField>
    <cacheField name="[Measures].[Sum of Sales]" caption="Sum of Sales" numFmtId="0" hierarchy="26" level="32767"/>
    <cacheField name="[Measures].[Sum of Profit]" caption="Sum of Profit" numFmtId="0" hierarchy="27" level="32767"/>
    <cacheField name="[Table_1].[Segment].[Segment]" caption="Segment" numFmtId="0" hierarchy="8" level="1">
      <sharedItems containsSemiMixedTypes="0" containsNonDate="0" containsString="0"/>
    </cacheField>
  </cacheFields>
  <cacheHierarchies count="35">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2" memberValueDatatype="130" unbalanced="0">
      <fieldsUsage count="2">
        <fieldUsage x="-1"/>
        <fieldUsage x="3"/>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2" memberValueDatatype="130" unbalanced="0">
      <fieldsUsage count="2">
        <fieldUsage x="-1"/>
        <fieldUsage x="0"/>
      </fieldsUsage>
    </cacheHierarchy>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Sum of Sales]" caption="Sum of Sales" measure="1" displayFolder="" measureGroup="Table_1" count="0" oneField="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oneField="1">
      <fieldsUsage count="1">
        <fieldUsage x="2"/>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Table_1" count="0">
      <extLst>
        <ext xmlns:x15="http://schemas.microsoft.com/office/spreadsheetml/2010/11/main" uri="{B97F6D7D-B522-45F9-BDA1-12C45D357490}">
          <x15:cacheHierarchy aggregatedColumn="1"/>
        </ext>
      </extLst>
    </cacheHierarchy>
    <cacheHierarchy uniqueName="[Measures].[Sum of Year]" caption="Sum of Year" measure="1" displayFolder="" measureGroup="Table_1" count="0">
      <extLst>
        <ext xmlns:x15="http://schemas.microsoft.com/office/spreadsheetml/2010/11/main" uri="{B97F6D7D-B522-45F9-BDA1-12C45D357490}">
          <x15:cacheHierarchy aggregatedColumn="2"/>
        </ext>
      </extLst>
    </cacheHierarchy>
    <cacheHierarchy uniqueName="[Measures].[Count of State]" caption="Count of State" measure="1" displayFolder="" measureGroup="Table_1" count="0">
      <extLst>
        <ext xmlns:x15="http://schemas.microsoft.com/office/spreadsheetml/2010/11/main" uri="{B97F6D7D-B522-45F9-BDA1-12C45D357490}">
          <x15:cacheHierarchy aggregatedColumn="11"/>
        </ext>
      </extLst>
    </cacheHierarchy>
    <cacheHierarchy uniqueName="[Measures].[Sum of Quantity]" caption="Sum of Quantity" measure="1" displayFolder="" measureGroup="Table_1" count="0">
      <extLst>
        <ext xmlns:x15="http://schemas.microsoft.com/office/spreadsheetml/2010/11/main" uri="{B97F6D7D-B522-45F9-BDA1-12C45D357490}">
          <x15:cacheHierarchy aggregatedColumn="19"/>
        </ext>
      </extLst>
    </cacheHierarchy>
    <cacheHierarchy uniqueName="[Measures].[profit margin]" caption="profit margin" measure="1" displayFolder="" measureGroup="Table_1" count="0"/>
    <cacheHierarchy uniqueName="[Measures].[__XL_Count Table_1]" caption="__XL_Count Table_1" measure="1" displayFolder="" measureGroup="Table_1" count="0" hidden="1"/>
    <cacheHierarchy uniqueName="[Measures].[__No measures defined]" caption="__No measures defined" measure="1" displayFolder="" count="0" hidden="1"/>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17.592002430552" backgroundQuery="1" createdVersion="8" refreshedVersion="8" minRefreshableVersion="3" recordCount="0" supportSubquery="1" supportAdvancedDrill="1" xr:uid="{FF6AC972-3C9D-4AB8-A078-AF4EF3C0DEBF}">
  <cacheSource type="external" connectionId="1"/>
  <cacheFields count="3">
    <cacheField name="[Table_1].[Category].[Category]" caption="Category" numFmtId="0" hierarchy="15" level="1">
      <sharedItems count="3">
        <s v="Furniture"/>
        <s v="Office Supplies"/>
        <s v="Technology"/>
      </sharedItems>
    </cacheField>
    <cacheField name="[Measures].[Sum of Profit]" caption="Sum of Profit" numFmtId="0" hierarchy="27" level="32767"/>
    <cacheField name="[Table_1].[Segment].[Segment]" caption="Segment" numFmtId="0" hierarchy="8" level="1">
      <sharedItems containsSemiMixedTypes="0" containsNonDate="0" containsString="0"/>
    </cacheField>
  </cacheFields>
  <cacheHierarchies count="35">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2" memberValueDatatype="130" unbalanced="0">
      <fieldsUsage count="2">
        <fieldUsage x="-1"/>
        <fieldUsage x="2"/>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fieldsUsage count="2">
        <fieldUsage x="-1"/>
        <fieldUsage x="0"/>
      </fieldsUsage>
    </cacheHierarchy>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0" memberValueDatatype="130" unbalanced="0"/>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Sum of Sales]" caption="Sum of Sales" measure="1" displayFolder="" measureGroup="Table_1" count="0">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oneField="1">
      <fieldsUsage count="1">
        <fieldUsage x="1"/>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Table_1" count="0">
      <extLst>
        <ext xmlns:x15="http://schemas.microsoft.com/office/spreadsheetml/2010/11/main" uri="{B97F6D7D-B522-45F9-BDA1-12C45D357490}">
          <x15:cacheHierarchy aggregatedColumn="1"/>
        </ext>
      </extLst>
    </cacheHierarchy>
    <cacheHierarchy uniqueName="[Measures].[Sum of Year]" caption="Sum of Year" measure="1" displayFolder="" measureGroup="Table_1" count="0">
      <extLst>
        <ext xmlns:x15="http://schemas.microsoft.com/office/spreadsheetml/2010/11/main" uri="{B97F6D7D-B522-45F9-BDA1-12C45D357490}">
          <x15:cacheHierarchy aggregatedColumn="2"/>
        </ext>
      </extLst>
    </cacheHierarchy>
    <cacheHierarchy uniqueName="[Measures].[Count of State]" caption="Count of State" measure="1" displayFolder="" measureGroup="Table_1" count="0">
      <extLst>
        <ext xmlns:x15="http://schemas.microsoft.com/office/spreadsheetml/2010/11/main" uri="{B97F6D7D-B522-45F9-BDA1-12C45D357490}">
          <x15:cacheHierarchy aggregatedColumn="11"/>
        </ext>
      </extLst>
    </cacheHierarchy>
    <cacheHierarchy uniqueName="[Measures].[Sum of Quantity]" caption="Sum of Quantity" measure="1" displayFolder="" measureGroup="Table_1" count="0">
      <extLst>
        <ext xmlns:x15="http://schemas.microsoft.com/office/spreadsheetml/2010/11/main" uri="{B97F6D7D-B522-45F9-BDA1-12C45D357490}">
          <x15:cacheHierarchy aggregatedColumn="19"/>
        </ext>
      </extLst>
    </cacheHierarchy>
    <cacheHierarchy uniqueName="[Measures].[profit margin]" caption="profit margin" measure="1" displayFolder="" measureGroup="Table_1" count="0"/>
    <cacheHierarchy uniqueName="[Measures].[__XL_Count Table_1]" caption="__XL_Count Table_1" measure="1" displayFolder="" measureGroup="Table_1" count="0" hidden="1"/>
    <cacheHierarchy uniqueName="[Measures].[__No measures defined]" caption="__No measures defined" measure="1" displayFolder="" count="0" hidden="1"/>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17.592005902778" backgroundQuery="1" createdVersion="8" refreshedVersion="8" minRefreshableVersion="3" recordCount="0" supportSubquery="1" supportAdvancedDrill="1" xr:uid="{90460703-FEAB-4344-A531-607CF77EF405}">
  <cacheSource type="external" connectionId="1"/>
  <cacheFields count="3">
    <cacheField name="[Table_1].[Order Date (Month)].[Order Date (Month)]" caption="Order Date (Month)" numFmtId="0" hierarchy="24" level="1">
      <sharedItems count="12">
        <s v="Jan"/>
        <s v="Feb"/>
        <s v="Mar"/>
        <s v="Apr"/>
        <s v="May"/>
        <s v="Jun"/>
        <s v="Jul"/>
        <s v="Aug"/>
        <s v="Sep"/>
        <s v="Oct"/>
        <s v="Nov"/>
        <s v="Dec"/>
      </sharedItems>
    </cacheField>
    <cacheField name="[Measures].[profit margin]" caption="profit margin" numFmtId="0" hierarchy="32" level="32767"/>
    <cacheField name="[Table_1].[Segment].[Segment]" caption="Segment" numFmtId="0" hierarchy="8" level="1">
      <sharedItems containsSemiMixedTypes="0" containsNonDate="0" containsString="0"/>
    </cacheField>
  </cacheFields>
  <cacheHierarchies count="35">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2" memberValueDatatype="130" unbalanced="0">
      <fieldsUsage count="2">
        <fieldUsage x="-1"/>
        <fieldUsage x="2"/>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2" memberValueDatatype="130" unbalanced="0">
      <fieldsUsage count="2">
        <fieldUsage x="-1"/>
        <fieldUsage x="0"/>
      </fieldsUsage>
    </cacheHierarchy>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Sum of Sales]" caption="Sum of Sales" measure="1" displayFolder="" measureGroup="Table_1" count="0">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Table_1" count="0">
      <extLst>
        <ext xmlns:x15="http://schemas.microsoft.com/office/spreadsheetml/2010/11/main" uri="{B97F6D7D-B522-45F9-BDA1-12C45D357490}">
          <x15:cacheHierarchy aggregatedColumn="1"/>
        </ext>
      </extLst>
    </cacheHierarchy>
    <cacheHierarchy uniqueName="[Measures].[Sum of Year]" caption="Sum of Year" measure="1" displayFolder="" measureGroup="Table_1" count="0">
      <extLst>
        <ext xmlns:x15="http://schemas.microsoft.com/office/spreadsheetml/2010/11/main" uri="{B97F6D7D-B522-45F9-BDA1-12C45D357490}">
          <x15:cacheHierarchy aggregatedColumn="2"/>
        </ext>
      </extLst>
    </cacheHierarchy>
    <cacheHierarchy uniqueName="[Measures].[Count of State]" caption="Count of State" measure="1" displayFolder="" measureGroup="Table_1" count="0">
      <extLst>
        <ext xmlns:x15="http://schemas.microsoft.com/office/spreadsheetml/2010/11/main" uri="{B97F6D7D-B522-45F9-BDA1-12C45D357490}">
          <x15:cacheHierarchy aggregatedColumn="11"/>
        </ext>
      </extLst>
    </cacheHierarchy>
    <cacheHierarchy uniqueName="[Measures].[Sum of Quantity]" caption="Sum of Quantity" measure="1" displayFolder="" measureGroup="Table_1" count="0">
      <extLst>
        <ext xmlns:x15="http://schemas.microsoft.com/office/spreadsheetml/2010/11/main" uri="{B97F6D7D-B522-45F9-BDA1-12C45D357490}">
          <x15:cacheHierarchy aggregatedColumn="19"/>
        </ext>
      </extLst>
    </cacheHierarchy>
    <cacheHierarchy uniqueName="[Measures].[profit margin]" caption="profit margin" measure="1" displayFolder="" measureGroup="Table_1" count="0" oneField="1">
      <fieldsUsage count="1">
        <fieldUsage x="1"/>
      </fieldsUsage>
    </cacheHierarchy>
    <cacheHierarchy uniqueName="[Measures].[__XL_Count Table_1]" caption="__XL_Count Table_1" measure="1" displayFolder="" measureGroup="Table_1" count="0" hidden="1"/>
    <cacheHierarchy uniqueName="[Measures].[__No measures defined]" caption="__No measures defined" measure="1" displayFolder="" count="0" hidden="1"/>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17.592009375003" backgroundQuery="1" createdVersion="8" refreshedVersion="8" minRefreshableVersion="3" recordCount="0" supportSubquery="1" supportAdvancedDrill="1" xr:uid="{D0CE783F-C995-4F8B-A51D-3C42B1079639}">
  <cacheSource type="external" connectionId="1"/>
  <cacheFields count="3">
    <cacheField name="[Table_1].[Order Date (Month)].[Order Date (Month)]" caption="Order Date (Month)" numFmtId="0" hierarchy="24" level="1">
      <sharedItems count="12">
        <s v="Jan"/>
        <s v="Feb"/>
        <s v="Mar"/>
        <s v="Apr"/>
        <s v="May"/>
        <s v="Jun"/>
        <s v="Jul"/>
        <s v="Aug"/>
        <s v="Sep"/>
        <s v="Oct"/>
        <s v="Nov"/>
        <s v="Dec"/>
      </sharedItems>
    </cacheField>
    <cacheField name="[Measures].[Sum of Sales]" caption="Sum of Sales" numFmtId="0" hierarchy="26" level="32767"/>
    <cacheField name="[Table_1].[Segment].[Segment]" caption="Segment" numFmtId="0" hierarchy="8" level="1">
      <sharedItems containsSemiMixedTypes="0" containsNonDate="0" containsString="0"/>
    </cacheField>
  </cacheFields>
  <cacheHierarchies count="35">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2" memberValueDatatype="130" unbalanced="0">
      <fieldsUsage count="2">
        <fieldUsage x="-1"/>
        <fieldUsage x="2"/>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2" memberValueDatatype="130" unbalanced="0">
      <fieldsUsage count="2">
        <fieldUsage x="-1"/>
        <fieldUsage x="0"/>
      </fieldsUsage>
    </cacheHierarchy>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Sum of Sales]" caption="Sum of Sales" measure="1" displayFolder="" measureGroup="Table_1" count="0" oneField="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Table_1" count="0">
      <extLst>
        <ext xmlns:x15="http://schemas.microsoft.com/office/spreadsheetml/2010/11/main" uri="{B97F6D7D-B522-45F9-BDA1-12C45D357490}">
          <x15:cacheHierarchy aggregatedColumn="1"/>
        </ext>
      </extLst>
    </cacheHierarchy>
    <cacheHierarchy uniqueName="[Measures].[Sum of Year]" caption="Sum of Year" measure="1" displayFolder="" measureGroup="Table_1" count="0">
      <extLst>
        <ext xmlns:x15="http://schemas.microsoft.com/office/spreadsheetml/2010/11/main" uri="{B97F6D7D-B522-45F9-BDA1-12C45D357490}">
          <x15:cacheHierarchy aggregatedColumn="2"/>
        </ext>
      </extLst>
    </cacheHierarchy>
    <cacheHierarchy uniqueName="[Measures].[Count of State]" caption="Count of State" measure="1" displayFolder="" measureGroup="Table_1" count="0">
      <extLst>
        <ext xmlns:x15="http://schemas.microsoft.com/office/spreadsheetml/2010/11/main" uri="{B97F6D7D-B522-45F9-BDA1-12C45D357490}">
          <x15:cacheHierarchy aggregatedColumn="11"/>
        </ext>
      </extLst>
    </cacheHierarchy>
    <cacheHierarchy uniqueName="[Measures].[Sum of Quantity]" caption="Sum of Quantity" measure="1" displayFolder="" measureGroup="Table_1" count="0">
      <extLst>
        <ext xmlns:x15="http://schemas.microsoft.com/office/spreadsheetml/2010/11/main" uri="{B97F6D7D-B522-45F9-BDA1-12C45D357490}">
          <x15:cacheHierarchy aggregatedColumn="19"/>
        </ext>
      </extLst>
    </cacheHierarchy>
    <cacheHierarchy uniqueName="[Measures].[profit margin]" caption="profit margin" measure="1" displayFolder="" measureGroup="Table_1" count="0"/>
    <cacheHierarchy uniqueName="[Measures].[__XL_Count Table_1]" caption="__XL_Count Table_1" measure="1" displayFolder="" measureGroup="Table_1" count="0" hidden="1"/>
    <cacheHierarchy uniqueName="[Measures].[__No measures defined]" caption="__No measures defined" measure="1" displayFolder="" count="0" hidden="1"/>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17.59201226852" backgroundQuery="1" createdVersion="8" refreshedVersion="8" minRefreshableVersion="3" recordCount="0" supportSubquery="1" supportAdvancedDrill="1" xr:uid="{71A997D0-D6F5-4343-BE9D-985B5D01C30B}">
  <cacheSource type="external" connectionId="1"/>
  <cacheFields count="3">
    <cacheField name="[Table_1].[Order Date (Month)].[Order Date (Month)]" caption="Order Date (Month)" numFmtId="0" hierarchy="24" level="1">
      <sharedItems count="12">
        <s v="Jan"/>
        <s v="Feb"/>
        <s v="Mar"/>
        <s v="Apr"/>
        <s v="May"/>
        <s v="Jun"/>
        <s v="Jul"/>
        <s v="Aug"/>
        <s v="Sep"/>
        <s v="Oct"/>
        <s v="Nov"/>
        <s v="Dec"/>
      </sharedItems>
    </cacheField>
    <cacheField name="[Measures].[Sum of Profit]" caption="Sum of Profit" numFmtId="0" hierarchy="27" level="32767"/>
    <cacheField name="[Table_1].[Segment].[Segment]" caption="Segment" numFmtId="0" hierarchy="8" level="1">
      <sharedItems containsSemiMixedTypes="0" containsNonDate="0" containsString="0"/>
    </cacheField>
  </cacheFields>
  <cacheHierarchies count="35">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2" memberValueDatatype="130" unbalanced="0">
      <fieldsUsage count="2">
        <fieldUsage x="-1"/>
        <fieldUsage x="2"/>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2" memberValueDatatype="130" unbalanced="0">
      <fieldsUsage count="2">
        <fieldUsage x="-1"/>
        <fieldUsage x="0"/>
      </fieldsUsage>
    </cacheHierarchy>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Sum of Sales]" caption="Sum of Sales" measure="1" displayFolder="" measureGroup="Table_1" count="0">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oneField="1">
      <fieldsUsage count="1">
        <fieldUsage x="1"/>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Table_1" count="0">
      <extLst>
        <ext xmlns:x15="http://schemas.microsoft.com/office/spreadsheetml/2010/11/main" uri="{B97F6D7D-B522-45F9-BDA1-12C45D357490}">
          <x15:cacheHierarchy aggregatedColumn="1"/>
        </ext>
      </extLst>
    </cacheHierarchy>
    <cacheHierarchy uniqueName="[Measures].[Sum of Year]" caption="Sum of Year" measure="1" displayFolder="" measureGroup="Table_1" count="0">
      <extLst>
        <ext xmlns:x15="http://schemas.microsoft.com/office/spreadsheetml/2010/11/main" uri="{B97F6D7D-B522-45F9-BDA1-12C45D357490}">
          <x15:cacheHierarchy aggregatedColumn="2"/>
        </ext>
      </extLst>
    </cacheHierarchy>
    <cacheHierarchy uniqueName="[Measures].[Count of State]" caption="Count of State" measure="1" displayFolder="" measureGroup="Table_1" count="0">
      <extLst>
        <ext xmlns:x15="http://schemas.microsoft.com/office/spreadsheetml/2010/11/main" uri="{B97F6D7D-B522-45F9-BDA1-12C45D357490}">
          <x15:cacheHierarchy aggregatedColumn="11"/>
        </ext>
      </extLst>
    </cacheHierarchy>
    <cacheHierarchy uniqueName="[Measures].[Sum of Quantity]" caption="Sum of Quantity" measure="1" displayFolder="" measureGroup="Table_1" count="0">
      <extLst>
        <ext xmlns:x15="http://schemas.microsoft.com/office/spreadsheetml/2010/11/main" uri="{B97F6D7D-B522-45F9-BDA1-12C45D357490}">
          <x15:cacheHierarchy aggregatedColumn="19"/>
        </ext>
      </extLst>
    </cacheHierarchy>
    <cacheHierarchy uniqueName="[Measures].[profit margin]" caption="profit margin" measure="1" displayFolder="" measureGroup="Table_1" count="0"/>
    <cacheHierarchy uniqueName="[Measures].[__XL_Count Table_1]" caption="__XL_Count Table_1" measure="1" displayFolder="" measureGroup="Table_1" count="0" hidden="1"/>
    <cacheHierarchy uniqueName="[Measures].[__No measures defined]" caption="__No measures defined" measure="1" displayFolder="" count="0" hidden="1"/>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17.592015162038" backgroundQuery="1" createdVersion="8" refreshedVersion="8" minRefreshableVersion="3" recordCount="0" supportSubquery="1" supportAdvancedDrill="1" xr:uid="{EC5BFFFA-9CF1-4DD9-A39F-7DF92AA84D23}">
  <cacheSource type="external" connectionId="1"/>
  <cacheFields count="3">
    <cacheField name="[Table_1].[Order Date (Month)].[Order Date (Month)]" caption="Order Date (Month)" numFmtId="0" hierarchy="24" level="1">
      <sharedItems count="12">
        <s v="Jan"/>
        <s v="Feb"/>
        <s v="Mar"/>
        <s v="Apr"/>
        <s v="May"/>
        <s v="Jun"/>
        <s v="Jul"/>
        <s v="Aug"/>
        <s v="Sep"/>
        <s v="Oct"/>
        <s v="Nov"/>
        <s v="Dec"/>
      </sharedItems>
    </cacheField>
    <cacheField name="[Measures].[Sum of Quantity]" caption="Sum of Quantity" numFmtId="0" hierarchy="31" level="32767"/>
    <cacheField name="[Table_1].[Segment].[Segment]" caption="Segment" numFmtId="0" hierarchy="8" level="1">
      <sharedItems containsSemiMixedTypes="0" containsNonDate="0" containsString="0"/>
    </cacheField>
  </cacheFields>
  <cacheHierarchies count="35">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2" memberValueDatatype="130" unbalanced="0">
      <fieldsUsage count="2">
        <fieldUsage x="-1"/>
        <fieldUsage x="2"/>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2" memberValueDatatype="130" unbalanced="0">
      <fieldsUsage count="2">
        <fieldUsage x="-1"/>
        <fieldUsage x="0"/>
      </fieldsUsage>
    </cacheHierarchy>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Sum of Sales]" caption="Sum of Sales" measure="1" displayFolder="" measureGroup="Table_1" count="0">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Table_1" count="0">
      <extLst>
        <ext xmlns:x15="http://schemas.microsoft.com/office/spreadsheetml/2010/11/main" uri="{B97F6D7D-B522-45F9-BDA1-12C45D357490}">
          <x15:cacheHierarchy aggregatedColumn="1"/>
        </ext>
      </extLst>
    </cacheHierarchy>
    <cacheHierarchy uniqueName="[Measures].[Sum of Year]" caption="Sum of Year" measure="1" displayFolder="" measureGroup="Table_1" count="0">
      <extLst>
        <ext xmlns:x15="http://schemas.microsoft.com/office/spreadsheetml/2010/11/main" uri="{B97F6D7D-B522-45F9-BDA1-12C45D357490}">
          <x15:cacheHierarchy aggregatedColumn="2"/>
        </ext>
      </extLst>
    </cacheHierarchy>
    <cacheHierarchy uniqueName="[Measures].[Count of State]" caption="Count of State" measure="1" displayFolder="" measureGroup="Table_1" count="0">
      <extLst>
        <ext xmlns:x15="http://schemas.microsoft.com/office/spreadsheetml/2010/11/main" uri="{B97F6D7D-B522-45F9-BDA1-12C45D357490}">
          <x15:cacheHierarchy aggregatedColumn="11"/>
        </ext>
      </extLst>
    </cacheHierarchy>
    <cacheHierarchy uniqueName="[Measures].[Sum of Quantity]" caption="Sum of Quantity" measure="1" displayFolder="" measureGroup="Table_1" count="0" oneField="1">
      <fieldsUsage count="1">
        <fieldUsage x="1"/>
      </fieldsUsage>
      <extLst>
        <ext xmlns:x15="http://schemas.microsoft.com/office/spreadsheetml/2010/11/main" uri="{B97F6D7D-B522-45F9-BDA1-12C45D357490}">
          <x15:cacheHierarchy aggregatedColumn="19"/>
        </ext>
      </extLst>
    </cacheHierarchy>
    <cacheHierarchy uniqueName="[Measures].[profit margin]" caption="profit margin" measure="1" displayFolder="" measureGroup="Table_1" count="0"/>
    <cacheHierarchy uniqueName="[Measures].[__XL_Count Table_1]" caption="__XL_Count Table_1" measure="1" displayFolder="" measureGroup="Table_1" count="0" hidden="1"/>
    <cacheHierarchy uniqueName="[Measures].[__No measures defined]" caption="__No measures defined" measure="1" displayFolder="" count="0" hidden="1"/>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17.592018055555" backgroundQuery="1" createdVersion="8" refreshedVersion="8" minRefreshableVersion="3" recordCount="0" supportSubquery="1" supportAdvancedDrill="1" xr:uid="{E5E74F87-44B4-40DA-ADEF-7F5D54717D5B}">
  <cacheSource type="external" connectionId="1"/>
  <cacheFields count="3">
    <cacheField name="[Table_1].[Order Date (Month)].[Order Date (Month)]" caption="Order Date (Month)" numFmtId="0" hierarchy="24" level="1">
      <sharedItems count="12">
        <s v="Jan"/>
        <s v="Feb"/>
        <s v="Mar"/>
        <s v="Apr"/>
        <s v="May"/>
        <s v="Jun"/>
        <s v="Jul"/>
        <s v="Aug"/>
        <s v="Sep"/>
        <s v="Oct"/>
        <s v="Nov"/>
        <s v="Dec"/>
      </sharedItems>
    </cacheField>
    <cacheField name="[Measures].[Count of Order ID]" caption="Count of Order ID" numFmtId="0" hierarchy="28" level="32767"/>
    <cacheField name="[Table_1].[Segment].[Segment]" caption="Segment" numFmtId="0" hierarchy="8" level="1">
      <sharedItems containsSemiMixedTypes="0" containsNonDate="0" containsString="0"/>
    </cacheField>
  </cacheFields>
  <cacheHierarchies count="35">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2" memberValueDatatype="130" unbalanced="0">
      <fieldsUsage count="2">
        <fieldUsage x="-1"/>
        <fieldUsage x="2"/>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2" memberValueDatatype="130" unbalanced="0">
      <fieldsUsage count="2">
        <fieldUsage x="-1"/>
        <fieldUsage x="0"/>
      </fieldsUsage>
    </cacheHierarchy>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Sum of Sales]" caption="Sum of Sales" measure="1" displayFolder="" measureGroup="Table_1" count="0">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Table_1" count="0" oneField="1">
      <fieldsUsage count="1">
        <fieldUsage x="1"/>
      </fieldsUsage>
      <extLst>
        <ext xmlns:x15="http://schemas.microsoft.com/office/spreadsheetml/2010/11/main" uri="{B97F6D7D-B522-45F9-BDA1-12C45D357490}">
          <x15:cacheHierarchy aggregatedColumn="1"/>
        </ext>
      </extLst>
    </cacheHierarchy>
    <cacheHierarchy uniqueName="[Measures].[Sum of Year]" caption="Sum of Year" measure="1" displayFolder="" measureGroup="Table_1" count="0">
      <extLst>
        <ext xmlns:x15="http://schemas.microsoft.com/office/spreadsheetml/2010/11/main" uri="{B97F6D7D-B522-45F9-BDA1-12C45D357490}">
          <x15:cacheHierarchy aggregatedColumn="2"/>
        </ext>
      </extLst>
    </cacheHierarchy>
    <cacheHierarchy uniqueName="[Measures].[Count of State]" caption="Count of State" measure="1" displayFolder="" measureGroup="Table_1" count="0">
      <extLst>
        <ext xmlns:x15="http://schemas.microsoft.com/office/spreadsheetml/2010/11/main" uri="{B97F6D7D-B522-45F9-BDA1-12C45D357490}">
          <x15:cacheHierarchy aggregatedColumn="11"/>
        </ext>
      </extLst>
    </cacheHierarchy>
    <cacheHierarchy uniqueName="[Measures].[Sum of Quantity]" caption="Sum of Quantity" measure="1" displayFolder="" measureGroup="Table_1" count="0">
      <extLst>
        <ext xmlns:x15="http://schemas.microsoft.com/office/spreadsheetml/2010/11/main" uri="{B97F6D7D-B522-45F9-BDA1-12C45D357490}">
          <x15:cacheHierarchy aggregatedColumn="19"/>
        </ext>
      </extLst>
    </cacheHierarchy>
    <cacheHierarchy uniqueName="[Measures].[profit margin]" caption="profit margin" measure="1" displayFolder="" measureGroup="Table_1" count="0"/>
    <cacheHierarchy uniqueName="[Measures].[__XL_Count Table_1]" caption="__XL_Count Table_1" measure="1" displayFolder="" measureGroup="Table_1" count="0" hidden="1"/>
    <cacheHierarchy uniqueName="[Measures].[__No measures defined]" caption="__No measures defined" measure="1" displayFolder="" count="0" hidden="1"/>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17.592020601849" backgroundQuery="1" createdVersion="8" refreshedVersion="8" minRefreshableVersion="3" recordCount="0" supportSubquery="1" supportAdvancedDrill="1" xr:uid="{D6A8962C-EFB5-4A0A-8B7D-1B440DC52F26}">
  <cacheSource type="external" connectionId="1"/>
  <cacheFields count="7">
    <cacheField name="[Table_1].[Year].[Year]" caption="Year" numFmtId="0" hierarchy="2"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Table_1].[Year].&amp;[2011]"/>
            <x15:cachedUniqueName index="1" name="[Table_1].[Year].&amp;[2012]"/>
            <x15:cachedUniqueName index="2" name="[Table_1].[Year].&amp;[2013]"/>
            <x15:cachedUniqueName index="3" name="[Table_1].[Year].&amp;[2014]"/>
          </x15:cachedUniqueNames>
        </ext>
      </extLst>
    </cacheField>
    <cacheField name="[Measures].[Sum of Sales]" caption="Sum of Sales" numFmtId="0" hierarchy="26" level="32767"/>
    <cacheField name="[Measures].[Sum of Profit]" caption="Sum of Profit" numFmtId="0" hierarchy="27" level="32767"/>
    <cacheField name="[Measures].[Sum of Quantity]" caption="Sum of Quantity" numFmtId="0" hierarchy="31" level="32767"/>
    <cacheField name="[Measures].[Count of Order ID]" caption="Count of Order ID" numFmtId="0" hierarchy="28" level="32767"/>
    <cacheField name="[Measures].[profit margin]" caption="profit margin" numFmtId="0" hierarchy="32" level="32767"/>
    <cacheField name="[Table_1].[Segment].[Segment]" caption="Segment" numFmtId="0" hierarchy="8" level="1">
      <sharedItems containsSemiMixedTypes="0" containsNonDate="0" containsString="0"/>
    </cacheField>
  </cacheFields>
  <cacheHierarchies count="35">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fieldsUsage count="2">
        <fieldUsage x="-1"/>
        <fieldUsage x="0"/>
      </fieldsUsage>
    </cacheHierarchy>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2" memberValueDatatype="130" unbalanced="0">
      <fieldsUsage count="2">
        <fieldUsage x="-1"/>
        <fieldUsage x="6"/>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0" memberValueDatatype="130" unbalanced="0"/>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Sum of Sales]" caption="Sum of Sales" measure="1" displayFolder="" measureGroup="Table_1" count="0" oneField="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oneField="1">
      <fieldsUsage count="1">
        <fieldUsage x="2"/>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Table_1" count="0" oneField="1">
      <fieldsUsage count="1">
        <fieldUsage x="4"/>
      </fieldsUsage>
      <extLst>
        <ext xmlns:x15="http://schemas.microsoft.com/office/spreadsheetml/2010/11/main" uri="{B97F6D7D-B522-45F9-BDA1-12C45D357490}">
          <x15:cacheHierarchy aggregatedColumn="1"/>
        </ext>
      </extLst>
    </cacheHierarchy>
    <cacheHierarchy uniqueName="[Measures].[Sum of Year]" caption="Sum of Year" measure="1" displayFolder="" measureGroup="Table_1" count="0">
      <extLst>
        <ext xmlns:x15="http://schemas.microsoft.com/office/spreadsheetml/2010/11/main" uri="{B97F6D7D-B522-45F9-BDA1-12C45D357490}">
          <x15:cacheHierarchy aggregatedColumn="2"/>
        </ext>
      </extLst>
    </cacheHierarchy>
    <cacheHierarchy uniqueName="[Measures].[Count of State]" caption="Count of State" measure="1" displayFolder="" measureGroup="Table_1" count="0">
      <extLst>
        <ext xmlns:x15="http://schemas.microsoft.com/office/spreadsheetml/2010/11/main" uri="{B97F6D7D-B522-45F9-BDA1-12C45D357490}">
          <x15:cacheHierarchy aggregatedColumn="11"/>
        </ext>
      </extLst>
    </cacheHierarchy>
    <cacheHierarchy uniqueName="[Measures].[Sum of Quantity]" caption="Sum of Quantity" measure="1" displayFolder="" measureGroup="Table_1" count="0" oneField="1">
      <fieldsUsage count="1">
        <fieldUsage x="3"/>
      </fieldsUsage>
      <extLst>
        <ext xmlns:x15="http://schemas.microsoft.com/office/spreadsheetml/2010/11/main" uri="{B97F6D7D-B522-45F9-BDA1-12C45D357490}">
          <x15:cacheHierarchy aggregatedColumn="19"/>
        </ext>
      </extLst>
    </cacheHierarchy>
    <cacheHierarchy uniqueName="[Measures].[profit margin]" caption="profit margin" measure="1" displayFolder="" measureGroup="Table_1" count="0" oneField="1">
      <fieldsUsage count="1">
        <fieldUsage x="5"/>
      </fieldsUsage>
    </cacheHierarchy>
    <cacheHierarchy uniqueName="[Measures].[__XL_Count Table_1]" caption="__XL_Count Table_1" measure="1" displayFolder="" measureGroup="Table_1" count="0" hidden="1"/>
    <cacheHierarchy uniqueName="[Measures].[__No measures defined]" caption="__No measures defined" measure="1" displayFolder="" count="0" hidden="1"/>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17.531814120368" backgroundQuery="1" createdVersion="3" refreshedVersion="8" minRefreshableVersion="3" recordCount="0" supportSubquery="1" supportAdvancedDrill="1" xr:uid="{9D95EA7A-9D34-42D1-9251-B8F0DB32A12C}">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0" memberValueDatatype="130" unbalanced="0"/>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Sum of Sales]" caption="Sum of Sales" measure="1" displayFolder="" measureGroup="Table_1" count="0">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Table_1" count="0">
      <extLst>
        <ext xmlns:x15="http://schemas.microsoft.com/office/spreadsheetml/2010/11/main" uri="{B97F6D7D-B522-45F9-BDA1-12C45D357490}">
          <x15:cacheHierarchy aggregatedColumn="1"/>
        </ext>
      </extLst>
    </cacheHierarchy>
    <cacheHierarchy uniqueName="[Measures].[Sum of Year]" caption="Sum of Year" measure="1" displayFolder="" measureGroup="Table_1" count="0">
      <extLst>
        <ext xmlns:x15="http://schemas.microsoft.com/office/spreadsheetml/2010/11/main" uri="{B97F6D7D-B522-45F9-BDA1-12C45D357490}">
          <x15:cacheHierarchy aggregatedColumn="2"/>
        </ext>
      </extLst>
    </cacheHierarchy>
    <cacheHierarchy uniqueName="[Measures].[Count of State]" caption="Count of State" measure="1" displayFolder="" measureGroup="Table_1" count="0">
      <extLst>
        <ext xmlns:x15="http://schemas.microsoft.com/office/spreadsheetml/2010/11/main" uri="{B97F6D7D-B522-45F9-BDA1-12C45D357490}">
          <x15:cacheHierarchy aggregatedColumn="11"/>
        </ext>
      </extLst>
    </cacheHierarchy>
    <cacheHierarchy uniqueName="[Measures].[Sum of Quantity]" caption="Sum of Quantity" measure="1" displayFolder="" measureGroup="Table_1" count="0">
      <extLst>
        <ext xmlns:x15="http://schemas.microsoft.com/office/spreadsheetml/2010/11/main" uri="{B97F6D7D-B522-45F9-BDA1-12C45D357490}">
          <x15:cacheHierarchy aggregatedColumn="19"/>
        </ext>
      </extLst>
    </cacheHierarchy>
    <cacheHierarchy uniqueName="[Measures].[profit margin]" caption="profit margin" measure="1" displayFolder="" measureGroup="Table_1" count="0"/>
    <cacheHierarchy uniqueName="[Measures].[__XL_Count Table_1]" caption="__XL_Count Table_1" measure="1" displayFolder="" measureGroup="Table_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97513916"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17.583314930554" backgroundQuery="1" createdVersion="3" refreshedVersion="8" minRefreshableVersion="3" recordCount="0" supportSubquery="1" supportAdvancedDrill="1" xr:uid="{B06B9E7A-D40D-4D4C-936D-30A6EF0B834C}">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0"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2"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0" memberValueDatatype="130" unbalanced="0"/>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Sum of Sales]" caption="Sum of Sales" measure="1" displayFolder="" measureGroup="Table_1" count="0">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Table_1" count="0">
      <extLst>
        <ext xmlns:x15="http://schemas.microsoft.com/office/spreadsheetml/2010/11/main" uri="{B97F6D7D-B522-45F9-BDA1-12C45D357490}">
          <x15:cacheHierarchy aggregatedColumn="1"/>
        </ext>
      </extLst>
    </cacheHierarchy>
    <cacheHierarchy uniqueName="[Measures].[Sum of Year]" caption="Sum of Year" measure="1" displayFolder="" measureGroup="Table_1" count="0">
      <extLst>
        <ext xmlns:x15="http://schemas.microsoft.com/office/spreadsheetml/2010/11/main" uri="{B97F6D7D-B522-45F9-BDA1-12C45D357490}">
          <x15:cacheHierarchy aggregatedColumn="2"/>
        </ext>
      </extLst>
    </cacheHierarchy>
    <cacheHierarchy uniqueName="[Measures].[Count of State]" caption="Count of State" measure="1" displayFolder="" measureGroup="Table_1" count="0">
      <extLst>
        <ext xmlns:x15="http://schemas.microsoft.com/office/spreadsheetml/2010/11/main" uri="{B97F6D7D-B522-45F9-BDA1-12C45D357490}">
          <x15:cacheHierarchy aggregatedColumn="11"/>
        </ext>
      </extLst>
    </cacheHierarchy>
    <cacheHierarchy uniqueName="[Measures].[Sum of Quantity]" caption="Sum of Quantity" measure="1" displayFolder="" measureGroup="Table_1" count="0">
      <extLst>
        <ext xmlns:x15="http://schemas.microsoft.com/office/spreadsheetml/2010/11/main" uri="{B97F6D7D-B522-45F9-BDA1-12C45D357490}">
          <x15:cacheHierarchy aggregatedColumn="19"/>
        </ext>
      </extLst>
    </cacheHierarchy>
    <cacheHierarchy uniqueName="[Measures].[profit margin]" caption="profit margin" measure="1" displayFolder="" measureGroup="Table_1" count="0"/>
    <cacheHierarchy uniqueName="[Measures].[__XL_Count Table_1]" caption="__XL_Count Table_1" measure="1" displayFolder="" measureGroup="Table_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699905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F17ABA-3B05-4791-B6EB-F6C14B5B3761}" name="PivotTable13" cacheId="1523" applyNumberFormats="0" applyBorderFormats="0" applyFontFormats="0" applyPatternFormats="0" applyAlignmentFormats="0" applyWidthHeightFormats="1" dataCaption="Values" tag="d9c16390-4b3c-490b-8a4c-81d0e34218d9" updatedVersion="8" minRefreshableVersion="3" useAutoFormatting="1" rowGrandTotals="0" itemPrintTitles="1" createdVersion="8" indent="0" outline="1" outlineData="1" multipleFieldFilters="0">
  <location ref="A3:F7" firstHeaderRow="0" firstDataRow="1" firstDataCol="1"/>
  <pivotFields count="7">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x v="3"/>
    </i>
  </rowItems>
  <colFields count="1">
    <field x="-2"/>
  </colFields>
  <colItems count="5">
    <i>
      <x/>
    </i>
    <i i="1">
      <x v="1"/>
    </i>
    <i i="2">
      <x v="2"/>
    </i>
    <i i="3">
      <x v="3"/>
    </i>
    <i i="4">
      <x v="4"/>
    </i>
  </colItems>
  <dataFields count="5">
    <dataField name="Sum of Sales" fld="1" baseField="0" baseItem="0"/>
    <dataField name="Sum of Profit" fld="2" baseField="0" baseItem="0"/>
    <dataField name="Sum of Quantity" fld="3" baseField="0" baseItem="0"/>
    <dataField name="Count of Order ID" fld="4" subtotal="count" baseField="0" baseItem="0"/>
    <dataField fld="5" subtotal="count" baseField="0" baseItem="0"/>
  </dataFields>
  <formats count="7">
    <format dxfId="176">
      <pivotArea outline="0" collapsedLevelsAreSubtotals="1" fieldPosition="0"/>
    </format>
    <format dxfId="175">
      <pivotArea dataOnly="0" labelOnly="1" fieldPosition="0">
        <references count="1">
          <reference field="0" count="0"/>
        </references>
      </pivotArea>
    </format>
    <format dxfId="174">
      <pivotArea type="all" dataOnly="0" outline="0" fieldPosition="0"/>
    </format>
    <format dxfId="173">
      <pivotArea outline="0" collapsedLevelsAreSubtotals="1" fieldPosition="0"/>
    </format>
    <format dxfId="172">
      <pivotArea field="0" type="button" dataOnly="0" labelOnly="1" outline="0" axis="axisRow" fieldPosition="0"/>
    </format>
    <format dxfId="171">
      <pivotArea dataOnly="0" labelOnly="1" fieldPosition="0">
        <references count="1">
          <reference field="0" count="0"/>
        </references>
      </pivotArea>
    </format>
    <format dxfId="170">
      <pivotArea dataOnly="0" labelOnly="1" outline="0" fieldPosition="0">
        <references count="1">
          <reference field="4294967294" count="5">
            <x v="0"/>
            <x v="1"/>
            <x v="2"/>
            <x v="3"/>
            <x v="4"/>
          </reference>
        </references>
      </pivotArea>
    </format>
  </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E2E774-8B06-4C7E-8901-1C83CBBEBFA9}" name="PivotTable11" cacheId="1508" applyNumberFormats="0" applyBorderFormats="0" applyFontFormats="0" applyPatternFormats="0" applyAlignmentFormats="0" applyWidthHeightFormats="1" dataCaption="Values" tag="bfbff5e2-fe4c-400e-9bf6-667f37a130ba" updatedVersion="8" minRefreshableVersion="3" useAutoFormatting="1" itemPrintTitles="1" createdVersion="8" indent="0" outline="1" outlineData="1" multipleFieldFilters="0" chartFormat="4">
  <location ref="N3:O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profit margin"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profit margin"/>
    <pivotHierarchy dragToRow="0" dragToCol="0" dragToPage="0" dragToData="1"/>
    <pivotHierarchy dragToRow="0" dragToCol="0" dragToPage="0" dragToData="1"/>
  </pivotHierarchies>
  <pivotTableStyleInfo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A00341-7270-4405-B5CC-A3BCCB8F3E07}" name="PivotTable6" cacheId="1520" applyNumberFormats="0" applyBorderFormats="0" applyFontFormats="0" applyPatternFormats="0" applyAlignmentFormats="0" applyWidthHeightFormats="1" dataCaption="Values" tag="82924fa6-630d-4f65-95ba-988dc1fae835" updatedVersion="8" minRefreshableVersion="3" useAutoFormatting="1" subtotalHiddenItems="1" itemPrintTitles="1" createdVersion="8" indent="0" outline="1" outlineData="1" multipleFieldFilters="0" chartFormat="11">
  <location ref="K3:L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65E402-A3E4-44E4-A069-DB671DBF72BC}" name="PivotTable5" cacheId="1517" applyNumberFormats="0" applyBorderFormats="0" applyFontFormats="0" applyPatternFormats="0" applyAlignmentFormats="0" applyWidthHeightFormats="1" dataCaption="Values" tag="134c5611-4e9a-4186-abb1-8e29ca866ab3" updatedVersion="8" minRefreshableVersion="3" useAutoFormatting="1" subtotalHiddenItems="1" itemPrintTitles="1" createdVersion="8" indent="0" outline="1" outlineData="1" multipleFieldFilters="0" chartFormat="11">
  <location ref="G3:H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Quantity" fld="1" baseField="0" baseItem="0"/>
  </dataField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5604A0-A8DC-45B8-AF4A-734069B5120F}" name="PivotTable4" cacheId="1514" applyNumberFormats="0" applyBorderFormats="0" applyFontFormats="0" applyPatternFormats="0" applyAlignmentFormats="0" applyWidthHeightFormats="1" dataCaption="Values" tag="8032fe4f-27f8-4306-9385-3879f0fd6d3e" updatedVersion="8" minRefreshableVersion="3" useAutoFormatting="1" subtotalHiddenItems="1" itemPrintTitles="1" createdVersion="8" indent="0" outline="1" outlineData="1" multipleFieldFilters="0" chartFormat="8">
  <location ref="D3:E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Profit" fld="1"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5D4F77-8A1E-41CB-B510-84106F95DF2F}" name="PivotTable3" cacheId="1511" applyNumberFormats="0" applyBorderFormats="0" applyFontFormats="0" applyPatternFormats="0" applyAlignmentFormats="0" applyWidthHeightFormats="1" dataCaption="Values" tag="f3fa3b24-477b-4128-aeca-80e2bd18fa2d" updatedVersion="8" minRefreshableVersion="3" useAutoFormatting="1" itemPrintTitles="1" createdVersion="8" indent="0" outline="1" outlineData="1" multipleFieldFilters="0" chartFormat="18">
  <location ref="A3:B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BDA188-8B4D-42C6-9C7A-8893F2E834B1}" name="PivotTable12" cacheId="149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48">
  <location ref="AZ8:AZ9" firstHeaderRow="1" firstDataRow="1" firstDataCol="0"/>
  <pivotFields count="3">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1" baseField="0" baseItem="0"/>
  </dataFields>
  <formats count="1">
    <format dxfId="177">
      <pivotArea outline="0" collapsedLevelsAreSubtotals="1" fieldPosition="0"/>
    </format>
  </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filters count="1">
    <filter fld="0" type="count" id="1" iMeasureHier="26">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8EEF8A-891B-424F-9ECF-69F240CCE58B}" name="PivotTable2" cacheId="1481" applyNumberFormats="0" applyBorderFormats="0" applyFontFormats="0" applyPatternFormats="0" applyAlignmentFormats="0" applyWidthHeightFormats="1" dataCaption="Values" tag="25bfebdf-9a90-478d-a6d0-13b32b0b522d" updatedVersion="8" minRefreshableVersion="3" useAutoFormatting="1" subtotalHiddenItems="1" rowGrandTotals="0" itemPrintTitles="1" createdVersion="8" indent="0" outline="1" outlineData="1" multipleFieldFilters="0" chartFormat="48">
  <location ref="AV3:AW8"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4"/>
    </i>
    <i>
      <x v="3"/>
    </i>
    <i>
      <x v="1"/>
    </i>
    <i>
      <x v="2"/>
    </i>
  </rowItems>
  <colItems count="1">
    <i/>
  </colItems>
  <dataFields count="1">
    <dataField name="Sum of Sales" fld="1" baseField="0" baseItem="0"/>
  </dataFields>
  <formats count="1">
    <format dxfId="179">
      <pivotArea outline="0" collapsedLevelsAreSubtotals="1" fieldPosition="0"/>
    </format>
  </formats>
  <chartFormats count="2">
    <chartFormat chart="40"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filters count="1">
    <filter fld="0" type="count" id="1" iMeasureHier="26">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29F3C9-8F49-469F-B48D-741F57248C04}" name="PivotTable6" cacheId="1502" applyNumberFormats="0" applyBorderFormats="0" applyFontFormats="0" applyPatternFormats="0" applyAlignmentFormats="0" applyWidthHeightFormats="1" dataCaption="Values" tag="71448bb3-a85c-413d-bb21-a35b659a18ba" updatedVersion="8" minRefreshableVersion="3" useAutoFormatting="1" subtotalHiddenItems="1" rowGrandTotals="0" itemPrintTitles="1" createdVersion="8" indent="0" outline="1" outlineData="1" multipleFieldFilters="0" chartFormat="40">
  <location ref="K2:M14" firstHeaderRow="0" firstDataRow="1" firstDataCol="1"/>
  <pivotFields count="4">
    <pivotField axis="axisRow" allDrilled="1" subtotalTop="0" showAll="0" dataSourceSort="1" defaultSubtotal="0" defaultAttributeDrillState="1">
      <items count="12">
        <item x="0" e="0"/>
        <item x="1" e="0"/>
        <item x="2" e="0"/>
        <item x="3" e="0"/>
        <item x="4" e="0"/>
        <item x="5" e="0"/>
        <item x="6" e="0"/>
        <item x="7" e="0"/>
        <item x="8" e="0"/>
        <item x="9" e="0"/>
        <item x="10" e="0"/>
        <item x="11" e="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name="Sum of Sales" fld="1" baseField="0" baseItem="0"/>
    <dataField name="Sum of Profit" fld="2" baseField="0" baseItem="0"/>
  </dataFields>
  <formats count="1">
    <format dxfId="180">
      <pivotArea outline="0" collapsedLevelsAreSubtotals="1" fieldPosition="0"/>
    </format>
  </formats>
  <chartFormats count="4">
    <chartFormat chart="33"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1"/>
          </reference>
        </references>
      </pivotArea>
    </chartFormat>
    <chartFormat chart="39" format="4" series="1">
      <pivotArea type="data" outline="0" fieldPosition="0">
        <references count="1">
          <reference field="4294967294" count="1" selected="0">
            <x v="1"/>
          </reference>
        </references>
      </pivotArea>
    </chartFormat>
    <chartFormat chart="39" format="5"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259DD5-304E-4600-BB77-1FDE707EC599}" name="PivotTable5" cacheId="1499"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9">
  <location ref="G2:H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Sum of Profit" fld="1" baseField="0" baseItem="0"/>
  </dataFields>
  <chartFormats count="1">
    <chartFormat chart="13" format="0"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B9CC96-FF96-49AA-984A-C41D25A7046A}" name="PivotTable4" cacheId="1496"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3">
  <location ref="D2:E6" firstHeaderRow="1" firstDataRow="1" firstDataCol="1"/>
  <pivotFields count="3">
    <pivotField axis="axisRow"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Count of Order ID" fld="1" subtotal="count" baseField="0" baseItem="0"/>
  </dataFields>
  <chartFormats count="5">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0"/>
          </reference>
        </references>
      </pivotArea>
    </chartFormat>
    <chartFormat chart="7" format="2">
      <pivotArea type="data" outline="0" fieldPosition="0">
        <references count="2">
          <reference field="4294967294" count="1" selected="0">
            <x v="0"/>
          </reference>
          <reference field="0" count="1" selected="0">
            <x v="1"/>
          </reference>
        </references>
      </pivotArea>
    </chartFormat>
    <chartFormat chart="7" format="3">
      <pivotArea type="data" outline="0" fieldPosition="0">
        <references count="2">
          <reference field="4294967294" count="1" selected="0">
            <x v="0"/>
          </reference>
          <reference field="0" count="1" selected="0">
            <x v="2"/>
          </reference>
        </references>
      </pivotArea>
    </chartFormat>
    <chartFormat chart="7" format="4">
      <pivotArea type="data" outline="0" fieldPosition="0">
        <references count="2">
          <reference field="4294967294" count="1" selected="0">
            <x v="0"/>
          </reference>
          <reference field="0" count="1" selected="0">
            <x v="3"/>
          </reference>
        </references>
      </pivotArea>
    </chartFormat>
  </chart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03F397E-E840-42AE-839D-5F2B87325669}" name="PivotTable11" cacheId="1490"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36">
  <location ref="AL2:AM51" firstHeaderRow="1" firstDataRow="1" firstDataCol="1"/>
  <pivotFields count="3">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allDrilled="1" subtotalTop="0" showAll="0" dataSourceSort="1" defaultSubtotal="0" defaultAttributeDrillState="1"/>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1" baseField="0" baseItem="0"/>
  </dataFields>
  <formats count="1">
    <format dxfId="181">
      <pivotArea outline="0" collapsedLevelsAreSubtotals="1" fieldPosition="0"/>
    </format>
  </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62F3FBB-97B2-4BB7-9269-1B95655FDC71}" name="PivotTable10" cacheId="1487" applyNumberFormats="0" applyBorderFormats="0" applyFontFormats="0" applyPatternFormats="0" applyAlignmentFormats="0" applyWidthHeightFormats="1" dataCaption="Values" tag="a06b4fa1-5c6d-4749-b166-9e505a8225ba" updatedVersion="8" minRefreshableVersion="3" useAutoFormatting="1" subtotalHiddenItems="1" rowGrandTotals="0" itemPrintTitles="1" createdVersion="8" indent="0" outline="1" outlineData="1" multipleFieldFilters="0" chartFormat="40">
  <location ref="AG2:AH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Sum of Sales" fld="1" showDataAs="percentOfTotal" baseField="0" baseItem="0" numFmtId="10"/>
  </dataFields>
  <formats count="2">
    <format dxfId="183">
      <pivotArea outline="0" collapsedLevelsAreSubtotals="1" fieldPosition="0"/>
    </format>
    <format dxfId="182">
      <pivotArea outline="0" fieldPosition="0">
        <references count="1">
          <reference field="4294967294" count="1">
            <x v="0"/>
          </reference>
        </references>
      </pivotArea>
    </format>
  </formats>
  <chartFormats count="8">
    <chartFormat chart="35" format="0" series="1">
      <pivotArea type="data" outline="0" fieldPosition="0">
        <references count="1">
          <reference field="4294967294" count="1" selected="0">
            <x v="0"/>
          </reference>
        </references>
      </pivotArea>
    </chartFormat>
    <chartFormat chart="35" format="1">
      <pivotArea type="data" outline="0" fieldPosition="0">
        <references count="2">
          <reference field="4294967294" count="1" selected="0">
            <x v="0"/>
          </reference>
          <reference field="0" count="1" selected="0">
            <x v="0"/>
          </reference>
        </references>
      </pivotArea>
    </chartFormat>
    <chartFormat chart="35" format="2">
      <pivotArea type="data" outline="0" fieldPosition="0">
        <references count="2">
          <reference field="4294967294" count="1" selected="0">
            <x v="0"/>
          </reference>
          <reference field="0" count="1" selected="0">
            <x v="1"/>
          </reference>
        </references>
      </pivotArea>
    </chartFormat>
    <chartFormat chart="35" format="3">
      <pivotArea type="data" outline="0" fieldPosition="0">
        <references count="2">
          <reference field="4294967294" count="1" selected="0">
            <x v="0"/>
          </reference>
          <reference field="0" count="1" selected="0">
            <x v="2"/>
          </reference>
        </references>
      </pivotArea>
    </chartFormat>
    <chartFormat chart="39" format="8" series="1">
      <pivotArea type="data" outline="0" fieldPosition="0">
        <references count="1">
          <reference field="4294967294" count="1" selected="0">
            <x v="0"/>
          </reference>
        </references>
      </pivotArea>
    </chartFormat>
    <chartFormat chart="39" format="9">
      <pivotArea type="data" outline="0" fieldPosition="0">
        <references count="2">
          <reference field="4294967294" count="1" selected="0">
            <x v="0"/>
          </reference>
          <reference field="0" count="1" selected="0">
            <x v="0"/>
          </reference>
        </references>
      </pivotArea>
    </chartFormat>
    <chartFormat chart="39" format="10">
      <pivotArea type="data" outline="0" fieldPosition="0">
        <references count="2">
          <reference field="4294967294" count="1" selected="0">
            <x v="0"/>
          </reference>
          <reference field="0" count="1" selected="0">
            <x v="1"/>
          </reference>
        </references>
      </pivotArea>
    </chartFormat>
    <chartFormat chart="39" format="11">
      <pivotArea type="data" outline="0" fieldPosition="0">
        <references count="2">
          <reference field="4294967294" count="1" selected="0">
            <x v="0"/>
          </reference>
          <reference field="0" count="1" selected="0">
            <x v="2"/>
          </reference>
        </references>
      </pivotArea>
    </chartFormat>
  </chart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8A7AF35-16B4-4B93-9B01-8F43761E1A4A}" name="PivotTable1" cacheId="1484"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9">
  <location ref="A2: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4">
    <i>
      <x/>
    </i>
    <i>
      <x v="1"/>
    </i>
    <i>
      <x v="2"/>
    </i>
    <i>
      <x v="3"/>
    </i>
  </rowItems>
  <colItems count="1">
    <i/>
  </colItems>
  <dataFields count="1">
    <dataField name="Sum of Sales" fld="0" baseField="0" baseItem="0"/>
  </dataField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A58609D-B5A5-46D2-96FC-E5E5D0FE71AC}" name="PivotTable7" cacheId="1505"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35">
  <location ref="Z2:AA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Sum of Profit" fld="1" baseField="0" baseItem="0"/>
  </dataFields>
  <formats count="1">
    <format dxfId="184">
      <pivotArea outline="0" collapsedLevelsAreSubtotals="1" fieldPosition="0"/>
    </format>
  </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5C58DED-9CE2-4A8C-8FC4-47A614E809C4}" sourceName="[Table_1].[Year]">
  <pivotTables>
    <pivotTable tabId="3" name="PivotTable11"/>
    <pivotTable tabId="3" name="PivotTable1"/>
    <pivotTable tabId="3" name="PivotTable10"/>
    <pivotTable tabId="3" name="PivotTable2"/>
    <pivotTable tabId="3" name="PivotTable4"/>
    <pivotTable tabId="3" name="PivotTable5"/>
    <pivotTable tabId="3" name="PivotTable6"/>
    <pivotTable tabId="3" name="PivotTable7"/>
    <pivotTable tabId="5" name="PivotTable3"/>
    <pivotTable tabId="5" name="PivotTable4"/>
    <pivotTable tabId="5" name="PivotTable5"/>
    <pivotTable tabId="5" name="PivotTable6"/>
    <pivotTable tabId="3" name="PivotTable12"/>
    <pivotTable tabId="5" name="PivotTable11"/>
    <pivotTable tabId="7" name="PivotTable13"/>
  </pivotTables>
  <data>
    <olap pivotCacheId="1797513916">
      <levels count="2">
        <level uniqueName="[Table_1].[Year].[(All)]" sourceCaption="(All)" count="0"/>
        <level uniqueName="[Table_1].[Year].[Year]" sourceCaption="Year" count="4">
          <ranges>
            <range startItem="0">
              <i n="[Table_1].[Year].&amp;[2011]" c="2011"/>
              <i n="[Table_1].[Year].&amp;[2012]" c="2012"/>
              <i n="[Table_1].[Year].&amp;[2013]" c="2013"/>
              <i n="[Table_1].[Year].&amp;[2014]" c="2014"/>
            </range>
          </ranges>
        </level>
      </levels>
      <selections count="1">
        <selection n="[Table_1].[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D3CB6EA-5D6D-4E0D-856A-B4421AA4021F}" sourceName="[Table_1].[Segment]">
  <pivotTables>
    <pivotTable tabId="3" name="PivotTable2"/>
    <pivotTable tabId="3" name="PivotTable1"/>
    <pivotTable tabId="3" name="PivotTable10"/>
    <pivotTable tabId="3" name="PivotTable11"/>
    <pivotTable tabId="3" name="PivotTable12"/>
    <pivotTable tabId="3" name="PivotTable4"/>
    <pivotTable tabId="3" name="PivotTable5"/>
    <pivotTable tabId="3" name="PivotTable6"/>
    <pivotTable tabId="3" name="PivotTable7"/>
    <pivotTable tabId="5" name="PivotTable11"/>
    <pivotTable tabId="5" name="PivotTable3"/>
    <pivotTable tabId="5" name="PivotTable4"/>
    <pivotTable tabId="5" name="PivotTable5"/>
    <pivotTable tabId="5" name="PivotTable6"/>
    <pivotTable tabId="7" name="PivotTable13"/>
  </pivotTables>
  <data>
    <olap pivotCacheId="269990562">
      <levels count="2">
        <level uniqueName="[Table_1].[Segment].[(All)]" sourceCaption="(All)" count="0"/>
        <level uniqueName="[Table_1].[Segment].[Segment]" sourceCaption="Segment" count="3">
          <ranges>
            <range startItem="0">
              <i n="[Table_1].[Segment].&amp;[Consumer]" c="Consumer"/>
              <i n="[Table_1].[Segment].&amp;[Corporate]" c="Corporate"/>
              <i n="[Table_1].[Segment].&amp;[Home Office]" c="Home Office"/>
            </range>
          </ranges>
        </level>
      </levels>
      <selections count="1">
        <selection n="[Table_1].[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A501D76-CCAB-443E-BEA0-696445269A7C}" sourceName="[Table_1].[Region]">
  <pivotTables>
    <pivotTable tabId="3" name="PivotTable2"/>
    <pivotTable tabId="3" name="PivotTable1"/>
    <pivotTable tabId="3" name="PivotTable10"/>
    <pivotTable tabId="3" name="PivotTable11"/>
    <pivotTable tabId="3" name="PivotTable12"/>
    <pivotTable tabId="3" name="PivotTable4"/>
    <pivotTable tabId="3" name="PivotTable5"/>
    <pivotTable tabId="3" name="PivotTable6"/>
    <pivotTable tabId="3" name="PivotTable7"/>
    <pivotTable tabId="5" name="PivotTable11"/>
    <pivotTable tabId="5" name="PivotTable3"/>
    <pivotTable tabId="5" name="PivotTable4"/>
    <pivotTable tabId="5" name="PivotTable5"/>
    <pivotTable tabId="5" name="PivotTable6"/>
    <pivotTable tabId="7" name="PivotTable13"/>
  </pivotTables>
  <data>
    <olap pivotCacheId="269990562">
      <levels count="2">
        <level uniqueName="[Table_1].[Region].[(All)]" sourceCaption="(All)" count="0"/>
        <level uniqueName="[Table_1].[Region].[Region]" sourceCaption="Region" count="4">
          <ranges>
            <range startItem="0">
              <i n="[Table_1].[Region].&amp;[Central]" c="Central"/>
              <i n="[Table_1].[Region].&amp;[East]" c="East"/>
              <i n="[Table_1].[Region].&amp;[South]" c="South"/>
              <i n="[Table_1].[Region].&amp;[West]" c="West"/>
            </range>
          </ranges>
        </level>
      </levels>
      <selections count="1">
        <selection n="[Table_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323A9BC-3F9A-4AFD-B148-7AE7504B419E}" cache="Slicer_Year" caption="Year" level="1" rowHeight="241300"/>
  <slicer name="Segment" xr10:uid="{699F9C74-8E07-4D4E-BE25-644496CA3F2E}" cache="Slicer_Segment" caption="Segment" level="1" rowHeight="241300"/>
  <slicer name="Region" xr10:uid="{458DB4C3-6778-453D-BDFB-1E31D906A128}" cache="Slicer_Region" caption="Reg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499A792-746F-4E73-9513-4CED005B3719}" cache="Slicer_Year" caption="Year" level="1" style="AB" rowHeight="241300"/>
  <slicer name="Segment 1" xr10:uid="{7E5E619F-E119-4C35-BE2C-D17261CA9FD4}" cache="Slicer_Segment" caption="Segment" level="1" style="AB" rowHeight="241300"/>
  <slicer name="Region 1" xr10:uid="{08ED556B-6B18-4186-B5CF-A66F50FA78EC}" cache="Slicer_Region" caption="Region" level="1" style="AB"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W9995">
  <autoFilter ref="A1:W9995" xr:uid="{00000000-000C-0000-FFFF-FFFF00000000}">
    <filterColumn colId="13">
      <filters>
        <filter val="West"/>
      </filters>
    </filterColumn>
  </autoFilter>
  <tableColumns count="23">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 id="23" xr3:uid="{7C632EE5-8486-45D5-B968-0271A21AE5D6}" name="profit_margin " dataDxfId="178"/>
  </tableColumns>
  <tableStyleInfo name="Data-style" showFirstColumn="1" showLastColumn="1"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828F2BB-B74E-4A02-B96D-D9B78EDFF322}">
  <we:reference id="wa104381270" version="1.1.0.0" store="en-US" storeType="OMEX"/>
  <we:alternateReferences>
    <we:reference id="wa104381270" version="1.1.0.0" store="en-US" storeType="OMEX"/>
  </we:alternateReferences>
  <we:properties>
    <we:property name="Office.AutoShowTaskpaneWithDocument" value="true"/>
    <we:property name="WorkbookId" value="&quot;6e0fdb51-ab7b-44ed-86ee-f99d37207917&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1.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microsoft.com/office/2007/relationships/slicer" Target="../slicers/slicer1.xml"/><Relationship Id="rId5" Type="http://schemas.openxmlformats.org/officeDocument/2006/relationships/pivotTable" Target="../pivotTables/pivotTable11.xml"/><Relationship Id="rId10" Type="http://schemas.openxmlformats.org/officeDocument/2006/relationships/drawing" Target="../drawings/drawing2.xml"/><Relationship Id="rId4" Type="http://schemas.openxmlformats.org/officeDocument/2006/relationships/pivotTable" Target="../pivotTables/pivotTable10.xml"/><Relationship Id="rId9" Type="http://schemas.openxmlformats.org/officeDocument/2006/relationships/pivotTable" Target="../pivotTables/pivotTable15.xml"/></Relationships>
</file>

<file path=xl/worksheets/_rels/sheet5.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vmlDrawing" Target="../drawings/vmlDrawing1.vml"/><Relationship Id="rId1" Type="http://schemas.openxmlformats.org/officeDocument/2006/relationships/drawing" Target="../drawings/drawing3.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EE901-76DB-4CF5-8AA4-812DB8075D79}">
  <dimension ref="A3:L9"/>
  <sheetViews>
    <sheetView topLeftCell="C1" workbookViewId="0">
      <selection activeCell="I14" sqref="I14"/>
    </sheetView>
  </sheetViews>
  <sheetFormatPr defaultRowHeight="14.25" x14ac:dyDescent="0.2"/>
  <cols>
    <col min="1" max="1" width="14" customWidth="1"/>
    <col min="2" max="2" width="13.25" customWidth="1"/>
    <col min="3" max="3" width="13.75" customWidth="1"/>
    <col min="4" max="4" width="16.75" customWidth="1"/>
    <col min="5" max="5" width="18.25" customWidth="1"/>
    <col min="6" max="6" width="14" customWidth="1"/>
    <col min="8" max="11" width="10" customWidth="1"/>
    <col min="12" max="12" width="9.375" customWidth="1"/>
  </cols>
  <sheetData>
    <row r="3" spans="1:12" ht="15.75" x14ac:dyDescent="0.3">
      <c r="A3" s="37" t="s">
        <v>10933</v>
      </c>
      <c r="B3" s="38" t="s">
        <v>10932</v>
      </c>
      <c r="C3" s="39" t="s">
        <v>10934</v>
      </c>
      <c r="D3" s="39" t="s">
        <v>10958</v>
      </c>
      <c r="E3" s="39" t="s">
        <v>10951</v>
      </c>
      <c r="F3" s="40" t="s">
        <v>10960</v>
      </c>
    </row>
    <row r="4" spans="1:12" ht="15.75" x14ac:dyDescent="0.3">
      <c r="A4" s="41">
        <v>2011</v>
      </c>
      <c r="B4" s="42">
        <v>484247.49810000096</v>
      </c>
      <c r="C4" s="43">
        <v>49543.974100000007</v>
      </c>
      <c r="D4" s="43">
        <v>7581</v>
      </c>
      <c r="E4" s="43">
        <v>1993</v>
      </c>
      <c r="F4" s="44">
        <v>0.10231126499236715</v>
      </c>
    </row>
    <row r="5" spans="1:12" ht="15.75" x14ac:dyDescent="0.3">
      <c r="A5" s="45">
        <v>2012</v>
      </c>
      <c r="B5" s="46">
        <v>470532.50899999985</v>
      </c>
      <c r="C5" s="47">
        <v>61618.603700000051</v>
      </c>
      <c r="D5" s="47">
        <v>7979</v>
      </c>
      <c r="E5" s="47">
        <v>2102</v>
      </c>
      <c r="F5" s="48">
        <v>0.13095504034557592</v>
      </c>
    </row>
    <row r="6" spans="1:12" ht="15.75" x14ac:dyDescent="0.3">
      <c r="A6" s="45">
        <v>2013</v>
      </c>
      <c r="B6" s="46">
        <v>608473.83000000066</v>
      </c>
      <c r="C6" s="47">
        <v>81726.930800000177</v>
      </c>
      <c r="D6" s="47">
        <v>9810</v>
      </c>
      <c r="E6" s="47">
        <v>2580</v>
      </c>
      <c r="F6" s="48">
        <v>0.13431461924993568</v>
      </c>
    </row>
    <row r="7" spans="1:12" ht="15.75" x14ac:dyDescent="0.3">
      <c r="A7" s="49">
        <v>2014</v>
      </c>
      <c r="B7" s="50">
        <v>733947.0231999997</v>
      </c>
      <c r="C7" s="51">
        <v>93507.513099999967</v>
      </c>
      <c r="D7" s="51">
        <v>12503</v>
      </c>
      <c r="E7" s="51">
        <v>3319</v>
      </c>
      <c r="F7" s="52">
        <v>0.12740362743390987</v>
      </c>
    </row>
    <row r="9" spans="1:12" ht="15.75" x14ac:dyDescent="0.3">
      <c r="H9" s="53">
        <f>GETPIVOTDATA("[Measures].[Sum of Sales]",$A$3,"[Table_1].[Year]","[Table_1].[Year].&amp;[2014]")/GETPIVOTDATA("[Measures].[Sum of Sales]",$A$3,"[Table_1].[Year]","[Table_1].[Year].&amp;[2013]")-1</f>
        <v>0.20620967905883303</v>
      </c>
      <c r="I9" s="53">
        <f>GETPIVOTDATA("[Measures].[Sum of Profit]",$A$3,"[Table_1].[Year]","[Table_1].[Year].&amp;[2014]")/GETPIVOTDATA("[Measures].[Sum of Profit]",$A$3,"[Table_1].[Year]","[Table_1].[Year].&amp;[2013]")-1</f>
        <v>0.14414565902185772</v>
      </c>
      <c r="J9" s="53">
        <f>GETPIVOTDATA("[Measures].[Sum of Quantity]",$A$3,"[Table_1].[Year]","[Table_1].[Year].&amp;[2014]")/GETPIVOTDATA("[Measures].[Sum of Quantity]",$A$3,"[Table_1].[Year]","[Table_1].[Year].&amp;[2013]")-1</f>
        <v>0.27451580020387367</v>
      </c>
      <c r="K9" s="53">
        <f>GETPIVOTDATA("[Measures].[Count of Order ID]",$A$3,"[Table_1].[Year]","[Table_1].[Year].&amp;[2014]")/GETPIVOTDATA("[Measures].[Count of Order ID]",$A$3,"[Table_1].[Year]","[Table_1].[Year].&amp;[2013]")-1</f>
        <v>0.2864341085271318</v>
      </c>
      <c r="L9" s="53">
        <f>GETPIVOTDATA("[Measures].[profit margin]",$A$3,"[Table_1].[Year]","[Table_1].[Year].&amp;[2014]")/GETPIVOTDATA("[Measures].[profit margin]",$A$3,"[Table_1].[Year]","[Table_1].[Year].&amp;[2013]")-1</f>
        <v>-5.1453757264990463E-2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5"/>
  <sheetViews>
    <sheetView topLeftCell="A4" workbookViewId="0">
      <selection activeCell="N12" sqref="N12"/>
    </sheetView>
  </sheetViews>
  <sheetFormatPr defaultColWidth="14.375" defaultRowHeight="15" customHeight="1" x14ac:dyDescent="0.2"/>
  <cols>
    <col min="1" max="1" width="12.5" customWidth="1"/>
    <col min="2" max="2" width="28.5" customWidth="1"/>
    <col min="3" max="3" width="13.875" customWidth="1"/>
    <col min="4" max="4" width="12.5" customWidth="1"/>
    <col min="5" max="5" width="13.625" customWidth="1"/>
    <col min="6" max="6" width="14.875" customWidth="1"/>
    <col min="7" max="7" width="18.625" customWidth="1"/>
    <col min="8" max="11" width="12.5" customWidth="1"/>
    <col min="12" max="12" width="14.5" customWidth="1"/>
    <col min="13" max="13" width="12.5" customWidth="1"/>
    <col min="14" max="14" width="13.5" customWidth="1"/>
    <col min="15" max="15" width="12.5" customWidth="1"/>
    <col min="16" max="16" width="16.25" customWidth="1"/>
    <col min="17" max="17" width="17.25" customWidth="1"/>
    <col min="18" max="22" width="12.5" customWidth="1"/>
  </cols>
  <sheetData>
    <row r="1" spans="1:23"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10959</v>
      </c>
    </row>
    <row r="2" spans="1:23" ht="14.25" hidden="1" customHeight="1" x14ac:dyDescent="0.2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c r="W2" s="2"/>
    </row>
    <row r="3" spans="1:23" ht="14.25" hidden="1" customHeight="1" x14ac:dyDescent="0.2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c r="W3" s="2"/>
    </row>
    <row r="4" spans="1:23" ht="14.25" customHeight="1" x14ac:dyDescent="0.2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c r="W4" s="2">
        <f>Table_1[[#This Row],[Profit]]/Table_1[[#This Row],[Sales]]</f>
        <v>0.47</v>
      </c>
    </row>
    <row r="5" spans="1:23" ht="14.25" hidden="1" customHeight="1" x14ac:dyDescent="0.2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c r="W5" s="2"/>
    </row>
    <row r="6" spans="1:23" ht="14.25" hidden="1" customHeight="1" x14ac:dyDescent="0.2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c r="W6" s="2"/>
    </row>
    <row r="7" spans="1:23" ht="14.25" customHeight="1" x14ac:dyDescent="0.2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c r="W7" s="2">
        <f>Table_1[[#This Row],[Profit]]/Table_1[[#This Row],[Sales]]</f>
        <v>0.28999999999999992</v>
      </c>
    </row>
    <row r="8" spans="1:23" ht="14.25" customHeight="1" x14ac:dyDescent="0.2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c r="W8" s="2">
        <f>Table_1[[#This Row],[Profit]]/Table_1[[#This Row],[Sales]]</f>
        <v>0.27</v>
      </c>
    </row>
    <row r="9" spans="1:23" ht="14.25" customHeight="1" x14ac:dyDescent="0.2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c r="W9" s="2">
        <f>Table_1[[#This Row],[Profit]]/Table_1[[#This Row],[Sales]]</f>
        <v>0.10000000000000003</v>
      </c>
    </row>
    <row r="10" spans="1:23" ht="14.25" customHeight="1" x14ac:dyDescent="0.2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c r="W10" s="2">
        <f>Table_1[[#This Row],[Profit]]/Table_1[[#This Row],[Sales]]</f>
        <v>0.31249999999999994</v>
      </c>
    </row>
    <row r="11" spans="1:23" ht="14.25" customHeight="1" x14ac:dyDescent="0.2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c r="W11" s="2">
        <f>Table_1[[#This Row],[Profit]]/Table_1[[#This Row],[Sales]]</f>
        <v>0.29999999999999993</v>
      </c>
    </row>
    <row r="12" spans="1:23" ht="14.25" customHeight="1" x14ac:dyDescent="0.2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c r="W12" s="2">
        <f>Table_1[[#This Row],[Profit]]/Table_1[[#This Row],[Sales]]</f>
        <v>4.9999999999999878E-2</v>
      </c>
    </row>
    <row r="13" spans="1:23" ht="14.25" customHeight="1" x14ac:dyDescent="0.2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c r="W13" s="2">
        <f>Table_1[[#This Row],[Profit]]/Table_1[[#This Row],[Sales]]</f>
        <v>7.5000000000000025E-2</v>
      </c>
    </row>
    <row r="14" spans="1:23" ht="14.25" hidden="1" customHeight="1" x14ac:dyDescent="0.2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c r="W14" s="2"/>
    </row>
    <row r="15" spans="1:23" ht="14.25" customHeight="1" x14ac:dyDescent="0.2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c r="W15" s="2">
        <f>Table_1[[#This Row],[Profit]]/Table_1[[#This Row],[Sales]]</f>
        <v>0.32499999999999979</v>
      </c>
    </row>
    <row r="16" spans="1:23" ht="14.25" hidden="1" customHeight="1" x14ac:dyDescent="0.2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c r="W16" s="2"/>
    </row>
    <row r="17" spans="1:23" ht="14.25" hidden="1" customHeight="1" x14ac:dyDescent="0.2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c r="W17" s="2"/>
    </row>
    <row r="18" spans="1:23" ht="14.25" hidden="1" customHeight="1" x14ac:dyDescent="0.2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c r="W18" s="2"/>
    </row>
    <row r="19" spans="1:23" ht="14.25" customHeight="1" x14ac:dyDescent="0.2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c r="W19" s="2">
        <f>Table_1[[#This Row],[Profit]]/Table_1[[#This Row],[Sales]]</f>
        <v>0.17999999999999991</v>
      </c>
    </row>
    <row r="20" spans="1:23" ht="14.25" customHeight="1" x14ac:dyDescent="0.2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c r="W20" s="2">
        <f>Table_1[[#This Row],[Profit]]/Table_1[[#This Row],[Sales]]</f>
        <v>0.28999999999999992</v>
      </c>
    </row>
    <row r="21" spans="1:23" ht="14.25" customHeight="1" x14ac:dyDescent="0.2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c r="W21" s="2">
        <f>Table_1[[#This Row],[Profit]]/Table_1[[#This Row],[Sales]]</f>
        <v>7.49999999999999E-2</v>
      </c>
    </row>
    <row r="22" spans="1:23" ht="14.25" customHeight="1" x14ac:dyDescent="0.2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c r="W22" s="2">
        <f>Table_1[[#This Row],[Profit]]/Table_1[[#This Row],[Sales]]</f>
        <v>0.32499999999999996</v>
      </c>
    </row>
    <row r="23" spans="1:23" ht="14.25" hidden="1" customHeight="1" x14ac:dyDescent="0.2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c r="W23" s="2"/>
    </row>
    <row r="24" spans="1:23" ht="14.25" hidden="1" customHeight="1" x14ac:dyDescent="0.2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c r="W24" s="2"/>
    </row>
    <row r="25" spans="1:23" ht="14.25" hidden="1" customHeight="1" x14ac:dyDescent="0.2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c r="W25" s="2"/>
    </row>
    <row r="26" spans="1:23" ht="14.25" customHeight="1" x14ac:dyDescent="0.2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c r="W26" s="2">
        <f>Table_1[[#This Row],[Profit]]/Table_1[[#This Row],[Sales]]</f>
        <v>0.23000000000000004</v>
      </c>
    </row>
    <row r="27" spans="1:23" ht="14.25" customHeight="1" x14ac:dyDescent="0.2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c r="W27" s="2">
        <f>Table_1[[#This Row],[Profit]]/Table_1[[#This Row],[Sales]]</f>
        <v>0.36249999999999999</v>
      </c>
    </row>
    <row r="28" spans="1:23" ht="14.25" customHeight="1" x14ac:dyDescent="0.2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c r="W28" s="2">
        <f>Table_1[[#This Row],[Profit]]/Table_1[[#This Row],[Sales]]</f>
        <v>0.13000000000000003</v>
      </c>
    </row>
    <row r="29" spans="1:23" ht="14.25" hidden="1" customHeight="1" x14ac:dyDescent="0.2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c r="W29" s="2"/>
    </row>
    <row r="30" spans="1:23" ht="14.25" hidden="1" customHeight="1" x14ac:dyDescent="0.2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c r="W30" s="2"/>
    </row>
    <row r="31" spans="1:23" ht="14.25" hidden="1" customHeight="1" x14ac:dyDescent="0.2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c r="W31" s="2"/>
    </row>
    <row r="32" spans="1:23" ht="14.25" hidden="1" customHeight="1" x14ac:dyDescent="0.2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c r="W32" s="2"/>
    </row>
    <row r="33" spans="1:23" ht="14.25" hidden="1" customHeight="1" x14ac:dyDescent="0.2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c r="W33" s="2"/>
    </row>
    <row r="34" spans="1:23" ht="14.25" hidden="1" customHeight="1" x14ac:dyDescent="0.2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c r="W34" s="2"/>
    </row>
    <row r="35" spans="1:23" ht="14.25" hidden="1" customHeight="1" x14ac:dyDescent="0.2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c r="W35" s="2"/>
    </row>
    <row r="36" spans="1:23" ht="14.25" hidden="1" customHeight="1" x14ac:dyDescent="0.2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c r="W36" s="2"/>
    </row>
    <row r="37" spans="1:23" ht="14.25" hidden="1" customHeight="1" x14ac:dyDescent="0.2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c r="W37" s="2"/>
    </row>
    <row r="38" spans="1:23" ht="14.25" hidden="1" customHeight="1" x14ac:dyDescent="0.2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c r="W38" s="2"/>
    </row>
    <row r="39" spans="1:23" ht="14.25" hidden="1" customHeight="1" x14ac:dyDescent="0.2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c r="W39" s="2"/>
    </row>
    <row r="40" spans="1:23" ht="14.25" hidden="1" customHeight="1" x14ac:dyDescent="0.2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c r="W40" s="2"/>
    </row>
    <row r="41" spans="1:23" ht="14.25" hidden="1" customHeight="1" x14ac:dyDescent="0.2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c r="W41" s="2"/>
    </row>
    <row r="42" spans="1:23" ht="14.25" hidden="1" customHeight="1" x14ac:dyDescent="0.2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c r="W42" s="2"/>
    </row>
    <row r="43" spans="1:23" ht="14.25" hidden="1" customHeight="1" x14ac:dyDescent="0.2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c r="W43" s="2"/>
    </row>
    <row r="44" spans="1:23" ht="14.25" customHeight="1" x14ac:dyDescent="0.2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c r="W44" s="2">
        <f>Table_1[[#This Row],[Profit]]/Table_1[[#This Row],[Sales]]</f>
        <v>4.9999999999999892E-2</v>
      </c>
    </row>
    <row r="45" spans="1:23" ht="14.25" hidden="1" customHeight="1" x14ac:dyDescent="0.2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c r="W45" s="2"/>
    </row>
    <row r="46" spans="1:23" ht="14.25" hidden="1" customHeight="1" x14ac:dyDescent="0.2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c r="W46" s="2"/>
    </row>
    <row r="47" spans="1:23" ht="14.25" hidden="1" customHeight="1" x14ac:dyDescent="0.2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c r="W47" s="2"/>
    </row>
    <row r="48" spans="1:23" ht="14.25" hidden="1" customHeight="1" x14ac:dyDescent="0.2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c r="W48" s="2"/>
    </row>
    <row r="49" spans="1:23" ht="14.25" hidden="1" customHeight="1" x14ac:dyDescent="0.2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c r="W49" s="2"/>
    </row>
    <row r="50" spans="1:23" ht="14.25" hidden="1" customHeight="1" x14ac:dyDescent="0.2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c r="W50" s="2"/>
    </row>
    <row r="51" spans="1:23" ht="14.25" hidden="1" customHeight="1" x14ac:dyDescent="0.2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c r="W51" s="2"/>
    </row>
    <row r="52" spans="1:23" ht="14.25" hidden="1" customHeight="1" x14ac:dyDescent="0.2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c r="W52" s="2"/>
    </row>
    <row r="53" spans="1:23" ht="14.25" hidden="1" customHeight="1" x14ac:dyDescent="0.2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c r="W53" s="2"/>
    </row>
    <row r="54" spans="1:23" ht="14.25" hidden="1" customHeight="1" x14ac:dyDescent="0.2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c r="W54" s="2"/>
    </row>
    <row r="55" spans="1:23" ht="14.25" hidden="1" customHeight="1" x14ac:dyDescent="0.2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c r="W55" s="2"/>
    </row>
    <row r="56" spans="1:23" ht="14.25" hidden="1" customHeight="1" x14ac:dyDescent="0.2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c r="W56" s="2"/>
    </row>
    <row r="57" spans="1:23" ht="14.25" hidden="1" customHeight="1" x14ac:dyDescent="0.2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c r="W57" s="2"/>
    </row>
    <row r="58" spans="1:23" ht="14.25" hidden="1" customHeight="1" x14ac:dyDescent="0.2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c r="W58" s="2"/>
    </row>
    <row r="59" spans="1:23" ht="14.25" hidden="1" customHeight="1" x14ac:dyDescent="0.2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c r="W59" s="2"/>
    </row>
    <row r="60" spans="1:23" ht="14.25" hidden="1" customHeight="1" x14ac:dyDescent="0.2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c r="W60" s="2"/>
    </row>
    <row r="61" spans="1:23" ht="14.25" hidden="1" customHeight="1" x14ac:dyDescent="0.2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c r="W61" s="2"/>
    </row>
    <row r="62" spans="1:23" ht="14.25" hidden="1" customHeight="1" x14ac:dyDescent="0.2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c r="W62" s="2"/>
    </row>
    <row r="63" spans="1:23" ht="14.25" hidden="1" customHeight="1" x14ac:dyDescent="0.2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c r="W63" s="2"/>
    </row>
    <row r="64" spans="1:23" ht="14.25" customHeight="1" x14ac:dyDescent="0.2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c r="W64" s="2">
        <f>Table_1[[#This Row],[Profit]]/Table_1[[#This Row],[Sales]]</f>
        <v>0.44000000000000006</v>
      </c>
    </row>
    <row r="65" spans="1:23" ht="14.25" customHeight="1" x14ac:dyDescent="0.2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c r="W65" s="2">
        <f>Table_1[[#This Row],[Profit]]/Table_1[[#This Row],[Sales]]</f>
        <v>0.36249999999999999</v>
      </c>
    </row>
    <row r="66" spans="1:23" ht="14.25" customHeight="1" x14ac:dyDescent="0.2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c r="W66" s="2">
        <f>Table_1[[#This Row],[Profit]]/Table_1[[#This Row],[Sales]]</f>
        <v>0.47000000000000003</v>
      </c>
    </row>
    <row r="67" spans="1:23" ht="14.25" customHeight="1" x14ac:dyDescent="0.2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c r="W67" s="2">
        <f>Table_1[[#This Row],[Profit]]/Table_1[[#This Row],[Sales]]</f>
        <v>0.28000000000000008</v>
      </c>
    </row>
    <row r="68" spans="1:23" ht="14.25" hidden="1" customHeight="1" x14ac:dyDescent="0.2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c r="W68" s="2"/>
    </row>
    <row r="69" spans="1:23" ht="14.25" customHeight="1" x14ac:dyDescent="0.2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c r="W69" s="2">
        <f>Table_1[[#This Row],[Profit]]/Table_1[[#This Row],[Sales]]</f>
        <v>9.9999999999999964E-2</v>
      </c>
    </row>
    <row r="70" spans="1:23" ht="14.25" customHeight="1" x14ac:dyDescent="0.2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c r="W70" s="2">
        <f>Table_1[[#This Row],[Profit]]/Table_1[[#This Row],[Sales]]</f>
        <v>0.37499999999999994</v>
      </c>
    </row>
    <row r="71" spans="1:23" ht="14.25" hidden="1" customHeight="1" x14ac:dyDescent="0.2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c r="W71" s="2"/>
    </row>
    <row r="72" spans="1:23" ht="14.25" hidden="1" customHeight="1" x14ac:dyDescent="0.2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c r="W72" s="2"/>
    </row>
    <row r="73" spans="1:23" ht="14.25" hidden="1" customHeight="1" x14ac:dyDescent="0.2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c r="W73" s="2"/>
    </row>
    <row r="74" spans="1:23" ht="14.25" hidden="1" customHeight="1" x14ac:dyDescent="0.2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c r="W74" s="2"/>
    </row>
    <row r="75" spans="1:23" ht="14.25" hidden="1" customHeight="1" x14ac:dyDescent="0.2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c r="W75" s="2"/>
    </row>
    <row r="76" spans="1:23" ht="14.25" hidden="1" customHeight="1" x14ac:dyDescent="0.2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c r="W76" s="2"/>
    </row>
    <row r="77" spans="1:23" ht="14.25" hidden="1" customHeight="1" x14ac:dyDescent="0.2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c r="W77" s="2"/>
    </row>
    <row r="78" spans="1:23" ht="14.25" hidden="1" customHeight="1" x14ac:dyDescent="0.2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c r="W78" s="2"/>
    </row>
    <row r="79" spans="1:23" ht="14.25" hidden="1" customHeight="1" x14ac:dyDescent="0.2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c r="W79" s="2"/>
    </row>
    <row r="80" spans="1:23" ht="14.25" hidden="1" customHeight="1" x14ac:dyDescent="0.2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c r="W80" s="2"/>
    </row>
    <row r="81" spans="1:23" ht="14.25" hidden="1" customHeight="1" x14ac:dyDescent="0.2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c r="W81" s="2"/>
    </row>
    <row r="82" spans="1:23" ht="14.25" hidden="1" customHeight="1" x14ac:dyDescent="0.2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c r="W82" s="2"/>
    </row>
    <row r="83" spans="1:23" ht="14.25" customHeight="1" x14ac:dyDescent="0.2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c r="W83" s="2">
        <f>Table_1[[#This Row],[Profit]]/Table_1[[#This Row],[Sales]]</f>
        <v>0.28000000000000003</v>
      </c>
    </row>
    <row r="84" spans="1:23" ht="14.25" customHeight="1" x14ac:dyDescent="0.2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c r="W84" s="2">
        <f>Table_1[[#This Row],[Profit]]/Table_1[[#This Row],[Sales]]</f>
        <v>0.28999999999999998</v>
      </c>
    </row>
    <row r="85" spans="1:23" ht="14.25" hidden="1" customHeight="1" x14ac:dyDescent="0.2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c r="W85" s="2"/>
    </row>
    <row r="86" spans="1:23" ht="14.25" hidden="1" customHeight="1" x14ac:dyDescent="0.2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c r="W86" s="2"/>
    </row>
    <row r="87" spans="1:23" ht="14.25" hidden="1" customHeight="1" x14ac:dyDescent="0.2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c r="W87" s="2"/>
    </row>
    <row r="88" spans="1:23" ht="14.25" hidden="1" customHeight="1" x14ac:dyDescent="0.2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c r="W88" s="2"/>
    </row>
    <row r="89" spans="1:23" ht="14.25" hidden="1" customHeight="1" x14ac:dyDescent="0.2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c r="W89" s="2"/>
    </row>
    <row r="90" spans="1:23" ht="14.25" hidden="1" customHeight="1" x14ac:dyDescent="0.2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c r="W90" s="2"/>
    </row>
    <row r="91" spans="1:23" ht="14.25" customHeight="1" x14ac:dyDescent="0.2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c r="W91" s="2">
        <f>Table_1[[#This Row],[Profit]]/Table_1[[#This Row],[Sales]]</f>
        <v>0.3299999999999999</v>
      </c>
    </row>
    <row r="92" spans="1:23" ht="14.25" customHeight="1" x14ac:dyDescent="0.2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c r="W92" s="2">
        <f>Table_1[[#This Row],[Profit]]/Table_1[[#This Row],[Sales]]</f>
        <v>0.11249999999999998</v>
      </c>
    </row>
    <row r="93" spans="1:23" ht="14.25" customHeight="1" x14ac:dyDescent="0.2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c r="W93" s="2">
        <f>Table_1[[#This Row],[Profit]]/Table_1[[#This Row],[Sales]]</f>
        <v>0.48000000000000004</v>
      </c>
    </row>
    <row r="94" spans="1:23" ht="14.25" hidden="1" customHeight="1" x14ac:dyDescent="0.2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c r="W94" s="2"/>
    </row>
    <row r="95" spans="1:23" ht="14.25" hidden="1" customHeight="1" x14ac:dyDescent="0.2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c r="W95" s="2"/>
    </row>
    <row r="96" spans="1:23" ht="14.25" hidden="1" customHeight="1" x14ac:dyDescent="0.2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c r="W96" s="2"/>
    </row>
    <row r="97" spans="1:23" ht="14.25" customHeight="1" x14ac:dyDescent="0.2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c r="W97" s="2">
        <f>Table_1[[#This Row],[Profit]]/Table_1[[#This Row],[Sales]]</f>
        <v>-0.66666666666666652</v>
      </c>
    </row>
    <row r="98" spans="1:23" ht="14.25" hidden="1" customHeight="1" x14ac:dyDescent="0.2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c r="W98" s="2"/>
    </row>
    <row r="99" spans="1:23" ht="14.25" customHeight="1" x14ac:dyDescent="0.2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c r="W99" s="2">
        <f>Table_1[[#This Row],[Profit]]/Table_1[[#This Row],[Sales]]</f>
        <v>0.35</v>
      </c>
    </row>
    <row r="100" spans="1:23" ht="14.25" hidden="1" customHeight="1" x14ac:dyDescent="0.2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c r="W100" s="2"/>
    </row>
    <row r="101" spans="1:23" ht="14.25" hidden="1" customHeight="1" x14ac:dyDescent="0.2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c r="W101" s="2"/>
    </row>
    <row r="102" spans="1:23" ht="14.25" hidden="1" customHeight="1" x14ac:dyDescent="0.2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c r="W102" s="2"/>
    </row>
    <row r="103" spans="1:23" ht="14.25" hidden="1" customHeight="1" x14ac:dyDescent="0.2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c r="W103" s="2"/>
    </row>
    <row r="104" spans="1:23" ht="14.25" hidden="1" customHeight="1" x14ac:dyDescent="0.2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c r="W104" s="2"/>
    </row>
    <row r="105" spans="1:23" ht="14.25" customHeight="1" x14ac:dyDescent="0.2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c r="W105" s="2">
        <f>Table_1[[#This Row],[Profit]]/Table_1[[#This Row],[Sales]]</f>
        <v>-0.11250000000000004</v>
      </c>
    </row>
    <row r="106" spans="1:23" ht="14.25" customHeight="1" x14ac:dyDescent="0.2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c r="W106" s="2">
        <f>Table_1[[#This Row],[Profit]]/Table_1[[#This Row],[Sales]]</f>
        <v>-3.750000000000011E-2</v>
      </c>
    </row>
    <row r="107" spans="1:23" ht="14.25" customHeight="1" x14ac:dyDescent="0.2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c r="W107" s="2">
        <f>Table_1[[#This Row],[Profit]]/Table_1[[#This Row],[Sales]]</f>
        <v>-0.69999999999999984</v>
      </c>
    </row>
    <row r="108" spans="1:23" ht="14.25" hidden="1" customHeight="1" x14ac:dyDescent="0.2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c r="W108" s="2"/>
    </row>
    <row r="109" spans="1:23" ht="14.25" hidden="1" customHeight="1" x14ac:dyDescent="0.2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c r="W109" s="2"/>
    </row>
    <row r="110" spans="1:23" ht="14.25" hidden="1" customHeight="1" x14ac:dyDescent="0.2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c r="W110" s="2"/>
    </row>
    <row r="111" spans="1:23" ht="14.25" hidden="1" customHeight="1" x14ac:dyDescent="0.2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c r="W111" s="2"/>
    </row>
    <row r="112" spans="1:23" ht="14.25" hidden="1" customHeight="1" x14ac:dyDescent="0.2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c r="W112" s="2"/>
    </row>
    <row r="113" spans="1:23" ht="14.25" hidden="1" customHeight="1" x14ac:dyDescent="0.2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c r="W113" s="2"/>
    </row>
    <row r="114" spans="1:23" ht="14.25" hidden="1" customHeight="1" x14ac:dyDescent="0.2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c r="W114" s="2"/>
    </row>
    <row r="115" spans="1:23" ht="14.25" hidden="1" customHeight="1" x14ac:dyDescent="0.2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c r="W115" s="2"/>
    </row>
    <row r="116" spans="1:23" ht="14.25" hidden="1" customHeight="1" x14ac:dyDescent="0.2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c r="W116" s="2"/>
    </row>
    <row r="117" spans="1:23" ht="14.25" hidden="1" customHeight="1" x14ac:dyDescent="0.2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c r="W117" s="2"/>
    </row>
    <row r="118" spans="1:23" ht="14.25" hidden="1" customHeight="1" x14ac:dyDescent="0.2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c r="W118" s="2"/>
    </row>
    <row r="119" spans="1:23" ht="14.25" customHeight="1" x14ac:dyDescent="0.2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c r="W119" s="2">
        <f>Table_1[[#This Row],[Profit]]/Table_1[[#This Row],[Sales]]</f>
        <v>0.20999999999999994</v>
      </c>
    </row>
    <row r="120" spans="1:23" ht="14.25" hidden="1" customHeight="1" x14ac:dyDescent="0.2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c r="W120" s="2"/>
    </row>
    <row r="121" spans="1:23" ht="14.25" hidden="1" customHeight="1" x14ac:dyDescent="0.2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c r="W121" s="2"/>
    </row>
    <row r="122" spans="1:23" ht="14.25" hidden="1" customHeight="1" x14ac:dyDescent="0.2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c r="W122" s="2"/>
    </row>
    <row r="123" spans="1:23" ht="14.25" hidden="1" customHeight="1" x14ac:dyDescent="0.2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c r="W123" s="2"/>
    </row>
    <row r="124" spans="1:23" ht="14.25" hidden="1" customHeight="1" x14ac:dyDescent="0.2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c r="W124" s="2"/>
    </row>
    <row r="125" spans="1:23" ht="14.25" hidden="1" customHeight="1" x14ac:dyDescent="0.2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c r="W125" s="2"/>
    </row>
    <row r="126" spans="1:23" ht="14.25" hidden="1" customHeight="1" x14ac:dyDescent="0.2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c r="W126" s="2"/>
    </row>
    <row r="127" spans="1:23" ht="14.25" hidden="1" customHeight="1" x14ac:dyDescent="0.2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c r="W127" s="2"/>
    </row>
    <row r="128" spans="1:23" ht="14.25" customHeight="1" x14ac:dyDescent="0.2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c r="W128" s="2">
        <f>Table_1[[#This Row],[Profit]]/Table_1[[#This Row],[Sales]]</f>
        <v>-0.7666666666666665</v>
      </c>
    </row>
    <row r="129" spans="1:23" ht="14.25" customHeight="1" x14ac:dyDescent="0.2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c r="W129" s="2">
        <f>Table_1[[#This Row],[Profit]]/Table_1[[#This Row],[Sales]]</f>
        <v>0.12499999999999992</v>
      </c>
    </row>
    <row r="130" spans="1:23" ht="14.25" customHeight="1" x14ac:dyDescent="0.2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c r="W130" s="2">
        <f>Table_1[[#This Row],[Profit]]/Table_1[[#This Row],[Sales]]</f>
        <v>-0.11249999999999995</v>
      </c>
    </row>
    <row r="131" spans="1:23" ht="14.25" customHeight="1" x14ac:dyDescent="0.2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c r="W131" s="2">
        <f>Table_1[[#This Row],[Profit]]/Table_1[[#This Row],[Sales]]</f>
        <v>0.1099999999999999</v>
      </c>
    </row>
    <row r="132" spans="1:23" ht="14.25" hidden="1" customHeight="1" x14ac:dyDescent="0.2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c r="W132" s="2"/>
    </row>
    <row r="133" spans="1:23" ht="14.25" hidden="1" customHeight="1" x14ac:dyDescent="0.2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c r="W133" s="2"/>
    </row>
    <row r="134" spans="1:23" ht="14.25" hidden="1" customHeight="1" x14ac:dyDescent="0.2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c r="W134" s="2"/>
    </row>
    <row r="135" spans="1:23" ht="14.25" customHeight="1" x14ac:dyDescent="0.2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c r="W135" s="2">
        <f>Table_1[[#This Row],[Profit]]/Table_1[[#This Row],[Sales]]</f>
        <v>0.48</v>
      </c>
    </row>
    <row r="136" spans="1:23" ht="14.25" customHeight="1" x14ac:dyDescent="0.2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c r="W136" s="2">
        <f>Table_1[[#This Row],[Profit]]/Table_1[[#This Row],[Sales]]</f>
        <v>0.46999999999999992</v>
      </c>
    </row>
    <row r="137" spans="1:23" ht="14.25" customHeight="1" x14ac:dyDescent="0.2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c r="W137" s="2">
        <f>Table_1[[#This Row],[Profit]]/Table_1[[#This Row],[Sales]]</f>
        <v>0.3</v>
      </c>
    </row>
    <row r="138" spans="1:23" ht="14.25" customHeight="1" x14ac:dyDescent="0.2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c r="W138" s="2">
        <f>Table_1[[#This Row],[Profit]]/Table_1[[#This Row],[Sales]]</f>
        <v>0.49</v>
      </c>
    </row>
    <row r="139" spans="1:23" ht="14.25" customHeight="1" x14ac:dyDescent="0.2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c r="W139" s="2">
        <f>Table_1[[#This Row],[Profit]]/Table_1[[#This Row],[Sales]]</f>
        <v>0.34999999999999992</v>
      </c>
    </row>
    <row r="140" spans="1:23" ht="14.25" customHeight="1" x14ac:dyDescent="0.2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c r="W140" s="2">
        <f>Table_1[[#This Row],[Profit]]/Table_1[[#This Row],[Sales]]</f>
        <v>0.28000000000000008</v>
      </c>
    </row>
    <row r="141" spans="1:23" ht="14.25" customHeight="1" x14ac:dyDescent="0.2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c r="W141" s="2">
        <f>Table_1[[#This Row],[Profit]]/Table_1[[#This Row],[Sales]]</f>
        <v>0.47999999999999987</v>
      </c>
    </row>
    <row r="142" spans="1:23" ht="14.25" hidden="1" customHeight="1" x14ac:dyDescent="0.2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c r="W142" s="2"/>
    </row>
    <row r="143" spans="1:23" ht="14.25" customHeight="1" x14ac:dyDescent="0.2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c r="W143" s="2">
        <f>Table_1[[#This Row],[Profit]]/Table_1[[#This Row],[Sales]]</f>
        <v>0.27</v>
      </c>
    </row>
    <row r="144" spans="1:23" ht="14.25" customHeight="1" x14ac:dyDescent="0.2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c r="W144" s="2">
        <f>Table_1[[#This Row],[Profit]]/Table_1[[#This Row],[Sales]]</f>
        <v>0.47000000000000008</v>
      </c>
    </row>
    <row r="145" spans="1:23" ht="14.25" customHeight="1" x14ac:dyDescent="0.2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c r="W145" s="2">
        <f>Table_1[[#This Row],[Profit]]/Table_1[[#This Row],[Sales]]</f>
        <v>0.48000000000000004</v>
      </c>
    </row>
    <row r="146" spans="1:23" ht="14.25" hidden="1" customHeight="1" x14ac:dyDescent="0.2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c r="W146" s="2"/>
    </row>
    <row r="147" spans="1:23" ht="14.25" customHeight="1" x14ac:dyDescent="0.2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c r="W147" s="2">
        <f>Table_1[[#This Row],[Profit]]/Table_1[[#This Row],[Sales]]</f>
        <v>0.03</v>
      </c>
    </row>
    <row r="148" spans="1:23" ht="14.25" hidden="1" customHeight="1" x14ac:dyDescent="0.2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c r="W148" s="2"/>
    </row>
    <row r="149" spans="1:23" ht="14.25" hidden="1" customHeight="1" x14ac:dyDescent="0.2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c r="W149" s="2"/>
    </row>
    <row r="150" spans="1:23" ht="14.25" hidden="1" customHeight="1" x14ac:dyDescent="0.2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c r="W150" s="2"/>
    </row>
    <row r="151" spans="1:23" ht="14.25" hidden="1" customHeight="1" x14ac:dyDescent="0.2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c r="W151" s="2"/>
    </row>
    <row r="152" spans="1:23" ht="14.25" hidden="1" customHeight="1" x14ac:dyDescent="0.2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c r="W152" s="2"/>
    </row>
    <row r="153" spans="1:23" ht="14.25" customHeight="1" x14ac:dyDescent="0.2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c r="W153" s="2">
        <f>Table_1[[#This Row],[Profit]]/Table_1[[#This Row],[Sales]]</f>
        <v>0.11249999999999995</v>
      </c>
    </row>
    <row r="154" spans="1:23" ht="14.25" customHeight="1" x14ac:dyDescent="0.2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c r="W154" s="2">
        <f>Table_1[[#This Row],[Profit]]/Table_1[[#This Row],[Sales]]</f>
        <v>7.4999999999999956E-2</v>
      </c>
    </row>
    <row r="155" spans="1:23" ht="14.25" customHeight="1" x14ac:dyDescent="0.2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c r="W155" s="2">
        <f>Table_1[[#This Row],[Profit]]/Table_1[[#This Row],[Sales]]</f>
        <v>0.4499999999999999</v>
      </c>
    </row>
    <row r="156" spans="1:23" ht="14.25" customHeight="1" x14ac:dyDescent="0.2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c r="W156" s="2">
        <f>Table_1[[#This Row],[Profit]]/Table_1[[#This Row],[Sales]]</f>
        <v>0.45999999999999996</v>
      </c>
    </row>
    <row r="157" spans="1:23" ht="14.25" customHeight="1" x14ac:dyDescent="0.2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c r="W157" s="2">
        <f>Table_1[[#This Row],[Profit]]/Table_1[[#This Row],[Sales]]</f>
        <v>0.25999999999999995</v>
      </c>
    </row>
    <row r="158" spans="1:23" ht="14.25" customHeight="1" x14ac:dyDescent="0.2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c r="W158" s="2">
        <f>Table_1[[#This Row],[Profit]]/Table_1[[#This Row],[Sales]]</f>
        <v>0.27</v>
      </c>
    </row>
    <row r="159" spans="1:23" ht="14.25" customHeight="1" x14ac:dyDescent="0.2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c r="W159" s="2">
        <f>Table_1[[#This Row],[Profit]]/Table_1[[#This Row],[Sales]]</f>
        <v>0.11249999999999986</v>
      </c>
    </row>
    <row r="160" spans="1:23" ht="14.25" hidden="1" customHeight="1" x14ac:dyDescent="0.2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c r="W160" s="2"/>
    </row>
    <row r="161" spans="1:23" ht="14.25" hidden="1" customHeight="1" x14ac:dyDescent="0.2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c r="W161" s="2"/>
    </row>
    <row r="162" spans="1:23" ht="14.25" customHeight="1" x14ac:dyDescent="0.2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c r="W162" s="2">
        <f>Table_1[[#This Row],[Profit]]/Table_1[[#This Row],[Sales]]</f>
        <v>0.44999999999999996</v>
      </c>
    </row>
    <row r="163" spans="1:23" ht="14.25" hidden="1" customHeight="1" x14ac:dyDescent="0.2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c r="W163" s="2"/>
    </row>
    <row r="164" spans="1:23" ht="14.25" customHeight="1" x14ac:dyDescent="0.2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c r="W164" s="2">
        <f>Table_1[[#This Row],[Profit]]/Table_1[[#This Row],[Sales]]</f>
        <v>0.46999999999999992</v>
      </c>
    </row>
    <row r="165" spans="1:23" ht="14.25" customHeight="1" x14ac:dyDescent="0.2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c r="W165" s="2">
        <f>Table_1[[#This Row],[Profit]]/Table_1[[#This Row],[Sales]]</f>
        <v>0.34999999999999992</v>
      </c>
    </row>
    <row r="166" spans="1:23" ht="14.25" hidden="1" customHeight="1" x14ac:dyDescent="0.2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c r="W166" s="2"/>
    </row>
    <row r="167" spans="1:23" ht="14.25" hidden="1" customHeight="1" x14ac:dyDescent="0.2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c r="W167" s="2"/>
    </row>
    <row r="168" spans="1:23" ht="14.25" hidden="1" customHeight="1" x14ac:dyDescent="0.2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c r="W168" s="2"/>
    </row>
    <row r="169" spans="1:23" ht="14.25" hidden="1" customHeight="1" x14ac:dyDescent="0.2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c r="W169" s="2"/>
    </row>
    <row r="170" spans="1:23" ht="14.25" hidden="1" customHeight="1" x14ac:dyDescent="0.2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c r="W170" s="2"/>
    </row>
    <row r="171" spans="1:23" ht="14.25" hidden="1" customHeight="1" x14ac:dyDescent="0.2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c r="W171" s="2"/>
    </row>
    <row r="172" spans="1:23" ht="14.25" hidden="1" customHeight="1" x14ac:dyDescent="0.2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c r="W172" s="2"/>
    </row>
    <row r="173" spans="1:23" ht="14.25" customHeight="1" x14ac:dyDescent="0.2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c r="W173" s="2">
        <f>Table_1[[#This Row],[Profit]]/Table_1[[#This Row],[Sales]]</f>
        <v>0.47000000000000003</v>
      </c>
    </row>
    <row r="174" spans="1:23" ht="14.25" customHeight="1" x14ac:dyDescent="0.2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c r="W174" s="2">
        <f>Table_1[[#This Row],[Profit]]/Table_1[[#This Row],[Sales]]</f>
        <v>0.48</v>
      </c>
    </row>
    <row r="175" spans="1:23" ht="14.25" customHeight="1" x14ac:dyDescent="0.2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c r="W175" s="2">
        <f>Table_1[[#This Row],[Profit]]/Table_1[[#This Row],[Sales]]</f>
        <v>6.2499999999999986E-2</v>
      </c>
    </row>
    <row r="176" spans="1:23" ht="14.25" hidden="1" customHeight="1" x14ac:dyDescent="0.2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c r="W176" s="2"/>
    </row>
    <row r="177" spans="1:23" ht="14.25" hidden="1" customHeight="1" x14ac:dyDescent="0.2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c r="W177" s="2"/>
    </row>
    <row r="178" spans="1:23" ht="14.25" hidden="1" customHeight="1" x14ac:dyDescent="0.2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c r="W178" s="2"/>
    </row>
    <row r="179" spans="1:23" ht="14.25" hidden="1" customHeight="1" x14ac:dyDescent="0.2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c r="W179" s="2"/>
    </row>
    <row r="180" spans="1:23" ht="14.25" hidden="1" customHeight="1" x14ac:dyDescent="0.2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c r="W180" s="2"/>
    </row>
    <row r="181" spans="1:23" ht="14.25" hidden="1" customHeight="1" x14ac:dyDescent="0.2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c r="W181" s="2"/>
    </row>
    <row r="182" spans="1:23" ht="14.25" hidden="1" customHeight="1" x14ac:dyDescent="0.2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c r="W182" s="2"/>
    </row>
    <row r="183" spans="1:23" ht="14.25" hidden="1" customHeight="1" x14ac:dyDescent="0.2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c r="W183" s="2"/>
    </row>
    <row r="184" spans="1:23" ht="14.25" hidden="1" customHeight="1" x14ac:dyDescent="0.2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c r="W184" s="2"/>
    </row>
    <row r="185" spans="1:23" ht="14.25" hidden="1" customHeight="1" x14ac:dyDescent="0.2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c r="W185" s="2"/>
    </row>
    <row r="186" spans="1:23" ht="14.25" hidden="1" customHeight="1" x14ac:dyDescent="0.2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c r="W186" s="2"/>
    </row>
    <row r="187" spans="1:23" ht="14.25" hidden="1" customHeight="1" x14ac:dyDescent="0.2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c r="W187" s="2"/>
    </row>
    <row r="188" spans="1:23" ht="14.25" customHeight="1" x14ac:dyDescent="0.2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c r="W188" s="2">
        <f>Table_1[[#This Row],[Profit]]/Table_1[[#This Row],[Sales]]</f>
        <v>0.13000000000000003</v>
      </c>
    </row>
    <row r="189" spans="1:23" ht="14.25" hidden="1" customHeight="1" x14ac:dyDescent="0.2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c r="W189" s="2"/>
    </row>
    <row r="190" spans="1:23" ht="14.25" hidden="1" customHeight="1" x14ac:dyDescent="0.2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c r="W190" s="2"/>
    </row>
    <row r="191" spans="1:23" ht="14.25" hidden="1" customHeight="1" x14ac:dyDescent="0.2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c r="W191" s="2"/>
    </row>
    <row r="192" spans="1:23" ht="14.25" hidden="1" customHeight="1" x14ac:dyDescent="0.2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c r="W192" s="2"/>
    </row>
    <row r="193" spans="1:23" ht="14.25" hidden="1" customHeight="1" x14ac:dyDescent="0.2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c r="W193" s="2"/>
    </row>
    <row r="194" spans="1:23" ht="14.25" hidden="1" customHeight="1" x14ac:dyDescent="0.2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c r="W194" s="2"/>
    </row>
    <row r="195" spans="1:23" ht="14.25" hidden="1" customHeight="1" x14ac:dyDescent="0.2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c r="W195" s="2"/>
    </row>
    <row r="196" spans="1:23" ht="14.25" customHeight="1" x14ac:dyDescent="0.2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c r="W196" s="2">
        <f>Table_1[[#This Row],[Profit]]/Table_1[[#This Row],[Sales]]</f>
        <v>0.46999999999999986</v>
      </c>
    </row>
    <row r="197" spans="1:23" ht="14.25" hidden="1" customHeight="1" x14ac:dyDescent="0.2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c r="W197" s="2"/>
    </row>
    <row r="198" spans="1:23" ht="14.25" hidden="1" customHeight="1" x14ac:dyDescent="0.2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c r="W198" s="2"/>
    </row>
    <row r="199" spans="1:23" ht="14.25" hidden="1" customHeight="1" x14ac:dyDescent="0.2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c r="W199" s="2"/>
    </row>
    <row r="200" spans="1:23" ht="14.25" hidden="1" customHeight="1" x14ac:dyDescent="0.2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c r="W200" s="2"/>
    </row>
    <row r="201" spans="1:23" ht="14.25" hidden="1" customHeight="1" x14ac:dyDescent="0.2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c r="W201" s="2"/>
    </row>
    <row r="202" spans="1:23" ht="14.25" hidden="1" customHeight="1" x14ac:dyDescent="0.2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c r="W202" s="2"/>
    </row>
    <row r="203" spans="1:23" ht="14.25" customHeight="1" x14ac:dyDescent="0.2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c r="W203" s="2">
        <f>Table_1[[#This Row],[Profit]]/Table_1[[#This Row],[Sales]]</f>
        <v>-0.74</v>
      </c>
    </row>
    <row r="204" spans="1:23" ht="14.25" customHeight="1" x14ac:dyDescent="0.2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c r="W204" s="2">
        <f>Table_1[[#This Row],[Profit]]/Table_1[[#This Row],[Sales]]</f>
        <v>0.11249999999999995</v>
      </c>
    </row>
    <row r="205" spans="1:23" ht="14.25" hidden="1" customHeight="1" x14ac:dyDescent="0.2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c r="W205" s="2"/>
    </row>
    <row r="206" spans="1:23" ht="14.25" hidden="1" customHeight="1" x14ac:dyDescent="0.2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c r="W206" s="2"/>
    </row>
    <row r="207" spans="1:23" ht="14.25" customHeight="1" x14ac:dyDescent="0.2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c r="W207" s="2">
        <f>Table_1[[#This Row],[Profit]]/Table_1[[#This Row],[Sales]]</f>
        <v>0.10000000000000005</v>
      </c>
    </row>
    <row r="208" spans="1:23" ht="14.25" hidden="1" customHeight="1" x14ac:dyDescent="0.2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c r="W208" s="2"/>
    </row>
    <row r="209" spans="1:23" ht="14.25" hidden="1" customHeight="1" x14ac:dyDescent="0.2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c r="W209" s="2"/>
    </row>
    <row r="210" spans="1:23" ht="14.25" hidden="1" customHeight="1" x14ac:dyDescent="0.2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c r="W210" s="2"/>
    </row>
    <row r="211" spans="1:23" ht="14.25" hidden="1" customHeight="1" x14ac:dyDescent="0.2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c r="W211" s="2"/>
    </row>
    <row r="212" spans="1:23" ht="14.25" hidden="1" customHeight="1" x14ac:dyDescent="0.2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c r="W212" s="2"/>
    </row>
    <row r="213" spans="1:23" ht="14.25" hidden="1" customHeight="1" x14ac:dyDescent="0.2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c r="W213" s="2"/>
    </row>
    <row r="214" spans="1:23" ht="14.25" hidden="1" customHeight="1" x14ac:dyDescent="0.2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c r="W214" s="2"/>
    </row>
    <row r="215" spans="1:23" ht="14.25" hidden="1" customHeight="1" x14ac:dyDescent="0.2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c r="W215" s="2"/>
    </row>
    <row r="216" spans="1:23" ht="14.25" hidden="1" customHeight="1" x14ac:dyDescent="0.2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c r="W216" s="2"/>
    </row>
    <row r="217" spans="1:23" ht="14.25" hidden="1" customHeight="1" x14ac:dyDescent="0.2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c r="W217" s="2"/>
    </row>
    <row r="218" spans="1:23" ht="14.25" hidden="1" customHeight="1" x14ac:dyDescent="0.2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c r="W218" s="2"/>
    </row>
    <row r="219" spans="1:23" ht="14.25" customHeight="1" x14ac:dyDescent="0.2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c r="W219" s="2">
        <f>Table_1[[#This Row],[Profit]]/Table_1[[#This Row],[Sales]]</f>
        <v>0.28000000000000003</v>
      </c>
    </row>
    <row r="220" spans="1:23" ht="14.25" customHeight="1" x14ac:dyDescent="0.2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c r="W220" s="2">
        <f>Table_1[[#This Row],[Profit]]/Table_1[[#This Row],[Sales]]</f>
        <v>7.5000000000000067E-2</v>
      </c>
    </row>
    <row r="221" spans="1:23" ht="14.25" hidden="1" customHeight="1" x14ac:dyDescent="0.2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c r="W221" s="2"/>
    </row>
    <row r="222" spans="1:23" ht="14.25" hidden="1" customHeight="1" x14ac:dyDescent="0.2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c r="W222" s="2"/>
    </row>
    <row r="223" spans="1:23" ht="14.25" hidden="1" customHeight="1" x14ac:dyDescent="0.2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c r="W223" s="2"/>
    </row>
    <row r="224" spans="1:23" ht="14.25" hidden="1" customHeight="1" x14ac:dyDescent="0.2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c r="W224" s="2"/>
    </row>
    <row r="225" spans="1:23" ht="14.25" hidden="1" customHeight="1" x14ac:dyDescent="0.2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c r="W225" s="2"/>
    </row>
    <row r="226" spans="1:23" ht="14.25" hidden="1" customHeight="1" x14ac:dyDescent="0.2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c r="W226" s="2"/>
    </row>
    <row r="227" spans="1:23" ht="14.25" hidden="1" customHeight="1" x14ac:dyDescent="0.2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c r="W227" s="2"/>
    </row>
    <row r="228" spans="1:23" ht="14.25" hidden="1" customHeight="1" x14ac:dyDescent="0.2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c r="W228" s="2"/>
    </row>
    <row r="229" spans="1:23" ht="14.25" hidden="1" customHeight="1" x14ac:dyDescent="0.2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c r="W229" s="2"/>
    </row>
    <row r="230" spans="1:23" ht="14.25" hidden="1" customHeight="1" x14ac:dyDescent="0.2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c r="W230" s="2"/>
    </row>
    <row r="231" spans="1:23" ht="14.25" hidden="1" customHeight="1" x14ac:dyDescent="0.2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c r="W231" s="2"/>
    </row>
    <row r="232" spans="1:23" ht="14.25" hidden="1" customHeight="1" x14ac:dyDescent="0.2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c r="W232" s="2"/>
    </row>
    <row r="233" spans="1:23" ht="14.25" hidden="1" customHeight="1" x14ac:dyDescent="0.2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c r="W233" s="2"/>
    </row>
    <row r="234" spans="1:23" ht="14.25" hidden="1" customHeight="1" x14ac:dyDescent="0.2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c r="W234" s="2"/>
    </row>
    <row r="235" spans="1:23" ht="14.25" hidden="1" customHeight="1" x14ac:dyDescent="0.2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c r="W235" s="2"/>
    </row>
    <row r="236" spans="1:23" ht="14.25" hidden="1" customHeight="1" x14ac:dyDescent="0.2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c r="W236" s="2"/>
    </row>
    <row r="237" spans="1:23" ht="14.25" hidden="1" customHeight="1" x14ac:dyDescent="0.2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c r="W237" s="2"/>
    </row>
    <row r="238" spans="1:23" ht="14.25" customHeight="1" x14ac:dyDescent="0.2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c r="W238" s="2">
        <f>Table_1[[#This Row],[Profit]]/Table_1[[#This Row],[Sales]]</f>
        <v>0.44999999999999996</v>
      </c>
    </row>
    <row r="239" spans="1:23" ht="14.25" hidden="1" customHeight="1" x14ac:dyDescent="0.2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c r="W239" s="2"/>
    </row>
    <row r="240" spans="1:23" ht="14.25" hidden="1" customHeight="1" x14ac:dyDescent="0.2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c r="W240" s="2"/>
    </row>
    <row r="241" spans="1:23" ht="14.25" hidden="1" customHeight="1" x14ac:dyDescent="0.2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c r="W241" s="2"/>
    </row>
    <row r="242" spans="1:23" ht="14.25" hidden="1" customHeight="1" x14ac:dyDescent="0.2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c r="W242" s="2"/>
    </row>
    <row r="243" spans="1:23" ht="14.25" hidden="1" customHeight="1" x14ac:dyDescent="0.2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c r="W243" s="2"/>
    </row>
    <row r="244" spans="1:23" ht="14.25" hidden="1" customHeight="1" x14ac:dyDescent="0.2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c r="W244" s="2"/>
    </row>
    <row r="245" spans="1:23" ht="14.25" hidden="1" customHeight="1" x14ac:dyDescent="0.2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c r="W245" s="2"/>
    </row>
    <row r="246" spans="1:23" ht="14.25" hidden="1" customHeight="1" x14ac:dyDescent="0.2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c r="W246" s="2"/>
    </row>
    <row r="247" spans="1:23" ht="14.25" hidden="1" customHeight="1" x14ac:dyDescent="0.2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c r="W247" s="2"/>
    </row>
    <row r="248" spans="1:23" ht="14.25" hidden="1" customHeight="1" x14ac:dyDescent="0.2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c r="W248" s="2"/>
    </row>
    <row r="249" spans="1:23" ht="14.25" hidden="1" customHeight="1" x14ac:dyDescent="0.2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c r="W249" s="2"/>
    </row>
    <row r="250" spans="1:23" ht="14.25" hidden="1" customHeight="1" x14ac:dyDescent="0.2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c r="W250" s="2"/>
    </row>
    <row r="251" spans="1:23" ht="14.25" customHeight="1" x14ac:dyDescent="0.2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c r="W251" s="2">
        <f>Table_1[[#This Row],[Profit]]/Table_1[[#This Row],[Sales]]</f>
        <v>8.7500000000000022E-2</v>
      </c>
    </row>
    <row r="252" spans="1:23" ht="14.25" customHeight="1" x14ac:dyDescent="0.2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c r="W252" s="2">
        <f>Table_1[[#This Row],[Profit]]/Table_1[[#This Row],[Sales]]</f>
        <v>0.47</v>
      </c>
    </row>
    <row r="253" spans="1:23" ht="14.25" customHeight="1" x14ac:dyDescent="0.2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c r="W253" s="2">
        <f>Table_1[[#This Row],[Profit]]/Table_1[[#This Row],[Sales]]</f>
        <v>0.18999999999999992</v>
      </c>
    </row>
    <row r="254" spans="1:23" ht="14.25" hidden="1" customHeight="1" x14ac:dyDescent="0.2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c r="W254" s="2"/>
    </row>
    <row r="255" spans="1:23" ht="14.25" hidden="1" customHeight="1" x14ac:dyDescent="0.2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c r="W255" s="2"/>
    </row>
    <row r="256" spans="1:23" ht="14.25" hidden="1" customHeight="1" x14ac:dyDescent="0.2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c r="W256" s="2"/>
    </row>
    <row r="257" spans="1:23" ht="14.25" hidden="1" customHeight="1" x14ac:dyDescent="0.2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c r="W257" s="2"/>
    </row>
    <row r="258" spans="1:23" ht="14.25" hidden="1" customHeight="1" x14ac:dyDescent="0.2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c r="W258" s="2"/>
    </row>
    <row r="259" spans="1:23" ht="14.25" hidden="1" customHeight="1" x14ac:dyDescent="0.2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c r="W259" s="2"/>
    </row>
    <row r="260" spans="1:23" ht="14.25" hidden="1" customHeight="1" x14ac:dyDescent="0.2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c r="W260" s="2"/>
    </row>
    <row r="261" spans="1:23" ht="14.25" hidden="1" customHeight="1" x14ac:dyDescent="0.2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c r="W261" s="2"/>
    </row>
    <row r="262" spans="1:23" ht="14.25" hidden="1" customHeight="1" x14ac:dyDescent="0.2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c r="W262" s="2"/>
    </row>
    <row r="263" spans="1:23" ht="14.25" hidden="1" customHeight="1" x14ac:dyDescent="0.2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c r="W263" s="2"/>
    </row>
    <row r="264" spans="1:23" ht="14.25" hidden="1" customHeight="1" x14ac:dyDescent="0.2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c r="W264" s="2"/>
    </row>
    <row r="265" spans="1:23" ht="14.25" hidden="1" customHeight="1" x14ac:dyDescent="0.2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c r="W265" s="2"/>
    </row>
    <row r="266" spans="1:23" ht="14.25" hidden="1" customHeight="1" x14ac:dyDescent="0.2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c r="W266" s="2"/>
    </row>
    <row r="267" spans="1:23" ht="14.25" customHeight="1" x14ac:dyDescent="0.2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c r="W267" s="2">
        <f>Table_1[[#This Row],[Profit]]/Table_1[[#This Row],[Sales]]</f>
        <v>0.44000000000000006</v>
      </c>
    </row>
    <row r="268" spans="1:23" ht="14.25" hidden="1" customHeight="1" x14ac:dyDescent="0.2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c r="W268" s="2"/>
    </row>
    <row r="269" spans="1:23" ht="14.25" hidden="1" customHeight="1" x14ac:dyDescent="0.2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c r="W269" s="2"/>
    </row>
    <row r="270" spans="1:23" ht="14.25" hidden="1" customHeight="1" x14ac:dyDescent="0.2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c r="W270" s="2"/>
    </row>
    <row r="271" spans="1:23" ht="14.25" hidden="1" customHeight="1" x14ac:dyDescent="0.2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c r="W271" s="2"/>
    </row>
    <row r="272" spans="1:23" ht="14.25" customHeight="1" x14ac:dyDescent="0.2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c r="W272" s="2">
        <f>Table_1[[#This Row],[Profit]]/Table_1[[#This Row],[Sales]]</f>
        <v>0.28999999999999987</v>
      </c>
    </row>
    <row r="273" spans="1:23" ht="14.25" customHeight="1" x14ac:dyDescent="0.2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c r="W273" s="2">
        <f>Table_1[[#This Row],[Profit]]/Table_1[[#This Row],[Sales]]</f>
        <v>0.44000000000000017</v>
      </c>
    </row>
    <row r="274" spans="1:23" ht="14.25" customHeight="1" x14ac:dyDescent="0.2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c r="W274" s="2">
        <f>Table_1[[#This Row],[Profit]]/Table_1[[#This Row],[Sales]]</f>
        <v>0.44000000000000006</v>
      </c>
    </row>
    <row r="275" spans="1:23" ht="14.25" customHeight="1" x14ac:dyDescent="0.2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c r="W275" s="2">
        <f>Table_1[[#This Row],[Profit]]/Table_1[[#This Row],[Sales]]</f>
        <v>0.37499999999999989</v>
      </c>
    </row>
    <row r="276" spans="1:23" ht="14.25" customHeight="1" x14ac:dyDescent="0.2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c r="W276" s="2">
        <f>Table_1[[#This Row],[Profit]]/Table_1[[#This Row],[Sales]]</f>
        <v>0.45999999999999996</v>
      </c>
    </row>
    <row r="277" spans="1:23" ht="14.25" customHeight="1" x14ac:dyDescent="0.2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c r="W277" s="2">
        <f>Table_1[[#This Row],[Profit]]/Table_1[[#This Row],[Sales]]</f>
        <v>0.26</v>
      </c>
    </row>
    <row r="278" spans="1:23" ht="14.25" hidden="1" customHeight="1" x14ac:dyDescent="0.2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c r="W278" s="2"/>
    </row>
    <row r="279" spans="1:23" ht="14.25" hidden="1" customHeight="1" x14ac:dyDescent="0.2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c r="W279" s="2"/>
    </row>
    <row r="280" spans="1:23" ht="14.25" hidden="1" customHeight="1" x14ac:dyDescent="0.2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c r="W280" s="2"/>
    </row>
    <row r="281" spans="1:23" ht="14.25" hidden="1" customHeight="1" x14ac:dyDescent="0.2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c r="W281" s="2"/>
    </row>
    <row r="282" spans="1:23" ht="14.25" hidden="1" customHeight="1" x14ac:dyDescent="0.2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c r="W282" s="2"/>
    </row>
    <row r="283" spans="1:23" ht="14.25" hidden="1" customHeight="1" x14ac:dyDescent="0.2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c r="W283" s="2"/>
    </row>
    <row r="284" spans="1:23" ht="14.25" customHeight="1" x14ac:dyDescent="0.2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c r="W284" s="2">
        <f>Table_1[[#This Row],[Profit]]/Table_1[[#This Row],[Sales]]</f>
        <v>5.000000000000001E-2</v>
      </c>
    </row>
    <row r="285" spans="1:23" ht="14.25" customHeight="1" x14ac:dyDescent="0.2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c r="W285" s="2">
        <f>Table_1[[#This Row],[Profit]]/Table_1[[#This Row],[Sales]]</f>
        <v>0.33749999999999997</v>
      </c>
    </row>
    <row r="286" spans="1:23" ht="14.25" customHeight="1" x14ac:dyDescent="0.2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c r="W286" s="2">
        <f>Table_1[[#This Row],[Profit]]/Table_1[[#This Row],[Sales]]</f>
        <v>0.1999999999999999</v>
      </c>
    </row>
    <row r="287" spans="1:23" ht="14.25" customHeight="1" x14ac:dyDescent="0.2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c r="W287" s="2">
        <f>Table_1[[#This Row],[Profit]]/Table_1[[#This Row],[Sales]]</f>
        <v>0.34999999999999992</v>
      </c>
    </row>
    <row r="288" spans="1:23" ht="14.25" hidden="1" customHeight="1" x14ac:dyDescent="0.2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c r="W288" s="2"/>
    </row>
    <row r="289" spans="1:23" ht="14.25" hidden="1" customHeight="1" x14ac:dyDescent="0.2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c r="W289" s="2"/>
    </row>
    <row r="290" spans="1:23" ht="14.25" hidden="1" customHeight="1" x14ac:dyDescent="0.2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c r="W290" s="2"/>
    </row>
    <row r="291" spans="1:23" ht="14.25" hidden="1" customHeight="1" x14ac:dyDescent="0.2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c r="W291" s="2"/>
    </row>
    <row r="292" spans="1:23" ht="14.25" hidden="1" customHeight="1" x14ac:dyDescent="0.2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c r="W292" s="2"/>
    </row>
    <row r="293" spans="1:23" ht="14.25" hidden="1" customHeight="1" x14ac:dyDescent="0.2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c r="W293" s="2"/>
    </row>
    <row r="294" spans="1:23" ht="14.25" hidden="1" customHeight="1" x14ac:dyDescent="0.2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c r="W294" s="2"/>
    </row>
    <row r="295" spans="1:23" ht="14.25" customHeight="1" x14ac:dyDescent="0.2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c r="W295" s="2">
        <f>Table_1[[#This Row],[Profit]]/Table_1[[#This Row],[Sales]]</f>
        <v>0.26250000000000001</v>
      </c>
    </row>
    <row r="296" spans="1:23" ht="14.25" customHeight="1" x14ac:dyDescent="0.2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c r="W296" s="2">
        <f>Table_1[[#This Row],[Profit]]/Table_1[[#This Row],[Sales]]</f>
        <v>8.750000000000005E-2</v>
      </c>
    </row>
    <row r="297" spans="1:23" ht="14.25" customHeight="1" x14ac:dyDescent="0.2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c r="W297" s="2">
        <f>Table_1[[#This Row],[Profit]]/Table_1[[#This Row],[Sales]]</f>
        <v>-0.11249999999999998</v>
      </c>
    </row>
    <row r="298" spans="1:23" ht="14.25" customHeight="1" x14ac:dyDescent="0.2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c r="W298" s="2">
        <f>Table_1[[#This Row],[Profit]]/Table_1[[#This Row],[Sales]]</f>
        <v>-0.8</v>
      </c>
    </row>
    <row r="299" spans="1:23" ht="14.25" customHeight="1" x14ac:dyDescent="0.2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c r="W299" s="2">
        <f>Table_1[[#This Row],[Profit]]/Table_1[[#This Row],[Sales]]</f>
        <v>0.33749999999999986</v>
      </c>
    </row>
    <row r="300" spans="1:23" ht="14.25" hidden="1" customHeight="1" x14ac:dyDescent="0.2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c r="W300" s="2"/>
    </row>
    <row r="301" spans="1:23" ht="14.25" hidden="1" customHeight="1" x14ac:dyDescent="0.2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c r="W301" s="2"/>
    </row>
    <row r="302" spans="1:23" ht="14.25" hidden="1" customHeight="1" x14ac:dyDescent="0.2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c r="W302" s="2"/>
    </row>
    <row r="303" spans="1:23" ht="14.25" hidden="1" customHeight="1" x14ac:dyDescent="0.2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c r="W303" s="2"/>
    </row>
    <row r="304" spans="1:23" ht="14.25" hidden="1" customHeight="1" x14ac:dyDescent="0.2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c r="W304" s="2"/>
    </row>
    <row r="305" spans="1:23" ht="14.25" hidden="1" customHeight="1" x14ac:dyDescent="0.2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c r="W305" s="2"/>
    </row>
    <row r="306" spans="1:23" ht="14.25" hidden="1" customHeight="1" x14ac:dyDescent="0.2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c r="W306" s="2"/>
    </row>
    <row r="307" spans="1:23" ht="14.25" hidden="1" customHeight="1" x14ac:dyDescent="0.2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c r="W307" s="2"/>
    </row>
    <row r="308" spans="1:23" ht="14.25" hidden="1" customHeight="1" x14ac:dyDescent="0.2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c r="W308" s="2"/>
    </row>
    <row r="309" spans="1:23" ht="14.25" hidden="1" customHeight="1" x14ac:dyDescent="0.2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c r="W309" s="2"/>
    </row>
    <row r="310" spans="1:23" ht="14.25" hidden="1" customHeight="1" x14ac:dyDescent="0.2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c r="W310" s="2"/>
    </row>
    <row r="311" spans="1:23" ht="14.25" customHeight="1" x14ac:dyDescent="0.2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c r="W311" s="2">
        <f>Table_1[[#This Row],[Profit]]/Table_1[[#This Row],[Sales]]</f>
        <v>0.23750000000000002</v>
      </c>
    </row>
    <row r="312" spans="1:23" ht="14.25" customHeight="1" x14ac:dyDescent="0.2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c r="W312" s="2">
        <f>Table_1[[#This Row],[Profit]]/Table_1[[#This Row],[Sales]]</f>
        <v>0.11249999999999995</v>
      </c>
    </row>
    <row r="313" spans="1:23" ht="14.25" customHeight="1" x14ac:dyDescent="0.2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c r="W313" s="2">
        <f>Table_1[[#This Row],[Profit]]/Table_1[[#This Row],[Sales]]</f>
        <v>0.11249999999999986</v>
      </c>
    </row>
    <row r="314" spans="1:23" ht="14.25" customHeight="1" x14ac:dyDescent="0.2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c r="W314" s="2">
        <f>Table_1[[#This Row],[Profit]]/Table_1[[#This Row],[Sales]]</f>
        <v>0.32500000000000001</v>
      </c>
    </row>
    <row r="315" spans="1:23" ht="14.25" hidden="1" customHeight="1" x14ac:dyDescent="0.2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c r="W315" s="2"/>
    </row>
    <row r="316" spans="1:23" ht="14.25" hidden="1" customHeight="1" x14ac:dyDescent="0.2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c r="W316" s="2"/>
    </row>
    <row r="317" spans="1:23" ht="14.25" hidden="1" customHeight="1" x14ac:dyDescent="0.2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c r="W317" s="2"/>
    </row>
    <row r="318" spans="1:23" ht="14.25" hidden="1" customHeight="1" x14ac:dyDescent="0.2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c r="W318" s="2"/>
    </row>
    <row r="319" spans="1:23" ht="14.25" hidden="1" customHeight="1" x14ac:dyDescent="0.2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c r="W319" s="2"/>
    </row>
    <row r="320" spans="1:23" ht="14.25" hidden="1" customHeight="1" x14ac:dyDescent="0.2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c r="W320" s="2"/>
    </row>
    <row r="321" spans="1:23" ht="14.25" hidden="1" customHeight="1" x14ac:dyDescent="0.2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c r="W321" s="2"/>
    </row>
    <row r="322" spans="1:23" ht="14.25" hidden="1" customHeight="1" x14ac:dyDescent="0.2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c r="W322" s="2"/>
    </row>
    <row r="323" spans="1:23" ht="14.25" hidden="1" customHeight="1" x14ac:dyDescent="0.2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c r="W323" s="2"/>
    </row>
    <row r="324" spans="1:23" ht="14.25" customHeight="1" x14ac:dyDescent="0.2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c r="W324" s="2">
        <f>Table_1[[#This Row],[Profit]]/Table_1[[#This Row],[Sales]]</f>
        <v>0.5</v>
      </c>
    </row>
    <row r="325" spans="1:23" ht="14.25" customHeight="1" x14ac:dyDescent="0.2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c r="W325" s="2">
        <f>Table_1[[#This Row],[Profit]]/Table_1[[#This Row],[Sales]]</f>
        <v>0.32500000000000001</v>
      </c>
    </row>
    <row r="326" spans="1:23" ht="14.25" customHeight="1" x14ac:dyDescent="0.2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c r="W326" s="2">
        <f>Table_1[[#This Row],[Profit]]/Table_1[[#This Row],[Sales]]</f>
        <v>0.35</v>
      </c>
    </row>
    <row r="327" spans="1:23" ht="14.25" hidden="1" customHeight="1" x14ac:dyDescent="0.2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c r="W327" s="2"/>
    </row>
    <row r="328" spans="1:23" ht="14.25" hidden="1" customHeight="1" x14ac:dyDescent="0.2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c r="W328" s="2"/>
    </row>
    <row r="329" spans="1:23" ht="14.25" hidden="1" customHeight="1" x14ac:dyDescent="0.2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c r="W329" s="2"/>
    </row>
    <row r="330" spans="1:23" ht="14.25" hidden="1" customHeight="1" x14ac:dyDescent="0.2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c r="W330" s="2"/>
    </row>
    <row r="331" spans="1:23" ht="14.25" hidden="1" customHeight="1" x14ac:dyDescent="0.2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c r="W331" s="2"/>
    </row>
    <row r="332" spans="1:23" ht="14.25" hidden="1" customHeight="1" x14ac:dyDescent="0.2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c r="W332" s="2"/>
    </row>
    <row r="333" spans="1:23" ht="14.25" hidden="1" customHeight="1" x14ac:dyDescent="0.2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c r="W333" s="2"/>
    </row>
    <row r="334" spans="1:23" ht="14.25" hidden="1" customHeight="1" x14ac:dyDescent="0.2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c r="W334" s="2"/>
    </row>
    <row r="335" spans="1:23" ht="14.25" hidden="1" customHeight="1" x14ac:dyDescent="0.2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c r="W335" s="2"/>
    </row>
    <row r="336" spans="1:23" ht="14.25" customHeight="1" x14ac:dyDescent="0.2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c r="W336" s="2">
        <f>Table_1[[#This Row],[Profit]]/Table_1[[#This Row],[Sales]]</f>
        <v>0.33749999999999986</v>
      </c>
    </row>
    <row r="337" spans="1:23" ht="14.25" customHeight="1" x14ac:dyDescent="0.2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c r="W337" s="2">
        <f>Table_1[[#This Row],[Profit]]/Table_1[[#This Row],[Sales]]</f>
        <v>0.35000000000000003</v>
      </c>
    </row>
    <row r="338" spans="1:23" ht="14.25" customHeight="1" x14ac:dyDescent="0.2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c r="W338" s="2">
        <f>Table_1[[#This Row],[Profit]]/Table_1[[#This Row],[Sales]]</f>
        <v>0.31249999999999983</v>
      </c>
    </row>
    <row r="339" spans="1:23" ht="14.25" customHeight="1" x14ac:dyDescent="0.2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c r="W339" s="2">
        <f>Table_1[[#This Row],[Profit]]/Table_1[[#This Row],[Sales]]</f>
        <v>0.36249999999999999</v>
      </c>
    </row>
    <row r="340" spans="1:23" ht="14.25" customHeight="1" x14ac:dyDescent="0.2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c r="W340" s="2">
        <f>Table_1[[#This Row],[Profit]]/Table_1[[#This Row],[Sales]]</f>
        <v>-2.5000000000000074E-2</v>
      </c>
    </row>
    <row r="341" spans="1:23" ht="14.25" customHeight="1" x14ac:dyDescent="0.2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c r="W341" s="2">
        <f>Table_1[[#This Row],[Profit]]/Table_1[[#This Row],[Sales]]</f>
        <v>0.47</v>
      </c>
    </row>
    <row r="342" spans="1:23" ht="14.25" hidden="1" customHeight="1" x14ac:dyDescent="0.2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c r="W342" s="2"/>
    </row>
    <row r="343" spans="1:23" ht="14.25" hidden="1" customHeight="1" x14ac:dyDescent="0.2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c r="W343" s="2"/>
    </row>
    <row r="344" spans="1:23" ht="14.25" hidden="1" customHeight="1" x14ac:dyDescent="0.2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c r="W344" s="2"/>
    </row>
    <row r="345" spans="1:23" ht="14.25" hidden="1" customHeight="1" x14ac:dyDescent="0.2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c r="W345" s="2"/>
    </row>
    <row r="346" spans="1:23" ht="14.25" hidden="1" customHeight="1" x14ac:dyDescent="0.2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c r="W346" s="2"/>
    </row>
    <row r="347" spans="1:23" ht="14.25" customHeight="1" x14ac:dyDescent="0.2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c r="W347" s="2">
        <f>Table_1[[#This Row],[Profit]]/Table_1[[#This Row],[Sales]]</f>
        <v>0.10000000000000006</v>
      </c>
    </row>
    <row r="348" spans="1:23" ht="14.25" hidden="1" customHeight="1" x14ac:dyDescent="0.2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c r="W348" s="2"/>
    </row>
    <row r="349" spans="1:23" ht="14.25" hidden="1" customHeight="1" x14ac:dyDescent="0.2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c r="W349" s="2"/>
    </row>
    <row r="350" spans="1:23" ht="14.25" hidden="1" customHeight="1" x14ac:dyDescent="0.2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c r="W350" s="2"/>
    </row>
    <row r="351" spans="1:23" ht="14.25" hidden="1" customHeight="1" x14ac:dyDescent="0.2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c r="W351" s="2"/>
    </row>
    <row r="352" spans="1:23" ht="14.25" hidden="1" customHeight="1" x14ac:dyDescent="0.2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c r="W352" s="2"/>
    </row>
    <row r="353" spans="1:23" ht="14.25" hidden="1" customHeight="1" x14ac:dyDescent="0.2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c r="W353" s="2"/>
    </row>
    <row r="354" spans="1:23" ht="14.25" hidden="1" customHeight="1" x14ac:dyDescent="0.2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c r="W354" s="2"/>
    </row>
    <row r="355" spans="1:23" ht="14.25" hidden="1" customHeight="1" x14ac:dyDescent="0.2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c r="W355" s="2"/>
    </row>
    <row r="356" spans="1:23" ht="14.25" hidden="1" customHeight="1" x14ac:dyDescent="0.2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c r="W356" s="2"/>
    </row>
    <row r="357" spans="1:23" ht="14.25" hidden="1" customHeight="1" x14ac:dyDescent="0.2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c r="W357" s="2"/>
    </row>
    <row r="358" spans="1:23" ht="14.25" hidden="1" customHeight="1" x14ac:dyDescent="0.2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c r="W358" s="2"/>
    </row>
    <row r="359" spans="1:23" ht="14.25" hidden="1" customHeight="1" x14ac:dyDescent="0.2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c r="W359" s="2"/>
    </row>
    <row r="360" spans="1:23" ht="14.25" hidden="1" customHeight="1" x14ac:dyDescent="0.2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c r="W360" s="2"/>
    </row>
    <row r="361" spans="1:23" ht="14.25" hidden="1" customHeight="1" x14ac:dyDescent="0.2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c r="W361" s="2"/>
    </row>
    <row r="362" spans="1:23" ht="14.25" hidden="1" customHeight="1" x14ac:dyDescent="0.2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c r="W362" s="2"/>
    </row>
    <row r="363" spans="1:23" ht="14.25" hidden="1" customHeight="1" x14ac:dyDescent="0.2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c r="W363" s="2"/>
    </row>
    <row r="364" spans="1:23" ht="14.25" hidden="1" customHeight="1" x14ac:dyDescent="0.2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c r="W364" s="2"/>
    </row>
    <row r="365" spans="1:23" ht="14.25" hidden="1" customHeight="1" x14ac:dyDescent="0.2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c r="W365" s="2"/>
    </row>
    <row r="366" spans="1:23" ht="14.25" hidden="1" customHeight="1" x14ac:dyDescent="0.2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c r="W366" s="2"/>
    </row>
    <row r="367" spans="1:23" ht="14.25" customHeight="1" x14ac:dyDescent="0.2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c r="W367" s="2">
        <f>Table_1[[#This Row],[Profit]]/Table_1[[#This Row],[Sales]]</f>
        <v>3.9999999999999966E-2</v>
      </c>
    </row>
    <row r="368" spans="1:23" ht="14.25" hidden="1" customHeight="1" x14ac:dyDescent="0.2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c r="W368" s="2"/>
    </row>
    <row r="369" spans="1:23" ht="14.25" hidden="1" customHeight="1" x14ac:dyDescent="0.2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c r="W369" s="2"/>
    </row>
    <row r="370" spans="1:23" ht="14.25" hidden="1" customHeight="1" x14ac:dyDescent="0.2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c r="W370" s="2"/>
    </row>
    <row r="371" spans="1:23" ht="14.25" hidden="1" customHeight="1" x14ac:dyDescent="0.2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c r="W371" s="2"/>
    </row>
    <row r="372" spans="1:23" ht="14.25" hidden="1" customHeight="1" x14ac:dyDescent="0.2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c r="W372" s="2"/>
    </row>
    <row r="373" spans="1:23" ht="14.25" hidden="1" customHeight="1" x14ac:dyDescent="0.2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c r="W373" s="2"/>
    </row>
    <row r="374" spans="1:23" ht="14.25" customHeight="1" x14ac:dyDescent="0.2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c r="W374" s="2">
        <f>Table_1[[#This Row],[Profit]]/Table_1[[#This Row],[Sales]]</f>
        <v>-0.69999999999999984</v>
      </c>
    </row>
    <row r="375" spans="1:23" ht="14.25" customHeight="1" x14ac:dyDescent="0.2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c r="W375" s="2">
        <f>Table_1[[#This Row],[Profit]]/Table_1[[#This Row],[Sales]]</f>
        <v>0.17499999999999988</v>
      </c>
    </row>
    <row r="376" spans="1:23" ht="14.25" customHeight="1" x14ac:dyDescent="0.2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c r="W376" s="2">
        <f>Table_1[[#This Row],[Profit]]/Table_1[[#This Row],[Sales]]</f>
        <v>9.9999999999999992E-2</v>
      </c>
    </row>
    <row r="377" spans="1:23" ht="14.25" customHeight="1" x14ac:dyDescent="0.2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c r="W377" s="2">
        <f>Table_1[[#This Row],[Profit]]/Table_1[[#This Row],[Sales]]</f>
        <v>-6.2500000000000028E-2</v>
      </c>
    </row>
    <row r="378" spans="1:23" ht="14.25" hidden="1" customHeight="1" x14ac:dyDescent="0.2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c r="W378" s="2"/>
    </row>
    <row r="379" spans="1:23" ht="14.25" hidden="1" customHeight="1" x14ac:dyDescent="0.2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c r="W379" s="2"/>
    </row>
    <row r="380" spans="1:23" ht="14.25" hidden="1" customHeight="1" x14ac:dyDescent="0.2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c r="W380" s="2"/>
    </row>
    <row r="381" spans="1:23" ht="14.25" hidden="1" customHeight="1" x14ac:dyDescent="0.2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c r="W381" s="2"/>
    </row>
    <row r="382" spans="1:23" ht="14.25" hidden="1" customHeight="1" x14ac:dyDescent="0.2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c r="W382" s="2"/>
    </row>
    <row r="383" spans="1:23" ht="14.25" customHeight="1" x14ac:dyDescent="0.2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c r="W383" s="2">
        <f>Table_1[[#This Row],[Profit]]/Table_1[[#This Row],[Sales]]</f>
        <v>0.5</v>
      </c>
    </row>
    <row r="384" spans="1:23" ht="14.25" customHeight="1" x14ac:dyDescent="0.2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c r="W384" s="2">
        <f>Table_1[[#This Row],[Profit]]/Table_1[[#This Row],[Sales]]</f>
        <v>0.35</v>
      </c>
    </row>
    <row r="385" spans="1:23" ht="14.25" hidden="1" customHeight="1" x14ac:dyDescent="0.2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c r="W385" s="2"/>
    </row>
    <row r="386" spans="1:23" ht="14.25" hidden="1" customHeight="1" x14ac:dyDescent="0.2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c r="W386" s="2"/>
    </row>
    <row r="387" spans="1:23" ht="14.25" hidden="1" customHeight="1" x14ac:dyDescent="0.2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c r="W387" s="2"/>
    </row>
    <row r="388" spans="1:23" ht="14.25" hidden="1" customHeight="1" x14ac:dyDescent="0.2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c r="W388" s="2"/>
    </row>
    <row r="389" spans="1:23" ht="14.25" hidden="1" customHeight="1" x14ac:dyDescent="0.2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c r="W389" s="2"/>
    </row>
    <row r="390" spans="1:23" ht="14.25" hidden="1" customHeight="1" x14ac:dyDescent="0.2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c r="W390" s="2"/>
    </row>
    <row r="391" spans="1:23" ht="14.25" hidden="1" customHeight="1" x14ac:dyDescent="0.2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c r="W391" s="2"/>
    </row>
    <row r="392" spans="1:23" ht="14.25" hidden="1" customHeight="1" x14ac:dyDescent="0.2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c r="W392" s="2"/>
    </row>
    <row r="393" spans="1:23" ht="14.25" customHeight="1" x14ac:dyDescent="0.2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c r="W393" s="2">
        <f>Table_1[[#This Row],[Profit]]/Table_1[[#This Row],[Sales]]</f>
        <v>0.11249999999999986</v>
      </c>
    </row>
    <row r="394" spans="1:23" ht="14.25" customHeight="1" x14ac:dyDescent="0.2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c r="W394" s="2">
        <f>Table_1[[#This Row],[Profit]]/Table_1[[#This Row],[Sales]]</f>
        <v>0.38999999999999996</v>
      </c>
    </row>
    <row r="395" spans="1:23" ht="14.25" hidden="1" customHeight="1" x14ac:dyDescent="0.2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c r="W395" s="2"/>
    </row>
    <row r="396" spans="1:23" ht="14.25" customHeight="1" x14ac:dyDescent="0.2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c r="W396" s="2">
        <f>Table_1[[#This Row],[Profit]]/Table_1[[#This Row],[Sales]]</f>
        <v>0.33749999999999986</v>
      </c>
    </row>
    <row r="397" spans="1:23" ht="14.25" hidden="1" customHeight="1" x14ac:dyDescent="0.2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c r="W397" s="2"/>
    </row>
    <row r="398" spans="1:23" ht="14.25" hidden="1" customHeight="1" x14ac:dyDescent="0.2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c r="W398" s="2"/>
    </row>
    <row r="399" spans="1:23" ht="14.25" hidden="1" customHeight="1" x14ac:dyDescent="0.2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c r="W399" s="2"/>
    </row>
    <row r="400" spans="1:23" ht="14.25" hidden="1" customHeight="1" x14ac:dyDescent="0.2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c r="W400" s="2"/>
    </row>
    <row r="401" spans="1:23" ht="14.25" hidden="1" customHeight="1" x14ac:dyDescent="0.2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c r="W401" s="2"/>
    </row>
    <row r="402" spans="1:23" ht="14.25" hidden="1" customHeight="1" x14ac:dyDescent="0.2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c r="W402" s="2"/>
    </row>
    <row r="403" spans="1:23" ht="14.25" hidden="1" customHeight="1" x14ac:dyDescent="0.2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c r="W403" s="2"/>
    </row>
    <row r="404" spans="1:23" ht="14.25" hidden="1" customHeight="1" x14ac:dyDescent="0.2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c r="W404" s="2"/>
    </row>
    <row r="405" spans="1:23" ht="14.25" hidden="1" customHeight="1" x14ac:dyDescent="0.2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c r="W405" s="2"/>
    </row>
    <row r="406" spans="1:23" ht="14.25" hidden="1" customHeight="1" x14ac:dyDescent="0.2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c r="W406" s="2"/>
    </row>
    <row r="407" spans="1:23" ht="14.25" customHeight="1" x14ac:dyDescent="0.2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c r="W407" s="2">
        <f>Table_1[[#This Row],[Profit]]/Table_1[[#This Row],[Sales]]</f>
        <v>0.21</v>
      </c>
    </row>
    <row r="408" spans="1:23" ht="14.25" customHeight="1" x14ac:dyDescent="0.2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c r="W408" s="2">
        <f>Table_1[[#This Row],[Profit]]/Table_1[[#This Row],[Sales]]</f>
        <v>0.36249999999999999</v>
      </c>
    </row>
    <row r="409" spans="1:23" ht="14.25" customHeight="1" x14ac:dyDescent="0.2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c r="W409" s="2">
        <f>Table_1[[#This Row],[Profit]]/Table_1[[#This Row],[Sales]]</f>
        <v>0.49</v>
      </c>
    </row>
    <row r="410" spans="1:23" ht="14.25" customHeight="1" x14ac:dyDescent="0.2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c r="W410" s="2">
        <f>Table_1[[#This Row],[Profit]]/Table_1[[#This Row],[Sales]]</f>
        <v>-0.11249999999999995</v>
      </c>
    </row>
    <row r="411" spans="1:23" ht="14.25" customHeight="1" x14ac:dyDescent="0.2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c r="W411" s="2">
        <f>Table_1[[#This Row],[Profit]]/Table_1[[#This Row],[Sales]]</f>
        <v>0.48</v>
      </c>
    </row>
    <row r="412" spans="1:23" ht="14.25" customHeight="1" x14ac:dyDescent="0.2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c r="W412" s="2">
        <f>Table_1[[#This Row],[Profit]]/Table_1[[#This Row],[Sales]]</f>
        <v>0.48000000000000004</v>
      </c>
    </row>
    <row r="413" spans="1:23" ht="14.25" customHeight="1" x14ac:dyDescent="0.2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c r="W413" s="2">
        <f>Table_1[[#This Row],[Profit]]/Table_1[[#This Row],[Sales]]</f>
        <v>0.49</v>
      </c>
    </row>
    <row r="414" spans="1:23" ht="14.25" customHeight="1" x14ac:dyDescent="0.2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c r="W414" s="2">
        <f>Table_1[[#This Row],[Profit]]/Table_1[[#This Row],[Sales]]</f>
        <v>2.3529411764705844E-2</v>
      </c>
    </row>
    <row r="415" spans="1:23" ht="14.25" customHeight="1" x14ac:dyDescent="0.2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c r="W415" s="2">
        <f>Table_1[[#This Row],[Profit]]/Table_1[[#This Row],[Sales]]</f>
        <v>-0.16250000000000009</v>
      </c>
    </row>
    <row r="416" spans="1:23" ht="14.25" customHeight="1" x14ac:dyDescent="0.2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c r="W416" s="2">
        <f>Table_1[[#This Row],[Profit]]/Table_1[[#This Row],[Sales]]</f>
        <v>0.46999999999999986</v>
      </c>
    </row>
    <row r="417" spans="1:23" ht="14.25" customHeight="1" x14ac:dyDescent="0.2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c r="W417" s="2">
        <f>Table_1[[#This Row],[Profit]]/Table_1[[#This Row],[Sales]]</f>
        <v>8.7500000000000064E-2</v>
      </c>
    </row>
    <row r="418" spans="1:23" ht="14.25" customHeight="1" x14ac:dyDescent="0.2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c r="W418" s="2">
        <f>Table_1[[#This Row],[Profit]]/Table_1[[#This Row],[Sales]]</f>
        <v>0.26999999999999996</v>
      </c>
    </row>
    <row r="419" spans="1:23" ht="14.25" customHeight="1" x14ac:dyDescent="0.2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c r="W419" s="2">
        <f>Table_1[[#This Row],[Profit]]/Table_1[[#This Row],[Sales]]</f>
        <v>9.999999999999995E-2</v>
      </c>
    </row>
    <row r="420" spans="1:23" ht="14.25" hidden="1" customHeight="1" x14ac:dyDescent="0.2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c r="W420" s="2"/>
    </row>
    <row r="421" spans="1:23" ht="14.25" customHeight="1" x14ac:dyDescent="0.2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c r="W421" s="2">
        <f>Table_1[[#This Row],[Profit]]/Table_1[[#This Row],[Sales]]</f>
        <v>0.28999999999999987</v>
      </c>
    </row>
    <row r="422" spans="1:23" ht="14.25" customHeight="1" x14ac:dyDescent="0.2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c r="W422" s="2">
        <f>Table_1[[#This Row],[Profit]]/Table_1[[#This Row],[Sales]]</f>
        <v>0.45999999999999991</v>
      </c>
    </row>
    <row r="423" spans="1:23" ht="14.25" customHeight="1" x14ac:dyDescent="0.2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c r="W423" s="2">
        <f>Table_1[[#This Row],[Profit]]/Table_1[[#This Row],[Sales]]</f>
        <v>0.28750000000000003</v>
      </c>
    </row>
    <row r="424" spans="1:23" ht="14.25" hidden="1" customHeight="1" x14ac:dyDescent="0.2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c r="W424" s="2"/>
    </row>
    <row r="425" spans="1:23" ht="14.25" hidden="1" customHeight="1" x14ac:dyDescent="0.2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c r="W425" s="2"/>
    </row>
    <row r="426" spans="1:23" ht="14.25" hidden="1" customHeight="1" x14ac:dyDescent="0.2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c r="W426" s="2"/>
    </row>
    <row r="427" spans="1:23" ht="14.25" hidden="1" customHeight="1" x14ac:dyDescent="0.2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c r="W427" s="2"/>
    </row>
    <row r="428" spans="1:23" ht="14.25" hidden="1" customHeight="1" x14ac:dyDescent="0.2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c r="W428" s="2"/>
    </row>
    <row r="429" spans="1:23" ht="14.25" hidden="1" customHeight="1" x14ac:dyDescent="0.2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c r="W429" s="2"/>
    </row>
    <row r="430" spans="1:23" ht="14.25" hidden="1" customHeight="1" x14ac:dyDescent="0.2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c r="W430" s="2"/>
    </row>
    <row r="431" spans="1:23" ht="14.25" hidden="1" customHeight="1" x14ac:dyDescent="0.2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c r="W431" s="2"/>
    </row>
    <row r="432" spans="1:23" ht="14.25" hidden="1" customHeight="1" x14ac:dyDescent="0.2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c r="W432" s="2"/>
    </row>
    <row r="433" spans="1:23" ht="14.25" hidden="1" customHeight="1" x14ac:dyDescent="0.2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c r="W433" s="2"/>
    </row>
    <row r="434" spans="1:23" ht="14.25" hidden="1" customHeight="1" x14ac:dyDescent="0.2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c r="W434" s="2"/>
    </row>
    <row r="435" spans="1:23" ht="14.25" hidden="1" customHeight="1" x14ac:dyDescent="0.2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c r="W435" s="2"/>
    </row>
    <row r="436" spans="1:23" ht="14.25" hidden="1" customHeight="1" x14ac:dyDescent="0.2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c r="W436" s="2"/>
    </row>
    <row r="437" spans="1:23" ht="14.25" hidden="1" customHeight="1" x14ac:dyDescent="0.2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c r="W437" s="2"/>
    </row>
    <row r="438" spans="1:23" ht="14.25" hidden="1" customHeight="1" x14ac:dyDescent="0.2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c r="W438" s="2"/>
    </row>
    <row r="439" spans="1:23" ht="14.25" hidden="1" customHeight="1" x14ac:dyDescent="0.2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c r="W439" s="2"/>
    </row>
    <row r="440" spans="1:23" ht="14.25" hidden="1" customHeight="1" x14ac:dyDescent="0.2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c r="W440" s="2"/>
    </row>
    <row r="441" spans="1:23" ht="14.25" hidden="1" customHeight="1" x14ac:dyDescent="0.2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c r="W441" s="2"/>
    </row>
    <row r="442" spans="1:23" ht="14.25" hidden="1" customHeight="1" x14ac:dyDescent="0.2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c r="W442" s="2"/>
    </row>
    <row r="443" spans="1:23" ht="14.25" hidden="1" customHeight="1" x14ac:dyDescent="0.2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c r="W443" s="2"/>
    </row>
    <row r="444" spans="1:23" ht="14.25" hidden="1" customHeight="1" x14ac:dyDescent="0.2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c r="W444" s="2"/>
    </row>
    <row r="445" spans="1:23" ht="14.25" hidden="1" customHeight="1" x14ac:dyDescent="0.2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c r="W445" s="2"/>
    </row>
    <row r="446" spans="1:23" ht="14.25" hidden="1" customHeight="1" x14ac:dyDescent="0.2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c r="W446" s="2"/>
    </row>
    <row r="447" spans="1:23" ht="14.25" hidden="1" customHeight="1" x14ac:dyDescent="0.2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c r="W447" s="2"/>
    </row>
    <row r="448" spans="1:23" ht="14.25" hidden="1" customHeight="1" x14ac:dyDescent="0.2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c r="W448" s="2"/>
    </row>
    <row r="449" spans="1:23" ht="14.25" hidden="1" customHeight="1" x14ac:dyDescent="0.2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c r="W449" s="2"/>
    </row>
    <row r="450" spans="1:23" ht="14.25" hidden="1" customHeight="1" x14ac:dyDescent="0.2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c r="W450" s="2"/>
    </row>
    <row r="451" spans="1:23" ht="14.25" hidden="1" customHeight="1" x14ac:dyDescent="0.2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c r="W451" s="2"/>
    </row>
    <row r="452" spans="1:23" ht="14.25" hidden="1" customHeight="1" x14ac:dyDescent="0.2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c r="W452" s="2"/>
    </row>
    <row r="453" spans="1:23" ht="14.25" hidden="1" customHeight="1" x14ac:dyDescent="0.2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c r="W453" s="2"/>
    </row>
    <row r="454" spans="1:23" ht="14.25" hidden="1" customHeight="1" x14ac:dyDescent="0.2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c r="W454" s="2"/>
    </row>
    <row r="455" spans="1:23" ht="14.25" hidden="1" customHeight="1" x14ac:dyDescent="0.2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c r="W455" s="2"/>
    </row>
    <row r="456" spans="1:23" ht="14.25" hidden="1" customHeight="1" x14ac:dyDescent="0.2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c r="W456" s="2"/>
    </row>
    <row r="457" spans="1:23" ht="14.25" hidden="1" customHeight="1" x14ac:dyDescent="0.2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c r="W457" s="2"/>
    </row>
    <row r="458" spans="1:23" ht="14.25" customHeight="1" x14ac:dyDescent="0.2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c r="W458" s="2">
        <f>Table_1[[#This Row],[Profit]]/Table_1[[#This Row],[Sales]]</f>
        <v>-0.18750000000000011</v>
      </c>
    </row>
    <row r="459" spans="1:23" ht="14.25" hidden="1" customHeight="1" x14ac:dyDescent="0.2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c r="W459" s="2"/>
    </row>
    <row r="460" spans="1:23" ht="14.25" hidden="1" customHeight="1" x14ac:dyDescent="0.2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c r="W460" s="2"/>
    </row>
    <row r="461" spans="1:23" ht="14.25" customHeight="1" x14ac:dyDescent="0.2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c r="W461" s="2">
        <f>Table_1[[#This Row],[Profit]]/Table_1[[#This Row],[Sales]]</f>
        <v>0.35</v>
      </c>
    </row>
    <row r="462" spans="1:23" ht="14.25" customHeight="1" x14ac:dyDescent="0.2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c r="W462" s="2">
        <f>Table_1[[#This Row],[Profit]]/Table_1[[#This Row],[Sales]]</f>
        <v>0.4200000000000001</v>
      </c>
    </row>
    <row r="463" spans="1:23" ht="14.25" customHeight="1" x14ac:dyDescent="0.2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c r="W463" s="2">
        <f>Table_1[[#This Row],[Profit]]/Table_1[[#This Row],[Sales]]</f>
        <v>0.36249999999999993</v>
      </c>
    </row>
    <row r="464" spans="1:23" ht="14.25" customHeight="1" x14ac:dyDescent="0.2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c r="W464" s="2">
        <f>Table_1[[#This Row],[Profit]]/Table_1[[#This Row],[Sales]]</f>
        <v>0.30000000000000004</v>
      </c>
    </row>
    <row r="465" spans="1:23" ht="14.25" customHeight="1" x14ac:dyDescent="0.2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c r="W465" s="2">
        <f>Table_1[[#This Row],[Profit]]/Table_1[[#This Row],[Sales]]</f>
        <v>-0.64</v>
      </c>
    </row>
    <row r="466" spans="1:23" ht="14.25" customHeight="1" x14ac:dyDescent="0.2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c r="W466" s="2">
        <f>Table_1[[#This Row],[Profit]]/Table_1[[#This Row],[Sales]]</f>
        <v>-0.73333333333333295</v>
      </c>
    </row>
    <row r="467" spans="1:23" ht="14.25" customHeight="1" x14ac:dyDescent="0.2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c r="W467" s="2">
        <f>Table_1[[#This Row],[Profit]]/Table_1[[#This Row],[Sales]]</f>
        <v>-0.18750000000000008</v>
      </c>
    </row>
    <row r="468" spans="1:23" ht="14.25" customHeight="1" x14ac:dyDescent="0.2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c r="W468" s="2">
        <f>Table_1[[#This Row],[Profit]]/Table_1[[#This Row],[Sales]]</f>
        <v>7.4999999999999997E-2</v>
      </c>
    </row>
    <row r="469" spans="1:23" ht="14.25" hidden="1" customHeight="1" x14ac:dyDescent="0.2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c r="W469" s="2"/>
    </row>
    <row r="470" spans="1:23" ht="14.25" hidden="1" customHeight="1" x14ac:dyDescent="0.2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c r="W470" s="2"/>
    </row>
    <row r="471" spans="1:23" ht="14.25" hidden="1" customHeight="1" x14ac:dyDescent="0.2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c r="W471" s="2"/>
    </row>
    <row r="472" spans="1:23" ht="14.25" hidden="1" customHeight="1" x14ac:dyDescent="0.2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c r="W472" s="2"/>
    </row>
    <row r="473" spans="1:23" ht="14.25" customHeight="1" x14ac:dyDescent="0.2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c r="W473" s="2">
        <f>Table_1[[#This Row],[Profit]]/Table_1[[#This Row],[Sales]]</f>
        <v>9.9999999999999534E-3</v>
      </c>
    </row>
    <row r="474" spans="1:23" ht="14.25" customHeight="1" x14ac:dyDescent="0.2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c r="W474" s="2">
        <f>Table_1[[#This Row],[Profit]]/Table_1[[#This Row],[Sales]]</f>
        <v>4.7058823529411681E-2</v>
      </c>
    </row>
    <row r="475" spans="1:23" ht="14.25" customHeight="1" x14ac:dyDescent="0.2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c r="W475" s="2">
        <f>Table_1[[#This Row],[Profit]]/Table_1[[#This Row],[Sales]]</f>
        <v>0.12499999999999988</v>
      </c>
    </row>
    <row r="476" spans="1:23" ht="14.25" customHeight="1" x14ac:dyDescent="0.2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c r="W476" s="2">
        <f>Table_1[[#This Row],[Profit]]/Table_1[[#This Row],[Sales]]</f>
        <v>0.27000000000000007</v>
      </c>
    </row>
    <row r="477" spans="1:23" ht="14.25" customHeight="1" x14ac:dyDescent="0.2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c r="W477" s="2">
        <f>Table_1[[#This Row],[Profit]]/Table_1[[#This Row],[Sales]]</f>
        <v>0.45999999999999996</v>
      </c>
    </row>
    <row r="478" spans="1:23" ht="14.25" customHeight="1" x14ac:dyDescent="0.2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c r="W478" s="2">
        <f>Table_1[[#This Row],[Profit]]/Table_1[[#This Row],[Sales]]</f>
        <v>0.47999999999999993</v>
      </c>
    </row>
    <row r="479" spans="1:23" ht="14.25" customHeight="1" x14ac:dyDescent="0.2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c r="W479" s="2">
        <f>Table_1[[#This Row],[Profit]]/Table_1[[#This Row],[Sales]]</f>
        <v>7.4999999999999942E-2</v>
      </c>
    </row>
    <row r="480" spans="1:23" ht="14.25" hidden="1" customHeight="1" x14ac:dyDescent="0.2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c r="W480" s="2"/>
    </row>
    <row r="481" spans="1:23" ht="14.25" hidden="1" customHeight="1" x14ac:dyDescent="0.2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c r="W481" s="2"/>
    </row>
    <row r="482" spans="1:23" ht="14.25" hidden="1" customHeight="1" x14ac:dyDescent="0.2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c r="W482" s="2"/>
    </row>
    <row r="483" spans="1:23" ht="14.25" customHeight="1" x14ac:dyDescent="0.2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c r="W483" s="2">
        <f>Table_1[[#This Row],[Profit]]/Table_1[[#This Row],[Sales]]</f>
        <v>0.20999999999999996</v>
      </c>
    </row>
    <row r="484" spans="1:23" ht="14.25" hidden="1" customHeight="1" x14ac:dyDescent="0.2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c r="W484" s="2"/>
    </row>
    <row r="485" spans="1:23" ht="14.25" hidden="1" customHeight="1" x14ac:dyDescent="0.2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c r="W485" s="2"/>
    </row>
    <row r="486" spans="1:23" ht="14.25" customHeight="1" x14ac:dyDescent="0.2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c r="W486" s="2">
        <f>Table_1[[#This Row],[Profit]]/Table_1[[#This Row],[Sales]]</f>
        <v>0.5</v>
      </c>
    </row>
    <row r="487" spans="1:23" ht="14.25" customHeight="1" x14ac:dyDescent="0.2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c r="W487" s="2">
        <f>Table_1[[#This Row],[Profit]]/Table_1[[#This Row],[Sales]]</f>
        <v>-5.8823529411764691E-2</v>
      </c>
    </row>
    <row r="488" spans="1:23" ht="14.25" customHeight="1" x14ac:dyDescent="0.2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c r="W488" s="2">
        <f>Table_1[[#This Row],[Profit]]/Table_1[[#This Row],[Sales]]</f>
        <v>6.2500000000000069E-2</v>
      </c>
    </row>
    <row r="489" spans="1:23" ht="14.25" hidden="1" customHeight="1" x14ac:dyDescent="0.2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c r="W489" s="2"/>
    </row>
    <row r="490" spans="1:23" ht="14.25" hidden="1" customHeight="1" x14ac:dyDescent="0.2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c r="W490" s="2"/>
    </row>
    <row r="491" spans="1:23" ht="14.25" hidden="1" customHeight="1" x14ac:dyDescent="0.2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c r="W491" s="2"/>
    </row>
    <row r="492" spans="1:23" ht="14.25" hidden="1" customHeight="1" x14ac:dyDescent="0.2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c r="W492" s="2"/>
    </row>
    <row r="493" spans="1:23" ht="14.25" hidden="1" customHeight="1" x14ac:dyDescent="0.2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c r="W493" s="2"/>
    </row>
    <row r="494" spans="1:23" ht="14.25" hidden="1" customHeight="1" x14ac:dyDescent="0.2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c r="W494" s="2"/>
    </row>
    <row r="495" spans="1:23" ht="14.25" customHeight="1" x14ac:dyDescent="0.2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c r="W495" s="2">
        <f>Table_1[[#This Row],[Profit]]/Table_1[[#This Row],[Sales]]</f>
        <v>0.14000000000000004</v>
      </c>
    </row>
    <row r="496" spans="1:23" ht="14.25" hidden="1" customHeight="1" x14ac:dyDescent="0.2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c r="W496" s="2"/>
    </row>
    <row r="497" spans="1:23" ht="14.25" hidden="1" customHeight="1" x14ac:dyDescent="0.2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c r="W497" s="2"/>
    </row>
    <row r="498" spans="1:23" ht="14.25" customHeight="1" x14ac:dyDescent="0.2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c r="W498" s="2">
        <f>Table_1[[#This Row],[Profit]]/Table_1[[#This Row],[Sales]]</f>
        <v>0.33749999999999991</v>
      </c>
    </row>
    <row r="499" spans="1:23" ht="14.25" customHeight="1" x14ac:dyDescent="0.2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c r="W499" s="2">
        <f>Table_1[[#This Row],[Profit]]/Table_1[[#This Row],[Sales]]</f>
        <v>0.32</v>
      </c>
    </row>
    <row r="500" spans="1:23" ht="14.25" customHeight="1" x14ac:dyDescent="0.2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c r="W500" s="2">
        <f>Table_1[[#This Row],[Profit]]/Table_1[[#This Row],[Sales]]</f>
        <v>7.5000000000000053E-2</v>
      </c>
    </row>
    <row r="501" spans="1:23" ht="14.25" customHeight="1" x14ac:dyDescent="0.2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c r="W501" s="2">
        <f>Table_1[[#This Row],[Profit]]/Table_1[[#This Row],[Sales]]</f>
        <v>0.32999999999999996</v>
      </c>
    </row>
    <row r="502" spans="1:23" ht="14.25" customHeight="1" x14ac:dyDescent="0.2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c r="W502" s="2">
        <f>Table_1[[#This Row],[Profit]]/Table_1[[#This Row],[Sales]]</f>
        <v>-0.66666666666666641</v>
      </c>
    </row>
    <row r="503" spans="1:23" ht="14.25" customHeight="1" x14ac:dyDescent="0.2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c r="W503" s="2">
        <f>Table_1[[#This Row],[Profit]]/Table_1[[#This Row],[Sales]]</f>
        <v>-0.7999999999999996</v>
      </c>
    </row>
    <row r="504" spans="1:23" ht="14.25" customHeight="1" x14ac:dyDescent="0.2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c r="W504" s="2">
        <f>Table_1[[#This Row],[Profit]]/Table_1[[#This Row],[Sales]]</f>
        <v>6.2499999999999972E-2</v>
      </c>
    </row>
    <row r="505" spans="1:23" ht="14.25" customHeight="1" x14ac:dyDescent="0.2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c r="W505" s="2">
        <f>Table_1[[#This Row],[Profit]]/Table_1[[#This Row],[Sales]]</f>
        <v>-0.79999999999999982</v>
      </c>
    </row>
    <row r="506" spans="1:23" ht="14.25" customHeight="1" x14ac:dyDescent="0.2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c r="W506" s="2">
        <f>Table_1[[#This Row],[Profit]]/Table_1[[#This Row],[Sales]]</f>
        <v>0.36249999999999999</v>
      </c>
    </row>
    <row r="507" spans="1:23" ht="14.25" hidden="1" customHeight="1" x14ac:dyDescent="0.2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c r="W507" s="2"/>
    </row>
    <row r="508" spans="1:23" ht="14.25" hidden="1" customHeight="1" x14ac:dyDescent="0.2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c r="W508" s="2"/>
    </row>
    <row r="509" spans="1:23" ht="14.25" hidden="1" customHeight="1" x14ac:dyDescent="0.2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c r="W509" s="2"/>
    </row>
    <row r="510" spans="1:23" ht="14.25" hidden="1" customHeight="1" x14ac:dyDescent="0.2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c r="W510" s="2"/>
    </row>
    <row r="511" spans="1:23" ht="14.25" hidden="1" customHeight="1" x14ac:dyDescent="0.2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c r="W511" s="2"/>
    </row>
    <row r="512" spans="1:23" ht="14.25" hidden="1" customHeight="1" x14ac:dyDescent="0.2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c r="W512" s="2"/>
    </row>
    <row r="513" spans="1:23" ht="14.25" hidden="1" customHeight="1" x14ac:dyDescent="0.2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c r="W513" s="2"/>
    </row>
    <row r="514" spans="1:23" ht="14.25" hidden="1" customHeight="1" x14ac:dyDescent="0.2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c r="W514" s="2"/>
    </row>
    <row r="515" spans="1:23" ht="14.25" customHeight="1" x14ac:dyDescent="0.2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c r="W515" s="2">
        <f>Table_1[[#This Row],[Profit]]/Table_1[[#This Row],[Sales]]</f>
        <v>0.27</v>
      </c>
    </row>
    <row r="516" spans="1:23" ht="14.25" customHeight="1" x14ac:dyDescent="0.2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c r="W516" s="2">
        <f>Table_1[[#This Row],[Profit]]/Table_1[[#This Row],[Sales]]</f>
        <v>0.28999999999999992</v>
      </c>
    </row>
    <row r="517" spans="1:23" ht="14.25" customHeight="1" x14ac:dyDescent="0.2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c r="W517" s="2">
        <f>Table_1[[#This Row],[Profit]]/Table_1[[#This Row],[Sales]]</f>
        <v>0.45999999999999996</v>
      </c>
    </row>
    <row r="518" spans="1:23" ht="14.25" customHeight="1" x14ac:dyDescent="0.2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c r="W518" s="2">
        <f>Table_1[[#This Row],[Profit]]/Table_1[[#This Row],[Sales]]</f>
        <v>0.27</v>
      </c>
    </row>
    <row r="519" spans="1:23" ht="14.25" customHeight="1" x14ac:dyDescent="0.2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c r="W519" s="2">
        <f>Table_1[[#This Row],[Profit]]/Table_1[[#This Row],[Sales]]</f>
        <v>0.44999999999999996</v>
      </c>
    </row>
    <row r="520" spans="1:23" ht="14.25" customHeight="1" x14ac:dyDescent="0.2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c r="W520" s="2">
        <f>Table_1[[#This Row],[Profit]]/Table_1[[#This Row],[Sales]]</f>
        <v>4.9999999999999989E-2</v>
      </c>
    </row>
    <row r="521" spans="1:23" ht="14.25" hidden="1" customHeight="1" x14ac:dyDescent="0.2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c r="W521" s="2"/>
    </row>
    <row r="522" spans="1:23" ht="14.25" hidden="1" customHeight="1" x14ac:dyDescent="0.2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c r="W522" s="2"/>
    </row>
    <row r="523" spans="1:23" ht="14.25" hidden="1" customHeight="1" x14ac:dyDescent="0.2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c r="W523" s="2"/>
    </row>
    <row r="524" spans="1:23" ht="14.25" hidden="1" customHeight="1" x14ac:dyDescent="0.2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c r="W524" s="2"/>
    </row>
    <row r="525" spans="1:23" ht="14.25" customHeight="1" x14ac:dyDescent="0.2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c r="W525" s="2">
        <f>Table_1[[#This Row],[Profit]]/Table_1[[#This Row],[Sales]]</f>
        <v>-0.22499999999999992</v>
      </c>
    </row>
    <row r="526" spans="1:23" ht="14.25" customHeight="1" x14ac:dyDescent="0.2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c r="W526" s="2">
        <f>Table_1[[#This Row],[Profit]]/Table_1[[#This Row],[Sales]]</f>
        <v>0.41000000000000003</v>
      </c>
    </row>
    <row r="527" spans="1:23" ht="14.25" hidden="1" customHeight="1" x14ac:dyDescent="0.2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c r="W527" s="2"/>
    </row>
    <row r="528" spans="1:23" ht="14.25" hidden="1" customHeight="1" x14ac:dyDescent="0.2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c r="W528" s="2"/>
    </row>
    <row r="529" spans="1:23" ht="14.25" hidden="1" customHeight="1" x14ac:dyDescent="0.2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c r="W529" s="2"/>
    </row>
    <row r="530" spans="1:23" ht="14.25" hidden="1" customHeight="1" x14ac:dyDescent="0.2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c r="W530" s="2"/>
    </row>
    <row r="531" spans="1:23" ht="14.25" hidden="1" customHeight="1" x14ac:dyDescent="0.2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c r="W531" s="2"/>
    </row>
    <row r="532" spans="1:23" ht="14.25" hidden="1" customHeight="1" x14ac:dyDescent="0.2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c r="W532" s="2"/>
    </row>
    <row r="533" spans="1:23" ht="14.25" customHeight="1" x14ac:dyDescent="0.2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c r="W533" s="2">
        <f>Table_1[[#This Row],[Profit]]/Table_1[[#This Row],[Sales]]</f>
        <v>6.2499999999999924E-2</v>
      </c>
    </row>
    <row r="534" spans="1:23" ht="14.25" customHeight="1" x14ac:dyDescent="0.2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c r="W534" s="2">
        <f>Table_1[[#This Row],[Profit]]/Table_1[[#This Row],[Sales]]</f>
        <v>4.9999999999999968E-2</v>
      </c>
    </row>
    <row r="535" spans="1:23" ht="14.25" hidden="1" customHeight="1" x14ac:dyDescent="0.2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c r="W535" s="2"/>
    </row>
    <row r="536" spans="1:23" ht="14.25" hidden="1" customHeight="1" x14ac:dyDescent="0.2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c r="W536" s="2"/>
    </row>
    <row r="537" spans="1:23" ht="14.25" customHeight="1" x14ac:dyDescent="0.2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c r="W537" s="2">
        <f>Table_1[[#This Row],[Profit]]/Table_1[[#This Row],[Sales]]</f>
        <v>8.7499999999999994E-2</v>
      </c>
    </row>
    <row r="538" spans="1:23" ht="14.25" hidden="1" customHeight="1" x14ac:dyDescent="0.2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c r="W538" s="2"/>
    </row>
    <row r="539" spans="1:23" ht="14.25" hidden="1" customHeight="1" x14ac:dyDescent="0.2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c r="W539" s="2"/>
    </row>
    <row r="540" spans="1:23" ht="14.25" hidden="1" customHeight="1" x14ac:dyDescent="0.2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c r="W540" s="2"/>
    </row>
    <row r="541" spans="1:23" ht="14.25" hidden="1" customHeight="1" x14ac:dyDescent="0.2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c r="W541" s="2"/>
    </row>
    <row r="542" spans="1:23" ht="14.25" hidden="1" customHeight="1" x14ac:dyDescent="0.2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c r="W542" s="2"/>
    </row>
    <row r="543" spans="1:23" ht="14.25" customHeight="1" x14ac:dyDescent="0.2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c r="W543" s="2">
        <f>Table_1[[#This Row],[Profit]]/Table_1[[#This Row],[Sales]]</f>
        <v>0.10000000000000006</v>
      </c>
    </row>
    <row r="544" spans="1:23" ht="14.25" hidden="1" customHeight="1" x14ac:dyDescent="0.2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c r="W544" s="2"/>
    </row>
    <row r="545" spans="1:23" ht="14.25" hidden="1" customHeight="1" x14ac:dyDescent="0.2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c r="W545" s="2"/>
    </row>
    <row r="546" spans="1:23" ht="14.25" hidden="1" customHeight="1" x14ac:dyDescent="0.2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c r="W546" s="2"/>
    </row>
    <row r="547" spans="1:23" ht="14.25" hidden="1" customHeight="1" x14ac:dyDescent="0.2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c r="W547" s="2"/>
    </row>
    <row r="548" spans="1:23" ht="14.25" hidden="1" customHeight="1" x14ac:dyDescent="0.2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c r="W548" s="2"/>
    </row>
    <row r="549" spans="1:23" ht="14.25" hidden="1" customHeight="1" x14ac:dyDescent="0.2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c r="W549" s="2"/>
    </row>
    <row r="550" spans="1:23" ht="14.25" hidden="1" customHeight="1" x14ac:dyDescent="0.2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c r="W550" s="2"/>
    </row>
    <row r="551" spans="1:23" ht="14.25" hidden="1" customHeight="1" x14ac:dyDescent="0.2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c r="W551" s="2"/>
    </row>
    <row r="552" spans="1:23" ht="14.25" hidden="1" customHeight="1" x14ac:dyDescent="0.2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c r="W552" s="2"/>
    </row>
    <row r="553" spans="1:23" ht="14.25" customHeight="1" x14ac:dyDescent="0.2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c r="W553" s="2">
        <f>Table_1[[#This Row],[Profit]]/Table_1[[#This Row],[Sales]]</f>
        <v>0</v>
      </c>
    </row>
    <row r="554" spans="1:23" ht="14.25" hidden="1" customHeight="1" x14ac:dyDescent="0.2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c r="W554" s="2"/>
    </row>
    <row r="555" spans="1:23" ht="14.25" hidden="1" customHeight="1" x14ac:dyDescent="0.2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c r="W555" s="2"/>
    </row>
    <row r="556" spans="1:23" ht="14.25" customHeight="1" x14ac:dyDescent="0.2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c r="W556" s="2">
        <f>Table_1[[#This Row],[Profit]]/Table_1[[#This Row],[Sales]]</f>
        <v>0.24000000000000002</v>
      </c>
    </row>
    <row r="557" spans="1:23" ht="14.25" hidden="1" customHeight="1" x14ac:dyDescent="0.2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c r="W557" s="2"/>
    </row>
    <row r="558" spans="1:23" ht="14.25" customHeight="1" x14ac:dyDescent="0.2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c r="W558" s="2">
        <f>Table_1[[#This Row],[Profit]]/Table_1[[#This Row],[Sales]]</f>
        <v>0.48000000000000004</v>
      </c>
    </row>
    <row r="559" spans="1:23" ht="14.25" customHeight="1" x14ac:dyDescent="0.2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c r="W559" s="2">
        <f>Table_1[[#This Row],[Profit]]/Table_1[[#This Row],[Sales]]</f>
        <v>-0.16250000000000012</v>
      </c>
    </row>
    <row r="560" spans="1:23" ht="14.25" customHeight="1" x14ac:dyDescent="0.2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c r="W560" s="2">
        <f>Table_1[[#This Row],[Profit]]/Table_1[[#This Row],[Sales]]</f>
        <v>0.48</v>
      </c>
    </row>
    <row r="561" spans="1:23" ht="14.25" customHeight="1" x14ac:dyDescent="0.2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c r="W561" s="2">
        <f>Table_1[[#This Row],[Profit]]/Table_1[[#This Row],[Sales]]</f>
        <v>0.39000000000000007</v>
      </c>
    </row>
    <row r="562" spans="1:23" ht="14.25" customHeight="1" x14ac:dyDescent="0.2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c r="W562" s="2">
        <f>Table_1[[#This Row],[Profit]]/Table_1[[#This Row],[Sales]]</f>
        <v>0.32499999999999973</v>
      </c>
    </row>
    <row r="563" spans="1:23" ht="14.25" hidden="1" customHeight="1" x14ac:dyDescent="0.2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c r="W563" s="2"/>
    </row>
    <row r="564" spans="1:23" ht="14.25" hidden="1" customHeight="1" x14ac:dyDescent="0.2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c r="W564" s="2"/>
    </row>
    <row r="565" spans="1:23" ht="14.25" customHeight="1" x14ac:dyDescent="0.2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c r="W565" s="2">
        <f>Table_1[[#This Row],[Profit]]/Table_1[[#This Row],[Sales]]</f>
        <v>0</v>
      </c>
    </row>
    <row r="566" spans="1:23" ht="14.25" customHeight="1" x14ac:dyDescent="0.2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c r="W566" s="2">
        <f>Table_1[[#This Row],[Profit]]/Table_1[[#This Row],[Sales]]</f>
        <v>0.45999999999999996</v>
      </c>
    </row>
    <row r="567" spans="1:23" ht="14.25" customHeight="1" x14ac:dyDescent="0.2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c r="W567" s="2">
        <f>Table_1[[#This Row],[Profit]]/Table_1[[#This Row],[Sales]]</f>
        <v>0.12499999999999994</v>
      </c>
    </row>
    <row r="568" spans="1:23" ht="14.25" customHeight="1" x14ac:dyDescent="0.2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c r="W568" s="2">
        <f>Table_1[[#This Row],[Profit]]/Table_1[[#This Row],[Sales]]</f>
        <v>0.49</v>
      </c>
    </row>
    <row r="569" spans="1:23" ht="14.25" customHeight="1" x14ac:dyDescent="0.2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c r="W569" s="2">
        <f>Table_1[[#This Row],[Profit]]/Table_1[[#This Row],[Sales]]</f>
        <v>0.33749999999999997</v>
      </c>
    </row>
    <row r="570" spans="1:23" ht="14.25" customHeight="1" x14ac:dyDescent="0.2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c r="W570" s="2">
        <f>Table_1[[#This Row],[Profit]]/Table_1[[#This Row],[Sales]]</f>
        <v>0.48000000000000004</v>
      </c>
    </row>
    <row r="571" spans="1:23" ht="14.25" customHeight="1" x14ac:dyDescent="0.2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c r="W571" s="2">
        <f>Table_1[[#This Row],[Profit]]/Table_1[[#This Row],[Sales]]</f>
        <v>0</v>
      </c>
    </row>
    <row r="572" spans="1:23" ht="14.25" hidden="1" customHeight="1" x14ac:dyDescent="0.2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c r="W572" s="2"/>
    </row>
    <row r="573" spans="1:23" ht="14.25" hidden="1" customHeight="1" x14ac:dyDescent="0.2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c r="W573" s="2"/>
    </row>
    <row r="574" spans="1:23" ht="14.25" hidden="1" customHeight="1" x14ac:dyDescent="0.2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c r="W574" s="2"/>
    </row>
    <row r="575" spans="1:23" ht="14.25" hidden="1" customHeight="1" x14ac:dyDescent="0.2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c r="W575" s="2"/>
    </row>
    <row r="576" spans="1:23" ht="14.25" customHeight="1" x14ac:dyDescent="0.2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c r="W576" s="2">
        <f>Table_1[[#This Row],[Profit]]/Table_1[[#This Row],[Sales]]</f>
        <v>0.27</v>
      </c>
    </row>
    <row r="577" spans="1:23" ht="14.25" customHeight="1" x14ac:dyDescent="0.2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c r="W577" s="2">
        <f>Table_1[[#This Row],[Profit]]/Table_1[[#This Row],[Sales]]</f>
        <v>0.49000000000000005</v>
      </c>
    </row>
    <row r="578" spans="1:23" ht="14.25" customHeight="1" x14ac:dyDescent="0.2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c r="W578" s="2">
        <f>Table_1[[#This Row],[Profit]]/Table_1[[#This Row],[Sales]]</f>
        <v>0.49000000000000005</v>
      </c>
    </row>
    <row r="579" spans="1:23" ht="14.25" customHeight="1" x14ac:dyDescent="0.2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c r="W579" s="2">
        <f>Table_1[[#This Row],[Profit]]/Table_1[[#This Row],[Sales]]</f>
        <v>0.29999999999999993</v>
      </c>
    </row>
    <row r="580" spans="1:23" ht="14.25" hidden="1" customHeight="1" x14ac:dyDescent="0.2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c r="W580" s="2"/>
    </row>
    <row r="581" spans="1:23" ht="14.25" hidden="1" customHeight="1" x14ac:dyDescent="0.2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c r="W581" s="2"/>
    </row>
    <row r="582" spans="1:23" ht="14.25" customHeight="1" x14ac:dyDescent="0.2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c r="W582" s="2">
        <f>Table_1[[#This Row],[Profit]]/Table_1[[#This Row],[Sales]]</f>
        <v>3.0000000000000006E-2</v>
      </c>
    </row>
    <row r="583" spans="1:23" ht="14.25" customHeight="1" x14ac:dyDescent="0.2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c r="W583" s="2">
        <f>Table_1[[#This Row],[Profit]]/Table_1[[#This Row],[Sales]]</f>
        <v>0.11249999999999988</v>
      </c>
    </row>
    <row r="584" spans="1:23" ht="14.25" customHeight="1" x14ac:dyDescent="0.2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c r="W584" s="2">
        <f>Table_1[[#This Row],[Profit]]/Table_1[[#This Row],[Sales]]</f>
        <v>8.750000000000005E-2</v>
      </c>
    </row>
    <row r="585" spans="1:23" ht="14.25" customHeight="1" x14ac:dyDescent="0.2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c r="W585" s="2">
        <f>Table_1[[#This Row],[Profit]]/Table_1[[#This Row],[Sales]]</f>
        <v>0.11249999999999988</v>
      </c>
    </row>
    <row r="586" spans="1:23" ht="14.25" customHeight="1" x14ac:dyDescent="0.2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c r="W586" s="2">
        <f>Table_1[[#This Row],[Profit]]/Table_1[[#This Row],[Sales]]</f>
        <v>-0.69999999999999962</v>
      </c>
    </row>
    <row r="587" spans="1:23" ht="14.25" customHeight="1" x14ac:dyDescent="0.2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c r="W587" s="2">
        <f>Table_1[[#This Row],[Profit]]/Table_1[[#This Row],[Sales]]</f>
        <v>7.4999999999999956E-2</v>
      </c>
    </row>
    <row r="588" spans="1:23" ht="14.25" hidden="1" customHeight="1" x14ac:dyDescent="0.2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c r="W588" s="2"/>
    </row>
    <row r="589" spans="1:23" ht="14.25" hidden="1" customHeight="1" x14ac:dyDescent="0.2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c r="W589" s="2"/>
    </row>
    <row r="590" spans="1:23" ht="14.25" customHeight="1" x14ac:dyDescent="0.2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c r="W590" s="2">
        <f>Table_1[[#This Row],[Profit]]/Table_1[[#This Row],[Sales]]</f>
        <v>-0.23750000000000004</v>
      </c>
    </row>
    <row r="591" spans="1:23" ht="14.25" customHeight="1" x14ac:dyDescent="0.2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c r="W591" s="2">
        <f>Table_1[[#This Row],[Profit]]/Table_1[[#This Row],[Sales]]</f>
        <v>0.34999999999999992</v>
      </c>
    </row>
    <row r="592" spans="1:23" ht="14.25" customHeight="1" x14ac:dyDescent="0.2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c r="W592" s="2">
        <f>Table_1[[#This Row],[Profit]]/Table_1[[#This Row],[Sales]]</f>
        <v>-0.76666666666666672</v>
      </c>
    </row>
    <row r="593" spans="1:23" ht="14.25" customHeight="1" x14ac:dyDescent="0.2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c r="W593" s="2">
        <f>Table_1[[#This Row],[Profit]]/Table_1[[#This Row],[Sales]]</f>
        <v>0.34999999999999992</v>
      </c>
    </row>
    <row r="594" spans="1:23" ht="14.25" hidden="1" customHeight="1" x14ac:dyDescent="0.2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c r="W594" s="2"/>
    </row>
    <row r="595" spans="1:23" ht="14.25" hidden="1" customHeight="1" x14ac:dyDescent="0.2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c r="W595" s="2"/>
    </row>
    <row r="596" spans="1:23" ht="14.25" customHeight="1" x14ac:dyDescent="0.2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c r="W596" s="2">
        <f>Table_1[[#This Row],[Profit]]/Table_1[[#This Row],[Sales]]</f>
        <v>0.28999999999999992</v>
      </c>
    </row>
    <row r="597" spans="1:23" ht="14.25" customHeight="1" x14ac:dyDescent="0.2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c r="W597" s="2">
        <f>Table_1[[#This Row],[Profit]]/Table_1[[#This Row],[Sales]]</f>
        <v>0.36249999999999999</v>
      </c>
    </row>
    <row r="598" spans="1:23" ht="14.25" customHeight="1" x14ac:dyDescent="0.2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c r="W598" s="2">
        <f>Table_1[[#This Row],[Profit]]/Table_1[[#This Row],[Sales]]</f>
        <v>0.12499999999999988</v>
      </c>
    </row>
    <row r="599" spans="1:23" ht="14.25" customHeight="1" x14ac:dyDescent="0.2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c r="W599" s="2">
        <f>Table_1[[#This Row],[Profit]]/Table_1[[#This Row],[Sales]]</f>
        <v>0.28000000000000008</v>
      </c>
    </row>
    <row r="600" spans="1:23" ht="14.25" hidden="1" customHeight="1" x14ac:dyDescent="0.2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c r="W600" s="2"/>
    </row>
    <row r="601" spans="1:23" ht="14.25" hidden="1" customHeight="1" x14ac:dyDescent="0.2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c r="W601" s="2"/>
    </row>
    <row r="602" spans="1:23" ht="14.25" hidden="1" customHeight="1" x14ac:dyDescent="0.2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c r="W602" s="2"/>
    </row>
    <row r="603" spans="1:23" ht="14.25" hidden="1" customHeight="1" x14ac:dyDescent="0.2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c r="W603" s="2"/>
    </row>
    <row r="604" spans="1:23" ht="14.25" hidden="1" customHeight="1" x14ac:dyDescent="0.2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c r="W604" s="2"/>
    </row>
    <row r="605" spans="1:23" ht="14.25" hidden="1" customHeight="1" x14ac:dyDescent="0.2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c r="W605" s="2"/>
    </row>
    <row r="606" spans="1:23" ht="14.25" hidden="1" customHeight="1" x14ac:dyDescent="0.2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c r="W606" s="2"/>
    </row>
    <row r="607" spans="1:23" ht="14.25" hidden="1" customHeight="1" x14ac:dyDescent="0.2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c r="W607" s="2"/>
    </row>
    <row r="608" spans="1:23" ht="14.25" hidden="1" customHeight="1" x14ac:dyDescent="0.2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c r="W608" s="2"/>
    </row>
    <row r="609" spans="1:23" ht="14.25" hidden="1" customHeight="1" x14ac:dyDescent="0.2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c r="W609" s="2"/>
    </row>
    <row r="610" spans="1:23" ht="14.25" hidden="1" customHeight="1" x14ac:dyDescent="0.2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c r="W610" s="2"/>
    </row>
    <row r="611" spans="1:23" ht="14.25" hidden="1" customHeight="1" x14ac:dyDescent="0.2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c r="W611" s="2"/>
    </row>
    <row r="612" spans="1:23" ht="14.25" hidden="1" customHeight="1" x14ac:dyDescent="0.2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c r="W612" s="2"/>
    </row>
    <row r="613" spans="1:23" ht="14.25" hidden="1" customHeight="1" x14ac:dyDescent="0.2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c r="W613" s="2"/>
    </row>
    <row r="614" spans="1:23" ht="14.25" hidden="1" customHeight="1" x14ac:dyDescent="0.2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c r="W614" s="2"/>
    </row>
    <row r="615" spans="1:23" ht="14.25" hidden="1" customHeight="1" x14ac:dyDescent="0.2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c r="W615" s="2"/>
    </row>
    <row r="616" spans="1:23" ht="14.25" hidden="1" customHeight="1" x14ac:dyDescent="0.2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c r="W616" s="2"/>
    </row>
    <row r="617" spans="1:23" ht="14.25" hidden="1" customHeight="1" x14ac:dyDescent="0.2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c r="W617" s="2"/>
    </row>
    <row r="618" spans="1:23" ht="14.25" hidden="1" customHeight="1" x14ac:dyDescent="0.2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c r="W618" s="2"/>
    </row>
    <row r="619" spans="1:23" ht="14.25" hidden="1" customHeight="1" x14ac:dyDescent="0.2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c r="W619" s="2"/>
    </row>
    <row r="620" spans="1:23" ht="14.25" hidden="1" customHeight="1" x14ac:dyDescent="0.2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c r="W620" s="2"/>
    </row>
    <row r="621" spans="1:23" ht="14.25" hidden="1" customHeight="1" x14ac:dyDescent="0.2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c r="W621" s="2"/>
    </row>
    <row r="622" spans="1:23" ht="14.25" hidden="1" customHeight="1" x14ac:dyDescent="0.2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c r="W622" s="2"/>
    </row>
    <row r="623" spans="1:23" ht="14.25" hidden="1" customHeight="1" x14ac:dyDescent="0.2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c r="W623" s="2"/>
    </row>
    <row r="624" spans="1:23" ht="14.25" hidden="1" customHeight="1" x14ac:dyDescent="0.2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c r="W624" s="2"/>
    </row>
    <row r="625" spans="1:23" ht="14.25" hidden="1" customHeight="1" x14ac:dyDescent="0.2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c r="W625" s="2"/>
    </row>
    <row r="626" spans="1:23" ht="14.25" hidden="1" customHeight="1" x14ac:dyDescent="0.2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c r="W626" s="2"/>
    </row>
    <row r="627" spans="1:23" ht="14.25" hidden="1" customHeight="1" x14ac:dyDescent="0.2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c r="W627" s="2"/>
    </row>
    <row r="628" spans="1:23" ht="14.25" hidden="1" customHeight="1" x14ac:dyDescent="0.2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c r="W628" s="2"/>
    </row>
    <row r="629" spans="1:23" ht="14.25" customHeight="1" x14ac:dyDescent="0.2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c r="W629" s="2">
        <f>Table_1[[#This Row],[Profit]]/Table_1[[#This Row],[Sales]]</f>
        <v>0.28999999999999987</v>
      </c>
    </row>
    <row r="630" spans="1:23" ht="14.25" customHeight="1" x14ac:dyDescent="0.2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c r="W630" s="2">
        <f>Table_1[[#This Row],[Profit]]/Table_1[[#This Row],[Sales]]</f>
        <v>0.33749999999999986</v>
      </c>
    </row>
    <row r="631" spans="1:23" ht="14.25" customHeight="1" x14ac:dyDescent="0.2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c r="W631" s="2">
        <f>Table_1[[#This Row],[Profit]]/Table_1[[#This Row],[Sales]]</f>
        <v>0.45999999999999996</v>
      </c>
    </row>
    <row r="632" spans="1:23" ht="14.25" customHeight="1" x14ac:dyDescent="0.2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c r="W632" s="2">
        <f>Table_1[[#This Row],[Profit]]/Table_1[[#This Row],[Sales]]</f>
        <v>-0.21250000000000002</v>
      </c>
    </row>
    <row r="633" spans="1:23" ht="14.25" customHeight="1" x14ac:dyDescent="0.2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c r="W633" s="2">
        <f>Table_1[[#This Row],[Profit]]/Table_1[[#This Row],[Sales]]</f>
        <v>0.25</v>
      </c>
    </row>
    <row r="634" spans="1:23" ht="14.25" customHeight="1" x14ac:dyDescent="0.2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c r="W634" s="2">
        <f>Table_1[[#This Row],[Profit]]/Table_1[[#This Row],[Sales]]</f>
        <v>0.10000000000000003</v>
      </c>
    </row>
    <row r="635" spans="1:23" ht="14.25" hidden="1" customHeight="1" x14ac:dyDescent="0.2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c r="W635" s="2"/>
    </row>
    <row r="636" spans="1:23" ht="14.25" hidden="1" customHeight="1" x14ac:dyDescent="0.2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c r="W636" s="2"/>
    </row>
    <row r="637" spans="1:23" ht="14.25" hidden="1" customHeight="1" x14ac:dyDescent="0.2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c r="W637" s="2"/>
    </row>
    <row r="638" spans="1:23" ht="14.25" customHeight="1" x14ac:dyDescent="0.2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c r="W638" s="2">
        <f>Table_1[[#This Row],[Profit]]/Table_1[[#This Row],[Sales]]</f>
        <v>-0.73333333333333328</v>
      </c>
    </row>
    <row r="639" spans="1:23" ht="14.25" customHeight="1" x14ac:dyDescent="0.2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c r="W639" s="2">
        <f>Table_1[[#This Row],[Profit]]/Table_1[[#This Row],[Sales]]</f>
        <v>9.9999999999999978E-2</v>
      </c>
    </row>
    <row r="640" spans="1:23" ht="14.25" customHeight="1" x14ac:dyDescent="0.2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c r="W640" s="2">
        <f>Table_1[[#This Row],[Profit]]/Table_1[[#This Row],[Sales]]</f>
        <v>0.26</v>
      </c>
    </row>
    <row r="641" spans="1:23" ht="14.25" customHeight="1" x14ac:dyDescent="0.2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c r="W641" s="2">
        <f>Table_1[[#This Row],[Profit]]/Table_1[[#This Row],[Sales]]</f>
        <v>0.32500000000000001</v>
      </c>
    </row>
    <row r="642" spans="1:23" ht="14.25" hidden="1" customHeight="1" x14ac:dyDescent="0.2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c r="W642" s="2"/>
    </row>
    <row r="643" spans="1:23" ht="14.25" customHeight="1" x14ac:dyDescent="0.2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c r="W643" s="2">
        <f>Table_1[[#This Row],[Profit]]/Table_1[[#This Row],[Sales]]</f>
        <v>0.26</v>
      </c>
    </row>
    <row r="644" spans="1:23" ht="14.25" customHeight="1" x14ac:dyDescent="0.2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c r="W644" s="2">
        <f>Table_1[[#This Row],[Profit]]/Table_1[[#This Row],[Sales]]</f>
        <v>0.47999999999999993</v>
      </c>
    </row>
    <row r="645" spans="1:23" ht="14.25" hidden="1" customHeight="1" x14ac:dyDescent="0.2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c r="W645" s="2"/>
    </row>
    <row r="646" spans="1:23" ht="14.25" hidden="1" customHeight="1" x14ac:dyDescent="0.2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c r="W646" s="2"/>
    </row>
    <row r="647" spans="1:23" ht="14.25" hidden="1" customHeight="1" x14ac:dyDescent="0.2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c r="W647" s="2"/>
    </row>
    <row r="648" spans="1:23" ht="14.25" customHeight="1" x14ac:dyDescent="0.2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c r="W648" s="2">
        <f>Table_1[[#This Row],[Profit]]/Table_1[[#This Row],[Sales]]</f>
        <v>0.31249999999999989</v>
      </c>
    </row>
    <row r="649" spans="1:23" ht="14.25" customHeight="1" x14ac:dyDescent="0.2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c r="W649" s="2">
        <f>Table_1[[#This Row],[Profit]]/Table_1[[#This Row],[Sales]]</f>
        <v>9.9999999999999964E-2</v>
      </c>
    </row>
    <row r="650" spans="1:23" ht="14.25" customHeight="1" x14ac:dyDescent="0.2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c r="W650" s="2">
        <f>Table_1[[#This Row],[Profit]]/Table_1[[#This Row],[Sales]]</f>
        <v>0.41000000000000009</v>
      </c>
    </row>
    <row r="651" spans="1:23" ht="14.25" customHeight="1" x14ac:dyDescent="0.2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c r="W651" s="2">
        <f>Table_1[[#This Row],[Profit]]/Table_1[[#This Row],[Sales]]</f>
        <v>7.5000000000000067E-2</v>
      </c>
    </row>
    <row r="652" spans="1:23" ht="14.25" customHeight="1" x14ac:dyDescent="0.2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c r="W652" s="2">
        <f>Table_1[[#This Row],[Profit]]/Table_1[[#This Row],[Sales]]</f>
        <v>9.9999999999999895E-2</v>
      </c>
    </row>
    <row r="653" spans="1:23" ht="14.25" hidden="1" customHeight="1" x14ac:dyDescent="0.2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c r="W653" s="2"/>
    </row>
    <row r="654" spans="1:23" ht="14.25" hidden="1" customHeight="1" x14ac:dyDescent="0.2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c r="W654" s="2"/>
    </row>
    <row r="655" spans="1:23" ht="14.25" hidden="1" customHeight="1" x14ac:dyDescent="0.2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c r="W655" s="2"/>
    </row>
    <row r="656" spans="1:23" ht="14.25" hidden="1" customHeight="1" x14ac:dyDescent="0.2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c r="W656" s="2"/>
    </row>
    <row r="657" spans="1:23" ht="14.25" hidden="1" customHeight="1" x14ac:dyDescent="0.2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c r="W657" s="2"/>
    </row>
    <row r="658" spans="1:23" ht="14.25" hidden="1" customHeight="1" x14ac:dyDescent="0.2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c r="W658" s="2"/>
    </row>
    <row r="659" spans="1:23" ht="14.25" hidden="1" customHeight="1" x14ac:dyDescent="0.2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c r="W659" s="2"/>
    </row>
    <row r="660" spans="1:23" ht="14.25" hidden="1" customHeight="1" x14ac:dyDescent="0.2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c r="W660" s="2"/>
    </row>
    <row r="661" spans="1:23" ht="14.25" hidden="1" customHeight="1" x14ac:dyDescent="0.2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c r="W661" s="2"/>
    </row>
    <row r="662" spans="1:23" ht="14.25" hidden="1" customHeight="1" x14ac:dyDescent="0.2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c r="W662" s="2"/>
    </row>
    <row r="663" spans="1:23" ht="14.25" hidden="1" customHeight="1" x14ac:dyDescent="0.2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c r="W663" s="2"/>
    </row>
    <row r="664" spans="1:23" ht="14.25" hidden="1" customHeight="1" x14ac:dyDescent="0.2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c r="W664" s="2"/>
    </row>
    <row r="665" spans="1:23" ht="14.25" hidden="1" customHeight="1" x14ac:dyDescent="0.2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c r="W665" s="2"/>
    </row>
    <row r="666" spans="1:23" ht="14.25" hidden="1" customHeight="1" x14ac:dyDescent="0.2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c r="W666" s="2"/>
    </row>
    <row r="667" spans="1:23" ht="14.25" hidden="1" customHeight="1" x14ac:dyDescent="0.2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c r="W667" s="2"/>
    </row>
    <row r="668" spans="1:23" ht="14.25" hidden="1" customHeight="1" x14ac:dyDescent="0.2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c r="W668" s="2"/>
    </row>
    <row r="669" spans="1:23" ht="14.25" hidden="1" customHeight="1" x14ac:dyDescent="0.2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c r="W669" s="2"/>
    </row>
    <row r="670" spans="1:23" ht="14.25" hidden="1" customHeight="1" x14ac:dyDescent="0.2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c r="W670" s="2"/>
    </row>
    <row r="671" spans="1:23" ht="14.25" hidden="1" customHeight="1" x14ac:dyDescent="0.2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c r="W671" s="2"/>
    </row>
    <row r="672" spans="1:23" ht="14.25" hidden="1" customHeight="1" x14ac:dyDescent="0.2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c r="W672" s="2"/>
    </row>
    <row r="673" spans="1:23" ht="14.25" hidden="1" customHeight="1" x14ac:dyDescent="0.2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c r="W673" s="2"/>
    </row>
    <row r="674" spans="1:23" ht="14.25" hidden="1" customHeight="1" x14ac:dyDescent="0.2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c r="W674" s="2"/>
    </row>
    <row r="675" spans="1:23" ht="14.25" hidden="1" customHeight="1" x14ac:dyDescent="0.2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c r="W675" s="2"/>
    </row>
    <row r="676" spans="1:23" ht="14.25" hidden="1" customHeight="1" x14ac:dyDescent="0.2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c r="W676" s="2"/>
    </row>
    <row r="677" spans="1:23" ht="14.25" hidden="1" customHeight="1" x14ac:dyDescent="0.2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c r="W677" s="2"/>
    </row>
    <row r="678" spans="1:23" ht="14.25" hidden="1" customHeight="1" x14ac:dyDescent="0.2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c r="W678" s="2"/>
    </row>
    <row r="679" spans="1:23" ht="14.25" hidden="1" customHeight="1" x14ac:dyDescent="0.2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c r="W679" s="2"/>
    </row>
    <row r="680" spans="1:23" ht="14.25" hidden="1" customHeight="1" x14ac:dyDescent="0.2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c r="W680" s="2"/>
    </row>
    <row r="681" spans="1:23" ht="14.25" hidden="1" customHeight="1" x14ac:dyDescent="0.2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c r="W681" s="2"/>
    </row>
    <row r="682" spans="1:23" ht="14.25" hidden="1" customHeight="1" x14ac:dyDescent="0.2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c r="W682" s="2"/>
    </row>
    <row r="683" spans="1:23" ht="14.25" hidden="1" customHeight="1" x14ac:dyDescent="0.2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c r="W683" s="2"/>
    </row>
    <row r="684" spans="1:23" ht="14.25" hidden="1" customHeight="1" x14ac:dyDescent="0.2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c r="W684" s="2"/>
    </row>
    <row r="685" spans="1:23" ht="14.25" hidden="1" customHeight="1" x14ac:dyDescent="0.2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c r="W685" s="2"/>
    </row>
    <row r="686" spans="1:23" ht="14.25" hidden="1" customHeight="1" x14ac:dyDescent="0.2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c r="W686" s="2"/>
    </row>
    <row r="687" spans="1:23" ht="14.25" hidden="1" customHeight="1" x14ac:dyDescent="0.2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c r="W687" s="2"/>
    </row>
    <row r="688" spans="1:23" ht="14.25" hidden="1" customHeight="1" x14ac:dyDescent="0.2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c r="W688" s="2"/>
    </row>
    <row r="689" spans="1:23" ht="14.25" hidden="1" customHeight="1" x14ac:dyDescent="0.2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c r="W689" s="2"/>
    </row>
    <row r="690" spans="1:23" ht="14.25" hidden="1" customHeight="1" x14ac:dyDescent="0.2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c r="W690" s="2"/>
    </row>
    <row r="691" spans="1:23" ht="14.25" hidden="1" customHeight="1" x14ac:dyDescent="0.2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c r="W691" s="2"/>
    </row>
    <row r="692" spans="1:23" ht="14.25" hidden="1" customHeight="1" x14ac:dyDescent="0.2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c r="W692" s="2"/>
    </row>
    <row r="693" spans="1:23" ht="14.25" hidden="1" customHeight="1" x14ac:dyDescent="0.2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c r="W693" s="2"/>
    </row>
    <row r="694" spans="1:23" ht="14.25" customHeight="1" x14ac:dyDescent="0.2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c r="W694" s="2">
        <f>Table_1[[#This Row],[Profit]]/Table_1[[#This Row],[Sales]]</f>
        <v>0.15000000000000002</v>
      </c>
    </row>
    <row r="695" spans="1:23" ht="14.25" customHeight="1" x14ac:dyDescent="0.2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c r="W695" s="2">
        <f>Table_1[[#This Row],[Profit]]/Table_1[[#This Row],[Sales]]</f>
        <v>0.48000000000000004</v>
      </c>
    </row>
    <row r="696" spans="1:23" ht="14.25" hidden="1" customHeight="1" x14ac:dyDescent="0.2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c r="W696" s="2"/>
    </row>
    <row r="697" spans="1:23" ht="14.25" hidden="1" customHeight="1" x14ac:dyDescent="0.2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c r="W697" s="2"/>
    </row>
    <row r="698" spans="1:23" ht="14.25" hidden="1" customHeight="1" x14ac:dyDescent="0.2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c r="W698" s="2"/>
    </row>
    <row r="699" spans="1:23" ht="14.25" hidden="1" customHeight="1" x14ac:dyDescent="0.2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c r="W699" s="2"/>
    </row>
    <row r="700" spans="1:23" ht="14.25" hidden="1" customHeight="1" x14ac:dyDescent="0.2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c r="W700" s="2"/>
    </row>
    <row r="701" spans="1:23" ht="14.25" hidden="1" customHeight="1" x14ac:dyDescent="0.2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c r="W701" s="2"/>
    </row>
    <row r="702" spans="1:23" ht="14.25" hidden="1" customHeight="1" x14ac:dyDescent="0.2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c r="W702" s="2"/>
    </row>
    <row r="703" spans="1:23" ht="14.25" hidden="1" customHeight="1" x14ac:dyDescent="0.2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c r="W703" s="2"/>
    </row>
    <row r="704" spans="1:23" ht="14.25" customHeight="1" x14ac:dyDescent="0.2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c r="W704" s="2">
        <f>Table_1[[#This Row],[Profit]]/Table_1[[#This Row],[Sales]]</f>
        <v>0.1699999999999999</v>
      </c>
    </row>
    <row r="705" spans="1:23" ht="14.25" customHeight="1" x14ac:dyDescent="0.2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c r="W705" s="2">
        <f>Table_1[[#This Row],[Profit]]/Table_1[[#This Row],[Sales]]</f>
        <v>-3.7500000000000124E-2</v>
      </c>
    </row>
    <row r="706" spans="1:23" ht="14.25" hidden="1" customHeight="1" x14ac:dyDescent="0.2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c r="W706" s="2"/>
    </row>
    <row r="707" spans="1:23" ht="14.25" hidden="1" customHeight="1" x14ac:dyDescent="0.2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c r="W707" s="2"/>
    </row>
    <row r="708" spans="1:23" ht="14.25" hidden="1" customHeight="1" x14ac:dyDescent="0.2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c r="W708" s="2"/>
    </row>
    <row r="709" spans="1:23" ht="14.25" hidden="1" customHeight="1" x14ac:dyDescent="0.2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c r="W709" s="2"/>
    </row>
    <row r="710" spans="1:23" ht="14.25" hidden="1" customHeight="1" x14ac:dyDescent="0.2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c r="W710" s="2"/>
    </row>
    <row r="711" spans="1:23" ht="14.25" hidden="1" customHeight="1" x14ac:dyDescent="0.2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c r="W711" s="2"/>
    </row>
    <row r="712" spans="1:23" ht="14.25" hidden="1" customHeight="1" x14ac:dyDescent="0.2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c r="W712" s="2"/>
    </row>
    <row r="713" spans="1:23" ht="14.25" hidden="1" customHeight="1" x14ac:dyDescent="0.2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c r="W713" s="2"/>
    </row>
    <row r="714" spans="1:23" ht="14.25" hidden="1" customHeight="1" x14ac:dyDescent="0.2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c r="W714" s="2"/>
    </row>
    <row r="715" spans="1:23" ht="14.25" hidden="1" customHeight="1" x14ac:dyDescent="0.2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c r="W715" s="2"/>
    </row>
    <row r="716" spans="1:23" ht="14.25" hidden="1" customHeight="1" x14ac:dyDescent="0.2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c r="W716" s="2"/>
    </row>
    <row r="717" spans="1:23" ht="14.25" customHeight="1" x14ac:dyDescent="0.2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c r="W717" s="2">
        <f>Table_1[[#This Row],[Profit]]/Table_1[[#This Row],[Sales]]</f>
        <v>0.34999999999999992</v>
      </c>
    </row>
    <row r="718" spans="1:23" ht="14.25" hidden="1" customHeight="1" x14ac:dyDescent="0.2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c r="W718" s="2"/>
    </row>
    <row r="719" spans="1:23" ht="14.25" hidden="1" customHeight="1" x14ac:dyDescent="0.2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c r="W719" s="2"/>
    </row>
    <row r="720" spans="1:23" ht="14.25" customHeight="1" x14ac:dyDescent="0.2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c r="W720" s="2">
        <f>Table_1[[#This Row],[Profit]]/Table_1[[#This Row],[Sales]]</f>
        <v>0.32499999999999996</v>
      </c>
    </row>
    <row r="721" spans="1:23" ht="14.25" customHeight="1" x14ac:dyDescent="0.2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c r="W721" s="2">
        <f>Table_1[[#This Row],[Profit]]/Table_1[[#This Row],[Sales]]</f>
        <v>0.29999999999999988</v>
      </c>
    </row>
    <row r="722" spans="1:23" ht="14.25" customHeight="1" x14ac:dyDescent="0.2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c r="W722" s="2">
        <f>Table_1[[#This Row],[Profit]]/Table_1[[#This Row],[Sales]]</f>
        <v>0.5</v>
      </c>
    </row>
    <row r="723" spans="1:23" ht="14.25" hidden="1" customHeight="1" x14ac:dyDescent="0.2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c r="W723" s="2"/>
    </row>
    <row r="724" spans="1:23" ht="14.25" hidden="1" customHeight="1" x14ac:dyDescent="0.2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c r="W724" s="2"/>
    </row>
    <row r="725" spans="1:23" ht="14.25" hidden="1" customHeight="1" x14ac:dyDescent="0.2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c r="W725" s="2"/>
    </row>
    <row r="726" spans="1:23" ht="14.25" hidden="1" customHeight="1" x14ac:dyDescent="0.2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c r="W726" s="2"/>
    </row>
    <row r="727" spans="1:23" ht="14.25" hidden="1" customHeight="1" x14ac:dyDescent="0.2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c r="W727" s="2"/>
    </row>
    <row r="728" spans="1:23" ht="14.25" hidden="1" customHeight="1" x14ac:dyDescent="0.2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c r="W728" s="2"/>
    </row>
    <row r="729" spans="1:23" ht="14.25" hidden="1" customHeight="1" x14ac:dyDescent="0.2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c r="W729" s="2"/>
    </row>
    <row r="730" spans="1:23" ht="14.25" hidden="1" customHeight="1" x14ac:dyDescent="0.2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c r="W730" s="2"/>
    </row>
    <row r="731" spans="1:23" ht="14.25" hidden="1" customHeight="1" x14ac:dyDescent="0.2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c r="W731" s="2"/>
    </row>
    <row r="732" spans="1:23" ht="14.25" hidden="1" customHeight="1" x14ac:dyDescent="0.2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c r="W732" s="2"/>
    </row>
    <row r="733" spans="1:23" ht="14.25" hidden="1" customHeight="1" x14ac:dyDescent="0.2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c r="W733" s="2"/>
    </row>
    <row r="734" spans="1:23" ht="14.25" customHeight="1" x14ac:dyDescent="0.2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c r="W734" s="2">
        <f>Table_1[[#This Row],[Profit]]/Table_1[[#This Row],[Sales]]</f>
        <v>3.9999999999999959E-2</v>
      </c>
    </row>
    <row r="735" spans="1:23" ht="14.25" customHeight="1" x14ac:dyDescent="0.2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c r="W735" s="2">
        <f>Table_1[[#This Row],[Profit]]/Table_1[[#This Row],[Sales]]</f>
        <v>0.48000000000000004</v>
      </c>
    </row>
    <row r="736" spans="1:23" ht="14.25" customHeight="1" x14ac:dyDescent="0.2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c r="W736" s="2">
        <f>Table_1[[#This Row],[Profit]]/Table_1[[#This Row],[Sales]]</f>
        <v>0.33749999999999997</v>
      </c>
    </row>
    <row r="737" spans="1:23" ht="14.25" customHeight="1" x14ac:dyDescent="0.2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c r="W737" s="2">
        <f>Table_1[[#This Row],[Profit]]/Table_1[[#This Row],[Sales]]</f>
        <v>0.3374999999999998</v>
      </c>
    </row>
    <row r="738" spans="1:23" ht="14.25" customHeight="1" x14ac:dyDescent="0.2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c r="W738" s="2">
        <f>Table_1[[#This Row],[Profit]]/Table_1[[#This Row],[Sales]]</f>
        <v>0.21999999999999997</v>
      </c>
    </row>
    <row r="739" spans="1:23" ht="14.25" customHeight="1" x14ac:dyDescent="0.2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c r="W739" s="2">
        <f>Table_1[[#This Row],[Profit]]/Table_1[[#This Row],[Sales]]</f>
        <v>0.35</v>
      </c>
    </row>
    <row r="740" spans="1:23" ht="14.25" customHeight="1" x14ac:dyDescent="0.2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c r="W740" s="2">
        <f>Table_1[[#This Row],[Profit]]/Table_1[[#This Row],[Sales]]</f>
        <v>0.16999999999999987</v>
      </c>
    </row>
    <row r="741" spans="1:23" ht="14.25" hidden="1" customHeight="1" x14ac:dyDescent="0.2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c r="W741" s="2"/>
    </row>
    <row r="742" spans="1:23" ht="14.25" hidden="1" customHeight="1" x14ac:dyDescent="0.2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c r="W742" s="2"/>
    </row>
    <row r="743" spans="1:23" ht="14.25" hidden="1" customHeight="1" x14ac:dyDescent="0.2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c r="W743" s="2"/>
    </row>
    <row r="744" spans="1:23" ht="14.25" hidden="1" customHeight="1" x14ac:dyDescent="0.2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c r="W744" s="2"/>
    </row>
    <row r="745" spans="1:23" ht="14.25" hidden="1" customHeight="1" x14ac:dyDescent="0.2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c r="W745" s="2"/>
    </row>
    <row r="746" spans="1:23" ht="14.25" hidden="1" customHeight="1" x14ac:dyDescent="0.2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c r="W746" s="2"/>
    </row>
    <row r="747" spans="1:23" ht="14.25" hidden="1" customHeight="1" x14ac:dyDescent="0.2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c r="W747" s="2"/>
    </row>
    <row r="748" spans="1:23" ht="14.25" customHeight="1" x14ac:dyDescent="0.2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c r="W748" s="2">
        <f>Table_1[[#This Row],[Profit]]/Table_1[[#This Row],[Sales]]</f>
        <v>-4.9999999999999913E-2</v>
      </c>
    </row>
    <row r="749" spans="1:23" ht="14.25" customHeight="1" x14ac:dyDescent="0.2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c r="W749" s="2">
        <f>Table_1[[#This Row],[Profit]]/Table_1[[#This Row],[Sales]]</f>
        <v>1.9999999999999976E-2</v>
      </c>
    </row>
    <row r="750" spans="1:23" ht="14.25" hidden="1" customHeight="1" x14ac:dyDescent="0.2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c r="W750" s="2"/>
    </row>
    <row r="751" spans="1:23" ht="14.25" hidden="1" customHeight="1" x14ac:dyDescent="0.2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c r="W751" s="2"/>
    </row>
    <row r="752" spans="1:23" ht="14.25" hidden="1" customHeight="1" x14ac:dyDescent="0.2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c r="W752" s="2"/>
    </row>
    <row r="753" spans="1:23" ht="14.25" hidden="1" customHeight="1" x14ac:dyDescent="0.2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c r="W753" s="2"/>
    </row>
    <row r="754" spans="1:23" ht="14.25" hidden="1" customHeight="1" x14ac:dyDescent="0.2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c r="W754" s="2"/>
    </row>
    <row r="755" spans="1:23" ht="14.25" customHeight="1" x14ac:dyDescent="0.2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c r="W755" s="2">
        <f>Table_1[[#This Row],[Profit]]/Table_1[[#This Row],[Sales]]</f>
        <v>0.31249999999999994</v>
      </c>
    </row>
    <row r="756" spans="1:23" ht="14.25" customHeight="1" x14ac:dyDescent="0.2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c r="W756" s="2">
        <f>Table_1[[#This Row],[Profit]]/Table_1[[#This Row],[Sales]]</f>
        <v>0.36</v>
      </c>
    </row>
    <row r="757" spans="1:23" ht="14.25" hidden="1" customHeight="1" x14ac:dyDescent="0.2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c r="W757" s="2"/>
    </row>
    <row r="758" spans="1:23" ht="14.25" hidden="1" customHeight="1" x14ac:dyDescent="0.2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c r="W758" s="2"/>
    </row>
    <row r="759" spans="1:23" ht="14.25" hidden="1" customHeight="1" x14ac:dyDescent="0.2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c r="W759" s="2"/>
    </row>
    <row r="760" spans="1:23" ht="14.25" hidden="1" customHeight="1" x14ac:dyDescent="0.2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c r="W760" s="2"/>
    </row>
    <row r="761" spans="1:23" ht="14.25" hidden="1" customHeight="1" x14ac:dyDescent="0.2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c r="W761" s="2"/>
    </row>
    <row r="762" spans="1:23" ht="14.25" customHeight="1" x14ac:dyDescent="0.2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c r="W762" s="2">
        <f>Table_1[[#This Row],[Profit]]/Table_1[[#This Row],[Sales]]</f>
        <v>0.47999999999999993</v>
      </c>
    </row>
    <row r="763" spans="1:23" ht="14.25" hidden="1" customHeight="1" x14ac:dyDescent="0.2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c r="W763" s="2"/>
    </row>
    <row r="764" spans="1:23" ht="14.25" hidden="1" customHeight="1" x14ac:dyDescent="0.2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c r="W764" s="2"/>
    </row>
    <row r="765" spans="1:23" ht="14.25" hidden="1" customHeight="1" x14ac:dyDescent="0.2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c r="W765" s="2"/>
    </row>
    <row r="766" spans="1:23" ht="14.25" hidden="1" customHeight="1" x14ac:dyDescent="0.2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c r="W766" s="2"/>
    </row>
    <row r="767" spans="1:23" ht="14.25" hidden="1" customHeight="1" x14ac:dyDescent="0.2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c r="W767" s="2"/>
    </row>
    <row r="768" spans="1:23" ht="14.25" hidden="1" customHeight="1" x14ac:dyDescent="0.2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c r="W768" s="2"/>
    </row>
    <row r="769" spans="1:23" ht="14.25" hidden="1" customHeight="1" x14ac:dyDescent="0.2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c r="W769" s="2"/>
    </row>
    <row r="770" spans="1:23" ht="14.25" hidden="1" customHeight="1" x14ac:dyDescent="0.2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c r="W770" s="2"/>
    </row>
    <row r="771" spans="1:23" ht="14.25" hidden="1" customHeight="1" x14ac:dyDescent="0.2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c r="W771" s="2"/>
    </row>
    <row r="772" spans="1:23" ht="14.25" hidden="1" customHeight="1" x14ac:dyDescent="0.2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c r="W772" s="2"/>
    </row>
    <row r="773" spans="1:23" ht="14.25" hidden="1" customHeight="1" x14ac:dyDescent="0.2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c r="W773" s="2"/>
    </row>
    <row r="774" spans="1:23" ht="14.25" hidden="1" customHeight="1" x14ac:dyDescent="0.2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c r="W774" s="2"/>
    </row>
    <row r="775" spans="1:23" ht="14.25" hidden="1" customHeight="1" x14ac:dyDescent="0.2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c r="W775" s="2"/>
    </row>
    <row r="776" spans="1:23" ht="14.25" hidden="1" customHeight="1" x14ac:dyDescent="0.2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c r="W776" s="2"/>
    </row>
    <row r="777" spans="1:23" ht="14.25" hidden="1" customHeight="1" x14ac:dyDescent="0.2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c r="W777" s="2"/>
    </row>
    <row r="778" spans="1:23" ht="14.25" hidden="1" customHeight="1" x14ac:dyDescent="0.2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c r="W778" s="2"/>
    </row>
    <row r="779" spans="1:23" ht="14.25" customHeight="1" x14ac:dyDescent="0.2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c r="W779" s="2">
        <f>Table_1[[#This Row],[Profit]]/Table_1[[#This Row],[Sales]]</f>
        <v>7.4999999999999997E-2</v>
      </c>
    </row>
    <row r="780" spans="1:23" ht="14.25" customHeight="1" x14ac:dyDescent="0.2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c r="W780" s="2">
        <f>Table_1[[#This Row],[Profit]]/Table_1[[#This Row],[Sales]]</f>
        <v>0.47</v>
      </c>
    </row>
    <row r="781" spans="1:23" ht="14.25" customHeight="1" x14ac:dyDescent="0.2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c r="W781" s="2">
        <f>Table_1[[#This Row],[Profit]]/Table_1[[#This Row],[Sales]]</f>
        <v>0.49</v>
      </c>
    </row>
    <row r="782" spans="1:23" ht="14.25" customHeight="1" x14ac:dyDescent="0.2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c r="W782" s="2">
        <f>Table_1[[#This Row],[Profit]]/Table_1[[#This Row],[Sales]]</f>
        <v>0.4499999999999999</v>
      </c>
    </row>
    <row r="783" spans="1:23" ht="14.25" hidden="1" customHeight="1" x14ac:dyDescent="0.2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c r="W783" s="2"/>
    </row>
    <row r="784" spans="1:23" ht="14.25" hidden="1" customHeight="1" x14ac:dyDescent="0.2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c r="W784" s="2"/>
    </row>
    <row r="785" spans="1:23" ht="14.25" hidden="1" customHeight="1" x14ac:dyDescent="0.2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c r="W785" s="2"/>
    </row>
    <row r="786" spans="1:23" ht="14.25" hidden="1" customHeight="1" x14ac:dyDescent="0.2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c r="W786" s="2"/>
    </row>
    <row r="787" spans="1:23" ht="14.25" hidden="1" customHeight="1" x14ac:dyDescent="0.2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c r="W787" s="2"/>
    </row>
    <row r="788" spans="1:23" ht="14.25" customHeight="1" x14ac:dyDescent="0.2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c r="W788" s="2">
        <f>Table_1[[#This Row],[Profit]]/Table_1[[#This Row],[Sales]]</f>
        <v>0.33750000000000002</v>
      </c>
    </row>
    <row r="789" spans="1:23" ht="14.25" customHeight="1" x14ac:dyDescent="0.2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c r="W789" s="2">
        <f>Table_1[[#This Row],[Profit]]/Table_1[[#This Row],[Sales]]</f>
        <v>9.9999999999999922E-2</v>
      </c>
    </row>
    <row r="790" spans="1:23" ht="14.25" hidden="1" customHeight="1" x14ac:dyDescent="0.2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c r="W790" s="2"/>
    </row>
    <row r="791" spans="1:23" ht="14.25" hidden="1" customHeight="1" x14ac:dyDescent="0.2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c r="W791" s="2"/>
    </row>
    <row r="792" spans="1:23" ht="14.25" hidden="1" customHeight="1" x14ac:dyDescent="0.2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c r="W792" s="2"/>
    </row>
    <row r="793" spans="1:23" ht="14.25" hidden="1" customHeight="1" x14ac:dyDescent="0.2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c r="W793" s="2"/>
    </row>
    <row r="794" spans="1:23" ht="14.25" hidden="1" customHeight="1" x14ac:dyDescent="0.2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c r="W794" s="2"/>
    </row>
    <row r="795" spans="1:23" ht="14.25" customHeight="1" x14ac:dyDescent="0.2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c r="W795" s="2">
        <f>Table_1[[#This Row],[Profit]]/Table_1[[#This Row],[Sales]]</f>
        <v>0.45999999999999996</v>
      </c>
    </row>
    <row r="796" spans="1:23" ht="14.25" customHeight="1" x14ac:dyDescent="0.2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c r="W796" s="2">
        <f>Table_1[[#This Row],[Profit]]/Table_1[[#This Row],[Sales]]</f>
        <v>0.49</v>
      </c>
    </row>
    <row r="797" spans="1:23" ht="14.25" hidden="1" customHeight="1" x14ac:dyDescent="0.2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c r="W797" s="2"/>
    </row>
    <row r="798" spans="1:23" ht="14.25" hidden="1" customHeight="1" x14ac:dyDescent="0.2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c r="W798" s="2"/>
    </row>
    <row r="799" spans="1:23" ht="14.25" hidden="1" customHeight="1" x14ac:dyDescent="0.2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c r="W799" s="2"/>
    </row>
    <row r="800" spans="1:23" ht="14.25" hidden="1" customHeight="1" x14ac:dyDescent="0.2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c r="W800" s="2"/>
    </row>
    <row r="801" spans="1:23" ht="14.25" customHeight="1" x14ac:dyDescent="0.2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c r="W801" s="2">
        <f>Table_1[[#This Row],[Profit]]/Table_1[[#This Row],[Sales]]</f>
        <v>6.2500000000000069E-2</v>
      </c>
    </row>
    <row r="802" spans="1:23" ht="14.25" customHeight="1" x14ac:dyDescent="0.2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c r="W802" s="2">
        <f>Table_1[[#This Row],[Profit]]/Table_1[[#This Row],[Sales]]</f>
        <v>0.32999999999999996</v>
      </c>
    </row>
    <row r="803" spans="1:23" ht="14.25" customHeight="1" x14ac:dyDescent="0.2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c r="W803" s="2">
        <f>Table_1[[#This Row],[Profit]]/Table_1[[#This Row],[Sales]]</f>
        <v>8.7499999999999967E-2</v>
      </c>
    </row>
    <row r="804" spans="1:23" ht="14.25" hidden="1" customHeight="1" x14ac:dyDescent="0.2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c r="W804" s="2"/>
    </row>
    <row r="805" spans="1:23" ht="14.25" hidden="1" customHeight="1" x14ac:dyDescent="0.2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c r="W805" s="2"/>
    </row>
    <row r="806" spans="1:23" ht="14.25" customHeight="1" x14ac:dyDescent="0.2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c r="W806" s="2">
        <f>Table_1[[#This Row],[Profit]]/Table_1[[#This Row],[Sales]]</f>
        <v>0.33999999999999997</v>
      </c>
    </row>
    <row r="807" spans="1:23" ht="14.25" customHeight="1" x14ac:dyDescent="0.2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c r="W807" s="2">
        <f>Table_1[[#This Row],[Profit]]/Table_1[[#This Row],[Sales]]</f>
        <v>0.1</v>
      </c>
    </row>
    <row r="808" spans="1:23" ht="14.25" customHeight="1" x14ac:dyDescent="0.2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c r="W808" s="2">
        <f>Table_1[[#This Row],[Profit]]/Table_1[[#This Row],[Sales]]</f>
        <v>0.1249999999999999</v>
      </c>
    </row>
    <row r="809" spans="1:23" ht="14.25" hidden="1" customHeight="1" x14ac:dyDescent="0.2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c r="W809" s="2"/>
    </row>
    <row r="810" spans="1:23" ht="14.25" hidden="1" customHeight="1" x14ac:dyDescent="0.2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c r="W810" s="2"/>
    </row>
    <row r="811" spans="1:23" ht="14.25" customHeight="1" x14ac:dyDescent="0.2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c r="W811" s="2">
        <f>Table_1[[#This Row],[Profit]]/Table_1[[#This Row],[Sales]]</f>
        <v>0.28000000000000003</v>
      </c>
    </row>
    <row r="812" spans="1:23" ht="14.25" customHeight="1" x14ac:dyDescent="0.2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c r="W812" s="2">
        <f>Table_1[[#This Row],[Profit]]/Table_1[[#This Row],[Sales]]</f>
        <v>0.24</v>
      </c>
    </row>
    <row r="813" spans="1:23" ht="14.25" customHeight="1" x14ac:dyDescent="0.2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c r="W813" s="2">
        <f>Table_1[[#This Row],[Profit]]/Table_1[[#This Row],[Sales]]</f>
        <v>0.28999999999999987</v>
      </c>
    </row>
    <row r="814" spans="1:23" ht="14.25" customHeight="1" x14ac:dyDescent="0.2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c r="W814" s="2">
        <f>Table_1[[#This Row],[Profit]]/Table_1[[#This Row],[Sales]]</f>
        <v>9.9999999999999978E-2</v>
      </c>
    </row>
    <row r="815" spans="1:23" ht="14.25" customHeight="1" x14ac:dyDescent="0.2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c r="W815" s="2">
        <f>Table_1[[#This Row],[Profit]]/Table_1[[#This Row],[Sales]]</f>
        <v>0.33999999999999997</v>
      </c>
    </row>
    <row r="816" spans="1:23" ht="14.25" customHeight="1" x14ac:dyDescent="0.2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c r="W816" s="2">
        <f>Table_1[[#This Row],[Profit]]/Table_1[[#This Row],[Sales]]</f>
        <v>0.43</v>
      </c>
    </row>
    <row r="817" spans="1:23" ht="14.25" hidden="1" customHeight="1" x14ac:dyDescent="0.2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c r="W817" s="2"/>
    </row>
    <row r="818" spans="1:23" ht="14.25" hidden="1" customHeight="1" x14ac:dyDescent="0.2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c r="W818" s="2"/>
    </row>
    <row r="819" spans="1:23" ht="14.25" hidden="1" customHeight="1" x14ac:dyDescent="0.2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c r="W819" s="2"/>
    </row>
    <row r="820" spans="1:23" ht="14.25" hidden="1" customHeight="1" x14ac:dyDescent="0.2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c r="W820" s="2"/>
    </row>
    <row r="821" spans="1:23" ht="14.25" hidden="1" customHeight="1" x14ac:dyDescent="0.2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c r="W821" s="2"/>
    </row>
    <row r="822" spans="1:23" ht="14.25" hidden="1" customHeight="1" x14ac:dyDescent="0.2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c r="W822" s="2"/>
    </row>
    <row r="823" spans="1:23" ht="14.25" hidden="1" customHeight="1" x14ac:dyDescent="0.2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c r="W823" s="2"/>
    </row>
    <row r="824" spans="1:23" ht="14.25" hidden="1" customHeight="1" x14ac:dyDescent="0.2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c r="W824" s="2"/>
    </row>
    <row r="825" spans="1:23" ht="14.25" hidden="1" customHeight="1" x14ac:dyDescent="0.2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c r="W825" s="2"/>
    </row>
    <row r="826" spans="1:23" ht="14.25" customHeight="1" x14ac:dyDescent="0.2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c r="W826" s="2">
        <f>Table_1[[#This Row],[Profit]]/Table_1[[#This Row],[Sales]]</f>
        <v>5.999999999999997E-2</v>
      </c>
    </row>
    <row r="827" spans="1:23" ht="14.25" customHeight="1" x14ac:dyDescent="0.2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c r="W827" s="2">
        <f>Table_1[[#This Row],[Profit]]/Table_1[[#This Row],[Sales]]</f>
        <v>0.24000000000000007</v>
      </c>
    </row>
    <row r="828" spans="1:23" ht="14.25" hidden="1" customHeight="1" x14ac:dyDescent="0.2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c r="W828" s="2"/>
    </row>
    <row r="829" spans="1:23" ht="14.25" hidden="1" customHeight="1" x14ac:dyDescent="0.2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c r="W829" s="2"/>
    </row>
    <row r="830" spans="1:23" ht="14.25" hidden="1" customHeight="1" x14ac:dyDescent="0.2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c r="W830" s="2"/>
    </row>
    <row r="831" spans="1:23" ht="14.25" hidden="1" customHeight="1" x14ac:dyDescent="0.2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c r="W831" s="2"/>
    </row>
    <row r="832" spans="1:23" ht="14.25" hidden="1" customHeight="1" x14ac:dyDescent="0.2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c r="W832" s="2"/>
    </row>
    <row r="833" spans="1:23" ht="14.25" hidden="1" customHeight="1" x14ac:dyDescent="0.2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c r="W833" s="2"/>
    </row>
    <row r="834" spans="1:23" ht="14.25" hidden="1" customHeight="1" x14ac:dyDescent="0.2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c r="W834" s="2"/>
    </row>
    <row r="835" spans="1:23" ht="14.25" hidden="1" customHeight="1" x14ac:dyDescent="0.2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c r="W835" s="2"/>
    </row>
    <row r="836" spans="1:23" ht="14.25" hidden="1" customHeight="1" x14ac:dyDescent="0.2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c r="W836" s="2"/>
    </row>
    <row r="837" spans="1:23" ht="14.25" hidden="1" customHeight="1" x14ac:dyDescent="0.2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c r="W837" s="2"/>
    </row>
    <row r="838" spans="1:23" ht="14.25" hidden="1" customHeight="1" x14ac:dyDescent="0.2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c r="W838" s="2"/>
    </row>
    <row r="839" spans="1:23" ht="14.25" hidden="1" customHeight="1" x14ac:dyDescent="0.2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c r="W839" s="2"/>
    </row>
    <row r="840" spans="1:23" ht="14.25" hidden="1" customHeight="1" x14ac:dyDescent="0.2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c r="W840" s="2"/>
    </row>
    <row r="841" spans="1:23" ht="14.25" hidden="1" customHeight="1" x14ac:dyDescent="0.2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c r="W841" s="2"/>
    </row>
    <row r="842" spans="1:23" ht="14.25" hidden="1" customHeight="1" x14ac:dyDescent="0.2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c r="W842" s="2"/>
    </row>
    <row r="843" spans="1:23" ht="14.25" hidden="1" customHeight="1" x14ac:dyDescent="0.2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c r="W843" s="2"/>
    </row>
    <row r="844" spans="1:23" ht="14.25" customHeight="1" x14ac:dyDescent="0.2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c r="W844" s="2">
        <f>Table_1[[#This Row],[Profit]]/Table_1[[#This Row],[Sales]]</f>
        <v>0.31249999999999989</v>
      </c>
    </row>
    <row r="845" spans="1:23" ht="14.25" customHeight="1" x14ac:dyDescent="0.2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c r="W845" s="2">
        <f>Table_1[[#This Row],[Profit]]/Table_1[[#This Row],[Sales]]</f>
        <v>0.32499999999999996</v>
      </c>
    </row>
    <row r="846" spans="1:23" ht="14.25" customHeight="1" x14ac:dyDescent="0.2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c r="W846" s="2">
        <f>Table_1[[#This Row],[Profit]]/Table_1[[#This Row],[Sales]]</f>
        <v>0.28999999999999998</v>
      </c>
    </row>
    <row r="847" spans="1:23" ht="14.25" customHeight="1" x14ac:dyDescent="0.2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c r="W847" s="2">
        <f>Table_1[[#This Row],[Profit]]/Table_1[[#This Row],[Sales]]</f>
        <v>0.47</v>
      </c>
    </row>
    <row r="848" spans="1:23" ht="14.25" hidden="1" customHeight="1" x14ac:dyDescent="0.2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c r="W848" s="2"/>
    </row>
    <row r="849" spans="1:23" ht="14.25" hidden="1" customHeight="1" x14ac:dyDescent="0.2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c r="W849" s="2"/>
    </row>
    <row r="850" spans="1:23" ht="14.25" hidden="1" customHeight="1" x14ac:dyDescent="0.2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c r="W850" s="2"/>
    </row>
    <row r="851" spans="1:23" ht="14.25" hidden="1" customHeight="1" x14ac:dyDescent="0.2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c r="W851" s="2"/>
    </row>
    <row r="852" spans="1:23" ht="14.25" customHeight="1" x14ac:dyDescent="0.2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c r="W852" s="2">
        <f>Table_1[[#This Row],[Profit]]/Table_1[[#This Row],[Sales]]</f>
        <v>0.26</v>
      </c>
    </row>
    <row r="853" spans="1:23" ht="14.25" customHeight="1" x14ac:dyDescent="0.2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c r="W853" s="2">
        <f>Table_1[[#This Row],[Profit]]/Table_1[[#This Row],[Sales]]</f>
        <v>0.48000000000000004</v>
      </c>
    </row>
    <row r="854" spans="1:23" ht="14.25" hidden="1" customHeight="1" x14ac:dyDescent="0.2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c r="W854" s="2"/>
    </row>
    <row r="855" spans="1:23" ht="14.25" hidden="1" customHeight="1" x14ac:dyDescent="0.2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c r="W855" s="2"/>
    </row>
    <row r="856" spans="1:23" ht="14.25" hidden="1" customHeight="1" x14ac:dyDescent="0.2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c r="W856" s="2"/>
    </row>
    <row r="857" spans="1:23" ht="14.25" hidden="1" customHeight="1" x14ac:dyDescent="0.2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c r="W857" s="2"/>
    </row>
    <row r="858" spans="1:23" ht="14.25" hidden="1" customHeight="1" x14ac:dyDescent="0.2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c r="W858" s="2"/>
    </row>
    <row r="859" spans="1:23" ht="14.25" hidden="1" customHeight="1" x14ac:dyDescent="0.2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c r="W859" s="2"/>
    </row>
    <row r="860" spans="1:23" ht="14.25" hidden="1" customHeight="1" x14ac:dyDescent="0.2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c r="W860" s="2"/>
    </row>
    <row r="861" spans="1:23" ht="14.25" hidden="1" customHeight="1" x14ac:dyDescent="0.2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c r="W861" s="2"/>
    </row>
    <row r="862" spans="1:23" ht="14.25" customHeight="1" x14ac:dyDescent="0.2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c r="W862" s="2">
        <f>Table_1[[#This Row],[Profit]]/Table_1[[#This Row],[Sales]]</f>
        <v>1.9999999999999969E-2</v>
      </c>
    </row>
    <row r="863" spans="1:23" ht="14.25" customHeight="1" x14ac:dyDescent="0.2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c r="W863" s="2">
        <f>Table_1[[#This Row],[Profit]]/Table_1[[#This Row],[Sales]]</f>
        <v>0.45999999999999996</v>
      </c>
    </row>
    <row r="864" spans="1:23" ht="14.25" hidden="1" customHeight="1" x14ac:dyDescent="0.2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c r="W864" s="2"/>
    </row>
    <row r="865" spans="1:23" ht="14.25" hidden="1" customHeight="1" x14ac:dyDescent="0.2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c r="W865" s="2"/>
    </row>
    <row r="866" spans="1:23" ht="14.25" hidden="1" customHeight="1" x14ac:dyDescent="0.2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c r="W866" s="2"/>
    </row>
    <row r="867" spans="1:23" ht="14.25" hidden="1" customHeight="1" x14ac:dyDescent="0.2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c r="W867" s="2"/>
    </row>
    <row r="868" spans="1:23" ht="14.25" hidden="1" customHeight="1" x14ac:dyDescent="0.2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c r="W868" s="2"/>
    </row>
    <row r="869" spans="1:23" ht="14.25" hidden="1" customHeight="1" x14ac:dyDescent="0.2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c r="W869" s="2"/>
    </row>
    <row r="870" spans="1:23" ht="14.25" hidden="1" customHeight="1" x14ac:dyDescent="0.2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c r="W870" s="2"/>
    </row>
    <row r="871" spans="1:23" ht="14.25" hidden="1" customHeight="1" x14ac:dyDescent="0.2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c r="W871" s="2"/>
    </row>
    <row r="872" spans="1:23" ht="14.25" hidden="1" customHeight="1" x14ac:dyDescent="0.2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c r="W872" s="2"/>
    </row>
    <row r="873" spans="1:23" ht="14.25" hidden="1" customHeight="1" x14ac:dyDescent="0.2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c r="W873" s="2"/>
    </row>
    <row r="874" spans="1:23" ht="14.25" hidden="1" customHeight="1" x14ac:dyDescent="0.2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c r="W874" s="2"/>
    </row>
    <row r="875" spans="1:23" ht="14.25" hidden="1" customHeight="1" x14ac:dyDescent="0.2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c r="W875" s="2"/>
    </row>
    <row r="876" spans="1:23" ht="14.25" hidden="1" customHeight="1" x14ac:dyDescent="0.2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c r="W876" s="2"/>
    </row>
    <row r="877" spans="1:23" ht="14.25" hidden="1" customHeight="1" x14ac:dyDescent="0.2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c r="W877" s="2"/>
    </row>
    <row r="878" spans="1:23" ht="14.25" hidden="1" customHeight="1" x14ac:dyDescent="0.2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c r="W878" s="2"/>
    </row>
    <row r="879" spans="1:23" ht="14.25" hidden="1" customHeight="1" x14ac:dyDescent="0.2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c r="W879" s="2"/>
    </row>
    <row r="880" spans="1:23" ht="14.25" hidden="1" customHeight="1" x14ac:dyDescent="0.2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c r="W880" s="2"/>
    </row>
    <row r="881" spans="1:23" ht="14.25" hidden="1" customHeight="1" x14ac:dyDescent="0.2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c r="W881" s="2"/>
    </row>
    <row r="882" spans="1:23" ht="14.25" hidden="1" customHeight="1" x14ac:dyDescent="0.2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c r="W882" s="2"/>
    </row>
    <row r="883" spans="1:23" ht="14.25" hidden="1" customHeight="1" x14ac:dyDescent="0.2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c r="W883" s="2"/>
    </row>
    <row r="884" spans="1:23" ht="14.25" customHeight="1" x14ac:dyDescent="0.2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c r="W884" s="2">
        <f>Table_1[[#This Row],[Profit]]/Table_1[[#This Row],[Sales]]</f>
        <v>0.44000000000000011</v>
      </c>
    </row>
    <row r="885" spans="1:23" ht="14.25" hidden="1" customHeight="1" x14ac:dyDescent="0.2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c r="W885" s="2"/>
    </row>
    <row r="886" spans="1:23" ht="14.25" hidden="1" customHeight="1" x14ac:dyDescent="0.2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c r="W886" s="2"/>
    </row>
    <row r="887" spans="1:23" ht="14.25" customHeight="1" x14ac:dyDescent="0.2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c r="W887" s="2">
        <f>Table_1[[#This Row],[Profit]]/Table_1[[#This Row],[Sales]]</f>
        <v>0.32500000000000001</v>
      </c>
    </row>
    <row r="888" spans="1:23" ht="14.25" customHeight="1" x14ac:dyDescent="0.2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c r="W888" s="2">
        <f>Table_1[[#This Row],[Profit]]/Table_1[[#This Row],[Sales]]</f>
        <v>1.9999999999999959E-2</v>
      </c>
    </row>
    <row r="889" spans="1:23" ht="14.25" hidden="1" customHeight="1" x14ac:dyDescent="0.2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c r="W889" s="2"/>
    </row>
    <row r="890" spans="1:23" ht="14.25" customHeight="1" x14ac:dyDescent="0.2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c r="W890" s="2">
        <f>Table_1[[#This Row],[Profit]]/Table_1[[#This Row],[Sales]]</f>
        <v>0.49000000000000005</v>
      </c>
    </row>
    <row r="891" spans="1:23" ht="14.25" hidden="1" customHeight="1" x14ac:dyDescent="0.2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c r="W891" s="2"/>
    </row>
    <row r="892" spans="1:23" ht="14.25" hidden="1" customHeight="1" x14ac:dyDescent="0.2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c r="W892" s="2"/>
    </row>
    <row r="893" spans="1:23" ht="14.25" hidden="1" customHeight="1" x14ac:dyDescent="0.2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c r="W893" s="2"/>
    </row>
    <row r="894" spans="1:23" ht="14.25" hidden="1" customHeight="1" x14ac:dyDescent="0.2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c r="W894" s="2"/>
    </row>
    <row r="895" spans="1:23" ht="14.25" hidden="1" customHeight="1" x14ac:dyDescent="0.2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c r="W895" s="2"/>
    </row>
    <row r="896" spans="1:23" ht="14.25" customHeight="1" x14ac:dyDescent="0.2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c r="W896" s="2">
        <f>Table_1[[#This Row],[Profit]]/Table_1[[#This Row],[Sales]]</f>
        <v>0.27</v>
      </c>
    </row>
    <row r="897" spans="1:23" ht="14.25" customHeight="1" x14ac:dyDescent="0.2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c r="W897" s="2">
        <f>Table_1[[#This Row],[Profit]]/Table_1[[#This Row],[Sales]]</f>
        <v>0.35</v>
      </c>
    </row>
    <row r="898" spans="1:23" ht="14.25" hidden="1" customHeight="1" x14ac:dyDescent="0.2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c r="W898" s="2"/>
    </row>
    <row r="899" spans="1:23" ht="14.25" hidden="1" customHeight="1" x14ac:dyDescent="0.2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c r="W899" s="2"/>
    </row>
    <row r="900" spans="1:23" ht="14.25" hidden="1" customHeight="1" x14ac:dyDescent="0.2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c r="W900" s="2"/>
    </row>
    <row r="901" spans="1:23" ht="14.25" hidden="1" customHeight="1" x14ac:dyDescent="0.2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c r="W901" s="2"/>
    </row>
    <row r="902" spans="1:23" ht="14.25" hidden="1" customHeight="1" x14ac:dyDescent="0.2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c r="W902" s="2"/>
    </row>
    <row r="903" spans="1:23" ht="14.25" hidden="1" customHeight="1" x14ac:dyDescent="0.2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c r="W903" s="2"/>
    </row>
    <row r="904" spans="1:23" ht="14.25" hidden="1" customHeight="1" x14ac:dyDescent="0.2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c r="W904" s="2"/>
    </row>
    <row r="905" spans="1:23" ht="14.25" customHeight="1" x14ac:dyDescent="0.2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c r="W905" s="2">
        <f>Table_1[[#This Row],[Profit]]/Table_1[[#This Row],[Sales]]</f>
        <v>0.48</v>
      </c>
    </row>
    <row r="906" spans="1:23" ht="14.25" customHeight="1" x14ac:dyDescent="0.2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c r="W906" s="2">
        <f>Table_1[[#This Row],[Profit]]/Table_1[[#This Row],[Sales]]</f>
        <v>3.9999999999999973E-2</v>
      </c>
    </row>
    <row r="907" spans="1:23" ht="14.25" customHeight="1" x14ac:dyDescent="0.2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c r="W907" s="2">
        <f>Table_1[[#This Row],[Profit]]/Table_1[[#This Row],[Sales]]</f>
        <v>0.48000000000000004</v>
      </c>
    </row>
    <row r="908" spans="1:23" ht="14.25" hidden="1" customHeight="1" x14ac:dyDescent="0.2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c r="W908" s="2"/>
    </row>
    <row r="909" spans="1:23" ht="14.25" hidden="1" customHeight="1" x14ac:dyDescent="0.2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c r="W909" s="2"/>
    </row>
    <row r="910" spans="1:23" ht="14.25" hidden="1" customHeight="1" x14ac:dyDescent="0.2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c r="W910" s="2"/>
    </row>
    <row r="911" spans="1:23" ht="14.25" hidden="1" customHeight="1" x14ac:dyDescent="0.2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c r="W911" s="2"/>
    </row>
    <row r="912" spans="1:23" ht="14.25" hidden="1" customHeight="1" x14ac:dyDescent="0.2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c r="W912" s="2"/>
    </row>
    <row r="913" spans="1:23" ht="14.25" hidden="1" customHeight="1" x14ac:dyDescent="0.2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c r="W913" s="2"/>
    </row>
    <row r="914" spans="1:23" ht="14.25" hidden="1" customHeight="1" x14ac:dyDescent="0.2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c r="W914" s="2"/>
    </row>
    <row r="915" spans="1:23" ht="14.25" hidden="1" customHeight="1" x14ac:dyDescent="0.2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c r="W915" s="2"/>
    </row>
    <row r="916" spans="1:23" ht="14.25" hidden="1" customHeight="1" x14ac:dyDescent="0.2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c r="W916" s="2"/>
    </row>
    <row r="917" spans="1:23" ht="14.25" hidden="1" customHeight="1" x14ac:dyDescent="0.2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c r="W917" s="2"/>
    </row>
    <row r="918" spans="1:23" ht="14.25" hidden="1" customHeight="1" x14ac:dyDescent="0.2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c r="W918" s="2"/>
    </row>
    <row r="919" spans="1:23" ht="14.25" hidden="1" customHeight="1" x14ac:dyDescent="0.2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c r="W919" s="2"/>
    </row>
    <row r="920" spans="1:23" ht="14.25" hidden="1" customHeight="1" x14ac:dyDescent="0.2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c r="W920" s="2"/>
    </row>
    <row r="921" spans="1:23" ht="14.25" hidden="1" customHeight="1" x14ac:dyDescent="0.2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c r="W921" s="2"/>
    </row>
    <row r="922" spans="1:23" ht="14.25" hidden="1" customHeight="1" x14ac:dyDescent="0.2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c r="W922" s="2"/>
    </row>
    <row r="923" spans="1:23" ht="14.25" hidden="1" customHeight="1" x14ac:dyDescent="0.2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c r="W923" s="2"/>
    </row>
    <row r="924" spans="1:23" ht="14.25" hidden="1" customHeight="1" x14ac:dyDescent="0.2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c r="W924" s="2"/>
    </row>
    <row r="925" spans="1:23" ht="14.25" hidden="1" customHeight="1" x14ac:dyDescent="0.2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c r="W925" s="2"/>
    </row>
    <row r="926" spans="1:23" ht="14.25" hidden="1" customHeight="1" x14ac:dyDescent="0.2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c r="W926" s="2"/>
    </row>
    <row r="927" spans="1:23" ht="14.25" hidden="1" customHeight="1" x14ac:dyDescent="0.2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c r="W927" s="2"/>
    </row>
    <row r="928" spans="1:23" ht="14.25" hidden="1" customHeight="1" x14ac:dyDescent="0.2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c r="W928" s="2"/>
    </row>
    <row r="929" spans="1:23" ht="14.25" hidden="1" customHeight="1" x14ac:dyDescent="0.2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c r="W929" s="2"/>
    </row>
    <row r="930" spans="1:23" ht="14.25" hidden="1" customHeight="1" x14ac:dyDescent="0.2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c r="W930" s="2"/>
    </row>
    <row r="931" spans="1:23" ht="14.25" hidden="1" customHeight="1" x14ac:dyDescent="0.2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c r="W931" s="2"/>
    </row>
    <row r="932" spans="1:23" ht="14.25" hidden="1" customHeight="1" x14ac:dyDescent="0.2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c r="W932" s="2"/>
    </row>
    <row r="933" spans="1:23" ht="14.25" hidden="1" customHeight="1" x14ac:dyDescent="0.2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c r="W933" s="2"/>
    </row>
    <row r="934" spans="1:23" ht="14.25" hidden="1" customHeight="1" x14ac:dyDescent="0.2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c r="W934" s="2"/>
    </row>
    <row r="935" spans="1:23" ht="14.25" hidden="1" customHeight="1" x14ac:dyDescent="0.2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c r="W935" s="2"/>
    </row>
    <row r="936" spans="1:23" ht="14.25" hidden="1" customHeight="1" x14ac:dyDescent="0.2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c r="W936" s="2"/>
    </row>
    <row r="937" spans="1:23" ht="14.25" hidden="1" customHeight="1" x14ac:dyDescent="0.2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c r="W937" s="2"/>
    </row>
    <row r="938" spans="1:23" ht="14.25" hidden="1" customHeight="1" x14ac:dyDescent="0.2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c r="W938" s="2"/>
    </row>
    <row r="939" spans="1:23" ht="14.25" customHeight="1" x14ac:dyDescent="0.2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c r="W939" s="2">
        <f>Table_1[[#This Row],[Profit]]/Table_1[[#This Row],[Sales]]</f>
        <v>0.33999999999999991</v>
      </c>
    </row>
    <row r="940" spans="1:23" ht="14.25" customHeight="1" x14ac:dyDescent="0.2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c r="W940" s="2">
        <f>Table_1[[#This Row],[Profit]]/Table_1[[#This Row],[Sales]]</f>
        <v>0.48000000000000004</v>
      </c>
    </row>
    <row r="941" spans="1:23" ht="14.25" customHeight="1" x14ac:dyDescent="0.2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c r="W941" s="2">
        <f>Table_1[[#This Row],[Profit]]/Table_1[[#This Row],[Sales]]</f>
        <v>0.26</v>
      </c>
    </row>
    <row r="942" spans="1:23" ht="14.25" customHeight="1" x14ac:dyDescent="0.2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c r="W942" s="2">
        <f>Table_1[[#This Row],[Profit]]/Table_1[[#This Row],[Sales]]</f>
        <v>0.47</v>
      </c>
    </row>
    <row r="943" spans="1:23" ht="14.25" customHeight="1" x14ac:dyDescent="0.2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c r="W943" s="2">
        <f>Table_1[[#This Row],[Profit]]/Table_1[[#This Row],[Sales]]</f>
        <v>0.36249999999999999</v>
      </c>
    </row>
    <row r="944" spans="1:23" ht="14.25" customHeight="1" x14ac:dyDescent="0.2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c r="W944" s="2">
        <f>Table_1[[#This Row],[Profit]]/Table_1[[#This Row],[Sales]]</f>
        <v>3.7500000000000033E-2</v>
      </c>
    </row>
    <row r="945" spans="1:23" ht="14.25" customHeight="1" x14ac:dyDescent="0.2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c r="W945" s="2">
        <f>Table_1[[#This Row],[Profit]]/Table_1[[#This Row],[Sales]]</f>
        <v>0.48</v>
      </c>
    </row>
    <row r="946" spans="1:23" ht="14.25" customHeight="1" x14ac:dyDescent="0.2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c r="W946" s="2">
        <f>Table_1[[#This Row],[Profit]]/Table_1[[#This Row],[Sales]]</f>
        <v>0.26000000000000006</v>
      </c>
    </row>
    <row r="947" spans="1:23" ht="14.25" customHeight="1" x14ac:dyDescent="0.2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c r="W947" s="2">
        <f>Table_1[[#This Row],[Profit]]/Table_1[[#This Row],[Sales]]</f>
        <v>0.375</v>
      </c>
    </row>
    <row r="948" spans="1:23" ht="14.25" customHeight="1" x14ac:dyDescent="0.2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c r="W948" s="2">
        <f>Table_1[[#This Row],[Profit]]/Table_1[[#This Row],[Sales]]</f>
        <v>-0.52000000000000013</v>
      </c>
    </row>
    <row r="949" spans="1:23" ht="14.25" hidden="1" customHeight="1" x14ac:dyDescent="0.2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c r="W949" s="2"/>
    </row>
    <row r="950" spans="1:23" ht="14.25" hidden="1" customHeight="1" x14ac:dyDescent="0.2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c r="W950" s="2"/>
    </row>
    <row r="951" spans="1:23" ht="14.25" hidden="1" customHeight="1" x14ac:dyDescent="0.2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c r="W951" s="2"/>
    </row>
    <row r="952" spans="1:23" ht="14.25" hidden="1" customHeight="1" x14ac:dyDescent="0.2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c r="W952" s="2"/>
    </row>
    <row r="953" spans="1:23" ht="14.25" hidden="1" customHeight="1" x14ac:dyDescent="0.2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c r="W953" s="2"/>
    </row>
    <row r="954" spans="1:23" ht="14.25" hidden="1" customHeight="1" x14ac:dyDescent="0.2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c r="W954" s="2"/>
    </row>
    <row r="955" spans="1:23" ht="14.25" hidden="1" customHeight="1" x14ac:dyDescent="0.2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c r="W955" s="2"/>
    </row>
    <row r="956" spans="1:23" ht="14.25" hidden="1" customHeight="1" x14ac:dyDescent="0.2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c r="W956" s="2"/>
    </row>
    <row r="957" spans="1:23" ht="14.25" hidden="1" customHeight="1" x14ac:dyDescent="0.2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c r="W957" s="2"/>
    </row>
    <row r="958" spans="1:23" ht="14.25" customHeight="1" x14ac:dyDescent="0.2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c r="W958" s="2">
        <f>Table_1[[#This Row],[Profit]]/Table_1[[#This Row],[Sales]]</f>
        <v>8.7500000000000008E-2</v>
      </c>
    </row>
    <row r="959" spans="1:23" ht="14.25" customHeight="1" x14ac:dyDescent="0.2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c r="W959" s="2">
        <f>Table_1[[#This Row],[Profit]]/Table_1[[#This Row],[Sales]]</f>
        <v>-0.66666666666666641</v>
      </c>
    </row>
    <row r="960" spans="1:23" ht="14.25" customHeight="1" x14ac:dyDescent="0.2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c r="W960" s="2">
        <f>Table_1[[#This Row],[Profit]]/Table_1[[#This Row],[Sales]]</f>
        <v>0.36249999999999993</v>
      </c>
    </row>
    <row r="961" spans="1:23" ht="14.25" customHeight="1" x14ac:dyDescent="0.2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c r="W961" s="2">
        <f>Table_1[[#This Row],[Profit]]/Table_1[[#This Row],[Sales]]</f>
        <v>0.26</v>
      </c>
    </row>
    <row r="962" spans="1:23" ht="14.25" customHeight="1" x14ac:dyDescent="0.2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c r="W962" s="2">
        <f>Table_1[[#This Row],[Profit]]/Table_1[[#This Row],[Sales]]</f>
        <v>8.7500000000000022E-2</v>
      </c>
    </row>
    <row r="963" spans="1:23" ht="14.25" hidden="1" customHeight="1" x14ac:dyDescent="0.2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c r="W963" s="2"/>
    </row>
    <row r="964" spans="1:23" ht="14.25" customHeight="1" x14ac:dyDescent="0.2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c r="W964" s="2">
        <f>Table_1[[#This Row],[Profit]]/Table_1[[#This Row],[Sales]]</f>
        <v>0.5</v>
      </c>
    </row>
    <row r="965" spans="1:23" ht="14.25" hidden="1" customHeight="1" x14ac:dyDescent="0.2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c r="W965" s="2"/>
    </row>
    <row r="966" spans="1:23" ht="14.25" hidden="1" customHeight="1" x14ac:dyDescent="0.2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c r="W966" s="2"/>
    </row>
    <row r="967" spans="1:23" ht="14.25" hidden="1" customHeight="1" x14ac:dyDescent="0.2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c r="W967" s="2"/>
    </row>
    <row r="968" spans="1:23" ht="14.25" hidden="1" customHeight="1" x14ac:dyDescent="0.2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c r="W968" s="2"/>
    </row>
    <row r="969" spans="1:23" ht="14.25" hidden="1" customHeight="1" x14ac:dyDescent="0.2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c r="W969" s="2"/>
    </row>
    <row r="970" spans="1:23" ht="14.25" hidden="1" customHeight="1" x14ac:dyDescent="0.2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c r="W970" s="2"/>
    </row>
    <row r="971" spans="1:23" ht="14.25" hidden="1" customHeight="1" x14ac:dyDescent="0.2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c r="W971" s="2"/>
    </row>
    <row r="972" spans="1:23" ht="14.25" hidden="1" customHeight="1" x14ac:dyDescent="0.2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c r="W972" s="2"/>
    </row>
    <row r="973" spans="1:23" ht="14.25" hidden="1" customHeight="1" x14ac:dyDescent="0.2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c r="W973" s="2"/>
    </row>
    <row r="974" spans="1:23" ht="14.25" hidden="1" customHeight="1" x14ac:dyDescent="0.2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c r="W974" s="2"/>
    </row>
    <row r="975" spans="1:23" ht="14.25" hidden="1" customHeight="1" x14ac:dyDescent="0.2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c r="W975" s="2"/>
    </row>
    <row r="976" spans="1:23" ht="14.25" hidden="1" customHeight="1" x14ac:dyDescent="0.2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c r="W976" s="2"/>
    </row>
    <row r="977" spans="1:23" ht="14.25" hidden="1" customHeight="1" x14ac:dyDescent="0.2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c r="W977" s="2"/>
    </row>
    <row r="978" spans="1:23" ht="14.25" customHeight="1" x14ac:dyDescent="0.2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c r="W978" s="2">
        <f>Table_1[[#This Row],[Profit]]/Table_1[[#This Row],[Sales]]</f>
        <v>-0.73333333333333317</v>
      </c>
    </row>
    <row r="979" spans="1:23" ht="14.25" hidden="1" customHeight="1" x14ac:dyDescent="0.2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c r="W979" s="2"/>
    </row>
    <row r="980" spans="1:23" ht="14.25" hidden="1" customHeight="1" x14ac:dyDescent="0.2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c r="W980" s="2"/>
    </row>
    <row r="981" spans="1:23" ht="14.25" hidden="1" customHeight="1" x14ac:dyDescent="0.2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c r="W981" s="2"/>
    </row>
    <row r="982" spans="1:23" ht="14.25" hidden="1" customHeight="1" x14ac:dyDescent="0.2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c r="W982" s="2"/>
    </row>
    <row r="983" spans="1:23" ht="14.25" customHeight="1" x14ac:dyDescent="0.2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c r="W983" s="2">
        <f>Table_1[[#This Row],[Profit]]/Table_1[[#This Row],[Sales]]</f>
        <v>0.23749999999999993</v>
      </c>
    </row>
    <row r="984" spans="1:23" ht="14.25" customHeight="1" x14ac:dyDescent="0.2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c r="W984" s="2">
        <f>Table_1[[#This Row],[Profit]]/Table_1[[#This Row],[Sales]]</f>
        <v>0.10000000000000005</v>
      </c>
    </row>
    <row r="985" spans="1:23" ht="14.25" customHeight="1" x14ac:dyDescent="0.2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c r="W985" s="2">
        <f>Table_1[[#This Row],[Profit]]/Table_1[[#This Row],[Sales]]</f>
        <v>0.12499999999999989</v>
      </c>
    </row>
    <row r="986" spans="1:23" ht="14.25" hidden="1" customHeight="1" x14ac:dyDescent="0.2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c r="W986" s="2"/>
    </row>
    <row r="987" spans="1:23" ht="14.25" hidden="1" customHeight="1" x14ac:dyDescent="0.2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c r="W987" s="2"/>
    </row>
    <row r="988" spans="1:23" ht="14.25" hidden="1" customHeight="1" x14ac:dyDescent="0.2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c r="W988" s="2"/>
    </row>
    <row r="989" spans="1:23" ht="14.25" hidden="1" customHeight="1" x14ac:dyDescent="0.2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c r="W989" s="2"/>
    </row>
    <row r="990" spans="1:23" ht="14.25" hidden="1" customHeight="1" x14ac:dyDescent="0.2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c r="W990" s="2"/>
    </row>
    <row r="991" spans="1:23" ht="14.25" hidden="1" customHeight="1" x14ac:dyDescent="0.2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c r="W991" s="2"/>
    </row>
    <row r="992" spans="1:23" ht="14.25" hidden="1" customHeight="1" x14ac:dyDescent="0.2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c r="W992" s="2"/>
    </row>
    <row r="993" spans="1:23" ht="14.25" hidden="1" customHeight="1" x14ac:dyDescent="0.2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c r="W993" s="2"/>
    </row>
    <row r="994" spans="1:23" ht="14.25" customHeight="1" x14ac:dyDescent="0.2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c r="W994" s="2">
        <f>Table_1[[#This Row],[Profit]]/Table_1[[#This Row],[Sales]]</f>
        <v>0.48</v>
      </c>
    </row>
    <row r="995" spans="1:23" ht="14.25" customHeight="1" x14ac:dyDescent="0.2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c r="W995" s="2">
        <f>Table_1[[#This Row],[Profit]]/Table_1[[#This Row],[Sales]]</f>
        <v>0.44999999999999996</v>
      </c>
    </row>
    <row r="996" spans="1:23" ht="14.25" hidden="1" customHeight="1" x14ac:dyDescent="0.2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c r="W996" s="2"/>
    </row>
    <row r="997" spans="1:23" ht="14.25" hidden="1" customHeight="1" x14ac:dyDescent="0.2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c r="W997" s="2"/>
    </row>
    <row r="998" spans="1:23" ht="14.25" hidden="1" customHeight="1" x14ac:dyDescent="0.2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c r="W998" s="2"/>
    </row>
    <row r="999" spans="1:23" ht="14.25" hidden="1" customHeight="1" x14ac:dyDescent="0.2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c r="W999" s="2"/>
    </row>
    <row r="1000" spans="1:23" ht="14.25" hidden="1" customHeight="1" x14ac:dyDescent="0.2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c r="W1000" s="2"/>
    </row>
    <row r="1001" spans="1:23" ht="14.25" hidden="1" customHeight="1" x14ac:dyDescent="0.2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c r="W1001" s="2"/>
    </row>
    <row r="1002" spans="1:23" ht="14.25" customHeight="1" x14ac:dyDescent="0.2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c r="W1002" s="2">
        <f>Table_1[[#This Row],[Profit]]/Table_1[[#This Row],[Sales]]</f>
        <v>0.25999999999999995</v>
      </c>
    </row>
    <row r="1003" spans="1:23" ht="14.25" hidden="1" customHeight="1" x14ac:dyDescent="0.2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c r="W1003" s="2"/>
    </row>
    <row r="1004" spans="1:23" ht="14.25" hidden="1" customHeight="1" x14ac:dyDescent="0.2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c r="W1004" s="2"/>
    </row>
    <row r="1005" spans="1:23" ht="14.25" hidden="1" customHeight="1" x14ac:dyDescent="0.2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c r="W1005" s="2"/>
    </row>
    <row r="1006" spans="1:23" ht="14.25" customHeight="1" x14ac:dyDescent="0.2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c r="W1006" s="2">
        <f>Table_1[[#This Row],[Profit]]/Table_1[[#This Row],[Sales]]</f>
        <v>0.19000000000000003</v>
      </c>
    </row>
    <row r="1007" spans="1:23" ht="14.25" hidden="1" customHeight="1" x14ac:dyDescent="0.2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c r="W1007" s="2"/>
    </row>
    <row r="1008" spans="1:23" ht="14.25" customHeight="1" x14ac:dyDescent="0.2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c r="W1008" s="2">
        <f>Table_1[[#This Row],[Profit]]/Table_1[[#This Row],[Sales]]</f>
        <v>0.34999999999999981</v>
      </c>
    </row>
    <row r="1009" spans="1:23" ht="14.25" customHeight="1" x14ac:dyDescent="0.2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c r="W1009" s="2">
        <f>Table_1[[#This Row],[Profit]]/Table_1[[#This Row],[Sales]]</f>
        <v>-0.79999999999999993</v>
      </c>
    </row>
    <row r="1010" spans="1:23" ht="14.25" hidden="1" customHeight="1" x14ac:dyDescent="0.2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c r="W1010" s="2"/>
    </row>
    <row r="1011" spans="1:23" ht="14.25" hidden="1" customHeight="1" x14ac:dyDescent="0.2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c r="W1011" s="2"/>
    </row>
    <row r="1012" spans="1:23" ht="14.25" customHeight="1" x14ac:dyDescent="0.2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c r="W1012" s="2">
        <f>Table_1[[#This Row],[Profit]]/Table_1[[#This Row],[Sales]]</f>
        <v>0.17999999999999994</v>
      </c>
    </row>
    <row r="1013" spans="1:23" ht="14.25" customHeight="1" x14ac:dyDescent="0.2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c r="W1013" s="2">
        <f>Table_1[[#This Row],[Profit]]/Table_1[[#This Row],[Sales]]</f>
        <v>0.3</v>
      </c>
    </row>
    <row r="1014" spans="1:23" ht="14.25" customHeight="1" x14ac:dyDescent="0.2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c r="W1014" s="2">
        <f>Table_1[[#This Row],[Profit]]/Table_1[[#This Row],[Sales]]</f>
        <v>0.28999999999999987</v>
      </c>
    </row>
    <row r="1015" spans="1:23" ht="14.25" customHeight="1" x14ac:dyDescent="0.2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c r="W1015" s="2">
        <f>Table_1[[#This Row],[Profit]]/Table_1[[#This Row],[Sales]]</f>
        <v>0.21999999999999997</v>
      </c>
    </row>
    <row r="1016" spans="1:23" ht="14.25" customHeight="1" x14ac:dyDescent="0.2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c r="W1016" s="2">
        <f>Table_1[[#This Row],[Profit]]/Table_1[[#This Row],[Sales]]</f>
        <v>0.37</v>
      </c>
    </row>
    <row r="1017" spans="1:23" ht="14.25" customHeight="1" x14ac:dyDescent="0.2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c r="W1017" s="2">
        <f>Table_1[[#This Row],[Profit]]/Table_1[[#This Row],[Sales]]</f>
        <v>0.48</v>
      </c>
    </row>
    <row r="1018" spans="1:23" ht="14.25" hidden="1" customHeight="1" x14ac:dyDescent="0.2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c r="W1018" s="2"/>
    </row>
    <row r="1019" spans="1:23" ht="14.25" hidden="1" customHeight="1" x14ac:dyDescent="0.2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c r="W1019" s="2"/>
    </row>
    <row r="1020" spans="1:23" ht="14.25" hidden="1" customHeight="1" x14ac:dyDescent="0.2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c r="W1020" s="2"/>
    </row>
    <row r="1021" spans="1:23" ht="14.25" hidden="1" customHeight="1" x14ac:dyDescent="0.2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c r="W1021" s="2"/>
    </row>
    <row r="1022" spans="1:23" ht="14.25" hidden="1" customHeight="1" x14ac:dyDescent="0.2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c r="W1022" s="2"/>
    </row>
    <row r="1023" spans="1:23" ht="14.25" hidden="1" customHeight="1" x14ac:dyDescent="0.2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c r="W1023" s="2"/>
    </row>
    <row r="1024" spans="1:23" ht="14.25" hidden="1" customHeight="1" x14ac:dyDescent="0.2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c r="W1024" s="2"/>
    </row>
    <row r="1025" spans="1:23" ht="14.25" hidden="1" customHeight="1" x14ac:dyDescent="0.2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c r="W1025" s="2"/>
    </row>
    <row r="1026" spans="1:23" ht="14.25" customHeight="1" x14ac:dyDescent="0.2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c r="W1026" s="2">
        <f>Table_1[[#This Row],[Profit]]/Table_1[[#This Row],[Sales]]</f>
        <v>0.36250000000000004</v>
      </c>
    </row>
    <row r="1027" spans="1:23" ht="14.25" hidden="1" customHeight="1" x14ac:dyDescent="0.2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c r="W1027" s="2"/>
    </row>
    <row r="1028" spans="1:23" ht="14.25" hidden="1" customHeight="1" x14ac:dyDescent="0.2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c r="W1028" s="2"/>
    </row>
    <row r="1029" spans="1:23" ht="14.25" hidden="1" customHeight="1" x14ac:dyDescent="0.2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c r="W1029" s="2"/>
    </row>
    <row r="1030" spans="1:23" ht="14.25" hidden="1" customHeight="1" x14ac:dyDescent="0.2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c r="W1030" s="2"/>
    </row>
    <row r="1031" spans="1:23" ht="14.25" hidden="1" customHeight="1" x14ac:dyDescent="0.2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c r="W1031" s="2"/>
    </row>
    <row r="1032" spans="1:23" ht="14.25" hidden="1" customHeight="1" x14ac:dyDescent="0.2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c r="W1032" s="2"/>
    </row>
    <row r="1033" spans="1:23" ht="14.25" hidden="1" customHeight="1" x14ac:dyDescent="0.2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c r="W1033" s="2"/>
    </row>
    <row r="1034" spans="1:23" ht="14.25" hidden="1" customHeight="1" x14ac:dyDescent="0.2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c r="W1034" s="2"/>
    </row>
    <row r="1035" spans="1:23" ht="14.25" hidden="1" customHeight="1" x14ac:dyDescent="0.2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c r="W1035" s="2"/>
    </row>
    <row r="1036" spans="1:23" ht="14.25" hidden="1" customHeight="1" x14ac:dyDescent="0.2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c r="W1036" s="2"/>
    </row>
    <row r="1037" spans="1:23" ht="14.25" hidden="1" customHeight="1" x14ac:dyDescent="0.2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c r="W1037" s="2"/>
    </row>
    <row r="1038" spans="1:23" ht="14.25" hidden="1" customHeight="1" x14ac:dyDescent="0.2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c r="W1038" s="2"/>
    </row>
    <row r="1039" spans="1:23" ht="14.25" customHeight="1" x14ac:dyDescent="0.2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c r="W1039" s="2">
        <f>Table_1[[#This Row],[Profit]]/Table_1[[#This Row],[Sales]]</f>
        <v>0.375</v>
      </c>
    </row>
    <row r="1040" spans="1:23" ht="14.25" hidden="1" customHeight="1" x14ac:dyDescent="0.2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c r="W1040" s="2"/>
    </row>
    <row r="1041" spans="1:23" ht="14.25" hidden="1" customHeight="1" x14ac:dyDescent="0.2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c r="W1041" s="2"/>
    </row>
    <row r="1042" spans="1:23" ht="14.25" hidden="1" customHeight="1" x14ac:dyDescent="0.2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c r="W1042" s="2"/>
    </row>
    <row r="1043" spans="1:23" ht="14.25" hidden="1" customHeight="1" x14ac:dyDescent="0.2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c r="W1043" s="2"/>
    </row>
    <row r="1044" spans="1:23" ht="14.25" hidden="1" customHeight="1" x14ac:dyDescent="0.2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c r="W1044" s="2"/>
    </row>
    <row r="1045" spans="1:23" ht="14.25" hidden="1" customHeight="1" x14ac:dyDescent="0.2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c r="W1045" s="2"/>
    </row>
    <row r="1046" spans="1:23" ht="14.25" hidden="1" customHeight="1" x14ac:dyDescent="0.2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c r="W1046" s="2"/>
    </row>
    <row r="1047" spans="1:23" ht="14.25" hidden="1" customHeight="1" x14ac:dyDescent="0.2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c r="W1047" s="2"/>
    </row>
    <row r="1048" spans="1:23" ht="14.25" hidden="1" customHeight="1" x14ac:dyDescent="0.2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c r="W1048" s="2"/>
    </row>
    <row r="1049" spans="1:23" ht="14.25" hidden="1" customHeight="1" x14ac:dyDescent="0.2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c r="W1049" s="2"/>
    </row>
    <row r="1050" spans="1:23" ht="14.25" customHeight="1" x14ac:dyDescent="0.2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c r="W1050" s="2">
        <f>Table_1[[#This Row],[Profit]]/Table_1[[#This Row],[Sales]]</f>
        <v>0.11249999999999992</v>
      </c>
    </row>
    <row r="1051" spans="1:23" ht="14.25" customHeight="1" x14ac:dyDescent="0.2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c r="W1051" s="2">
        <f>Table_1[[#This Row],[Profit]]/Table_1[[#This Row],[Sales]]</f>
        <v>0.38000000000000006</v>
      </c>
    </row>
    <row r="1052" spans="1:23" ht="14.25" hidden="1" customHeight="1" x14ac:dyDescent="0.2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c r="W1052" s="2"/>
    </row>
    <row r="1053" spans="1:23" ht="14.25" hidden="1" customHeight="1" x14ac:dyDescent="0.2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c r="W1053" s="2"/>
    </row>
    <row r="1054" spans="1:23" ht="14.25" hidden="1" customHeight="1" x14ac:dyDescent="0.2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c r="W1054" s="2"/>
    </row>
    <row r="1055" spans="1:23" ht="14.25" hidden="1" customHeight="1" x14ac:dyDescent="0.2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c r="W1055" s="2"/>
    </row>
    <row r="1056" spans="1:23" ht="14.25" hidden="1" customHeight="1" x14ac:dyDescent="0.2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c r="W1056" s="2"/>
    </row>
    <row r="1057" spans="1:23" ht="14.25" hidden="1" customHeight="1" x14ac:dyDescent="0.2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c r="W1057" s="2"/>
    </row>
    <row r="1058" spans="1:23" ht="14.25" hidden="1" customHeight="1" x14ac:dyDescent="0.2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c r="W1058" s="2"/>
    </row>
    <row r="1059" spans="1:23" ht="14.25" customHeight="1" x14ac:dyDescent="0.2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c r="W1059" s="2">
        <f>Table_1[[#This Row],[Profit]]/Table_1[[#This Row],[Sales]]</f>
        <v>0.36249999999999993</v>
      </c>
    </row>
    <row r="1060" spans="1:23" ht="14.25" customHeight="1" x14ac:dyDescent="0.2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c r="W1060" s="2">
        <f>Table_1[[#This Row],[Profit]]/Table_1[[#This Row],[Sales]]</f>
        <v>0.34999999999999992</v>
      </c>
    </row>
    <row r="1061" spans="1:23" ht="14.25" hidden="1" customHeight="1" x14ac:dyDescent="0.2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c r="W1061" s="2"/>
    </row>
    <row r="1062" spans="1:23" ht="14.25" hidden="1" customHeight="1" x14ac:dyDescent="0.2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c r="W1062" s="2"/>
    </row>
    <row r="1063" spans="1:23" ht="14.25" hidden="1" customHeight="1" x14ac:dyDescent="0.2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c r="W1063" s="2"/>
    </row>
    <row r="1064" spans="1:23" ht="14.25" hidden="1" customHeight="1" x14ac:dyDescent="0.2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c r="W1064" s="2"/>
    </row>
    <row r="1065" spans="1:23" ht="14.25" hidden="1" customHeight="1" x14ac:dyDescent="0.2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c r="W1065" s="2"/>
    </row>
    <row r="1066" spans="1:23" ht="14.25" hidden="1" customHeight="1" x14ac:dyDescent="0.2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c r="W1066" s="2"/>
    </row>
    <row r="1067" spans="1:23" ht="14.25" hidden="1" customHeight="1" x14ac:dyDescent="0.2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c r="W1067" s="2"/>
    </row>
    <row r="1068" spans="1:23" ht="14.25" hidden="1" customHeight="1" x14ac:dyDescent="0.2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c r="W1068" s="2"/>
    </row>
    <row r="1069" spans="1:23" ht="14.25" customHeight="1" x14ac:dyDescent="0.2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c r="W1069" s="2">
        <f>Table_1[[#This Row],[Profit]]/Table_1[[#This Row],[Sales]]</f>
        <v>6.249999999999991E-2</v>
      </c>
    </row>
    <row r="1070" spans="1:23" ht="14.25" hidden="1" customHeight="1" x14ac:dyDescent="0.2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c r="W1070" s="2"/>
    </row>
    <row r="1071" spans="1:23" ht="14.25" hidden="1" customHeight="1" x14ac:dyDescent="0.2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c r="W1071" s="2"/>
    </row>
    <row r="1072" spans="1:23" ht="14.25" customHeight="1" x14ac:dyDescent="0.2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c r="W1072" s="2">
        <f>Table_1[[#This Row],[Profit]]/Table_1[[#This Row],[Sales]]</f>
        <v>0.26</v>
      </c>
    </row>
    <row r="1073" spans="1:23" ht="14.25" customHeight="1" x14ac:dyDescent="0.2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c r="W1073" s="2">
        <f>Table_1[[#This Row],[Profit]]/Table_1[[#This Row],[Sales]]</f>
        <v>0.33749999999999991</v>
      </c>
    </row>
    <row r="1074" spans="1:23" ht="14.25" hidden="1" customHeight="1" x14ac:dyDescent="0.2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c r="W1074" s="2"/>
    </row>
    <row r="1075" spans="1:23" ht="14.25" customHeight="1" x14ac:dyDescent="0.2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c r="W1075" s="2">
        <f>Table_1[[#This Row],[Profit]]/Table_1[[#This Row],[Sales]]</f>
        <v>-0.7333333333333335</v>
      </c>
    </row>
    <row r="1076" spans="1:23" ht="14.25" customHeight="1" x14ac:dyDescent="0.2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c r="W1076" s="2">
        <f>Table_1[[#This Row],[Profit]]/Table_1[[#This Row],[Sales]]</f>
        <v>-0.76666666666666661</v>
      </c>
    </row>
    <row r="1077" spans="1:23" ht="14.25" customHeight="1" x14ac:dyDescent="0.2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c r="W1077" s="2">
        <f>Table_1[[#This Row],[Profit]]/Table_1[[#This Row],[Sales]]</f>
        <v>6.2499999999999938E-2</v>
      </c>
    </row>
    <row r="1078" spans="1:23" ht="14.25" hidden="1" customHeight="1" x14ac:dyDescent="0.2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c r="W1078" s="2"/>
    </row>
    <row r="1079" spans="1:23" ht="14.25" customHeight="1" x14ac:dyDescent="0.2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c r="W1079" s="2">
        <f>Table_1[[#This Row],[Profit]]/Table_1[[#This Row],[Sales]]</f>
        <v>0.28000000000000008</v>
      </c>
    </row>
    <row r="1080" spans="1:23" ht="14.25" customHeight="1" x14ac:dyDescent="0.2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c r="W1080" s="2">
        <f>Table_1[[#This Row],[Profit]]/Table_1[[#This Row],[Sales]]</f>
        <v>0.27</v>
      </c>
    </row>
    <row r="1081" spans="1:23" ht="14.25" customHeight="1" x14ac:dyDescent="0.2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c r="W1081" s="2">
        <f>Table_1[[#This Row],[Profit]]/Table_1[[#This Row],[Sales]]</f>
        <v>0.33750000000000002</v>
      </c>
    </row>
    <row r="1082" spans="1:23" ht="14.25" hidden="1" customHeight="1" x14ac:dyDescent="0.2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c r="W1082" s="2"/>
    </row>
    <row r="1083" spans="1:23" ht="14.25" hidden="1" customHeight="1" x14ac:dyDescent="0.2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c r="W1083" s="2"/>
    </row>
    <row r="1084" spans="1:23" ht="14.25" hidden="1" customHeight="1" x14ac:dyDescent="0.2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c r="W1084" s="2"/>
    </row>
    <row r="1085" spans="1:23" ht="14.25" hidden="1" customHeight="1" x14ac:dyDescent="0.2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c r="W1085" s="2"/>
    </row>
    <row r="1086" spans="1:23" ht="14.25" hidden="1" customHeight="1" x14ac:dyDescent="0.2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c r="W1086" s="2"/>
    </row>
    <row r="1087" spans="1:23" ht="14.25" hidden="1" customHeight="1" x14ac:dyDescent="0.2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c r="W1087" s="2"/>
    </row>
    <row r="1088" spans="1:23" ht="14.25" hidden="1" customHeight="1" x14ac:dyDescent="0.2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c r="W1088" s="2"/>
    </row>
    <row r="1089" spans="1:23" ht="14.25" customHeight="1" x14ac:dyDescent="0.2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c r="W1089" s="2">
        <f>Table_1[[#This Row],[Profit]]/Table_1[[#This Row],[Sales]]</f>
        <v>0.10000000000000007</v>
      </c>
    </row>
    <row r="1090" spans="1:23" ht="14.25" customHeight="1" x14ac:dyDescent="0.2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c r="W1090" s="2">
        <f>Table_1[[#This Row],[Profit]]/Table_1[[#This Row],[Sales]]</f>
        <v>0.48000000000000004</v>
      </c>
    </row>
    <row r="1091" spans="1:23" ht="14.25" hidden="1" customHeight="1" x14ac:dyDescent="0.2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c r="W1091" s="2"/>
    </row>
    <row r="1092" spans="1:23" ht="14.25" hidden="1" customHeight="1" x14ac:dyDescent="0.2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c r="W1092" s="2"/>
    </row>
    <row r="1093" spans="1:23" ht="14.25" customHeight="1" x14ac:dyDescent="0.2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c r="W1093" s="2">
        <f>Table_1[[#This Row],[Profit]]/Table_1[[#This Row],[Sales]]</f>
        <v>0.27999999999999997</v>
      </c>
    </row>
    <row r="1094" spans="1:23" ht="14.25" customHeight="1" x14ac:dyDescent="0.2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c r="W1094" s="2">
        <f>Table_1[[#This Row],[Profit]]/Table_1[[#This Row],[Sales]]</f>
        <v>8.7500000000000008E-2</v>
      </c>
    </row>
    <row r="1095" spans="1:23" ht="14.25" hidden="1" customHeight="1" x14ac:dyDescent="0.2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c r="W1095" s="2"/>
    </row>
    <row r="1096" spans="1:23" ht="14.25" hidden="1" customHeight="1" x14ac:dyDescent="0.2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c r="W1096" s="2"/>
    </row>
    <row r="1097" spans="1:23" ht="14.25" hidden="1" customHeight="1" x14ac:dyDescent="0.2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c r="W1097" s="2"/>
    </row>
    <row r="1098" spans="1:23" ht="14.25" hidden="1" customHeight="1" x14ac:dyDescent="0.2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c r="W1098" s="2"/>
    </row>
    <row r="1099" spans="1:23" ht="14.25" customHeight="1" x14ac:dyDescent="0.2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c r="W1099" s="2">
        <f>Table_1[[#This Row],[Profit]]/Table_1[[#This Row],[Sales]]</f>
        <v>2.4999999999999932E-2</v>
      </c>
    </row>
    <row r="1100" spans="1:23" ht="14.25" customHeight="1" x14ac:dyDescent="0.2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c r="W1100" s="2">
        <f>Table_1[[#This Row],[Profit]]/Table_1[[#This Row],[Sales]]</f>
        <v>0.28999999999999998</v>
      </c>
    </row>
    <row r="1101" spans="1:23" ht="14.25" customHeight="1" x14ac:dyDescent="0.2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c r="W1101" s="2">
        <f>Table_1[[#This Row],[Profit]]/Table_1[[#This Row],[Sales]]</f>
        <v>0.46999999999999992</v>
      </c>
    </row>
    <row r="1102" spans="1:23" ht="14.25" customHeight="1" x14ac:dyDescent="0.2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c r="W1102" s="2">
        <f>Table_1[[#This Row],[Profit]]/Table_1[[#This Row],[Sales]]</f>
        <v>0.3299999999999999</v>
      </c>
    </row>
    <row r="1103" spans="1:23" ht="14.25" customHeight="1" x14ac:dyDescent="0.2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c r="W1103" s="2">
        <f>Table_1[[#This Row],[Profit]]/Table_1[[#This Row],[Sales]]</f>
        <v>0.28999999999999998</v>
      </c>
    </row>
    <row r="1104" spans="1:23" ht="14.25" hidden="1" customHeight="1" x14ac:dyDescent="0.2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c r="W1104" s="2"/>
    </row>
    <row r="1105" spans="1:23" ht="14.25" hidden="1" customHeight="1" x14ac:dyDescent="0.2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c r="W1105" s="2"/>
    </row>
    <row r="1106" spans="1:23" ht="14.25" customHeight="1" x14ac:dyDescent="0.2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c r="W1106" s="2">
        <f>Table_1[[#This Row],[Profit]]/Table_1[[#This Row],[Sales]]</f>
        <v>0.49</v>
      </c>
    </row>
    <row r="1107" spans="1:23" ht="14.25" hidden="1" customHeight="1" x14ac:dyDescent="0.2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c r="W1107" s="2"/>
    </row>
    <row r="1108" spans="1:23" ht="14.25" hidden="1" customHeight="1" x14ac:dyDescent="0.2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c r="W1108" s="2"/>
    </row>
    <row r="1109" spans="1:23" ht="14.25" hidden="1" customHeight="1" x14ac:dyDescent="0.2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c r="W1109" s="2"/>
    </row>
    <row r="1110" spans="1:23" ht="14.25" hidden="1" customHeight="1" x14ac:dyDescent="0.2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c r="W1110" s="2"/>
    </row>
    <row r="1111" spans="1:23" ht="14.25" hidden="1" customHeight="1" x14ac:dyDescent="0.2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c r="W1111" s="2"/>
    </row>
    <row r="1112" spans="1:23" ht="14.25" hidden="1" customHeight="1" x14ac:dyDescent="0.2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c r="W1112" s="2"/>
    </row>
    <row r="1113" spans="1:23" ht="14.25" hidden="1" customHeight="1" x14ac:dyDescent="0.2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c r="W1113" s="2"/>
    </row>
    <row r="1114" spans="1:23" ht="14.25" hidden="1" customHeight="1" x14ac:dyDescent="0.2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c r="W1114" s="2"/>
    </row>
    <row r="1115" spans="1:23" ht="14.25" customHeight="1" x14ac:dyDescent="0.2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c r="W1115" s="2">
        <f>Table_1[[#This Row],[Profit]]/Table_1[[#This Row],[Sales]]</f>
        <v>0.35</v>
      </c>
    </row>
    <row r="1116" spans="1:23" ht="14.25" customHeight="1" x14ac:dyDescent="0.2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c r="W1116" s="2">
        <f>Table_1[[#This Row],[Profit]]/Table_1[[#This Row],[Sales]]</f>
        <v>-0.1058823529411765</v>
      </c>
    </row>
    <row r="1117" spans="1:23" ht="14.25" customHeight="1" x14ac:dyDescent="0.2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c r="W1117" s="2">
        <f>Table_1[[#This Row],[Profit]]/Table_1[[#This Row],[Sales]]</f>
        <v>0.48</v>
      </c>
    </row>
    <row r="1118" spans="1:23" ht="14.25" customHeight="1" x14ac:dyDescent="0.2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c r="W1118" s="2">
        <f>Table_1[[#This Row],[Profit]]/Table_1[[#This Row],[Sales]]</f>
        <v>0.48000000000000004</v>
      </c>
    </row>
    <row r="1119" spans="1:23" ht="14.25" hidden="1" customHeight="1" x14ac:dyDescent="0.2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c r="W1119" s="2"/>
    </row>
    <row r="1120" spans="1:23" ht="14.25" hidden="1" customHeight="1" x14ac:dyDescent="0.2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c r="W1120" s="2"/>
    </row>
    <row r="1121" spans="1:23" ht="14.25" hidden="1" customHeight="1" x14ac:dyDescent="0.2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c r="W1121" s="2"/>
    </row>
    <row r="1122" spans="1:23" ht="14.25" hidden="1" customHeight="1" x14ac:dyDescent="0.2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c r="W1122" s="2"/>
    </row>
    <row r="1123" spans="1:23" ht="14.25" hidden="1" customHeight="1" x14ac:dyDescent="0.2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c r="W1123" s="2"/>
    </row>
    <row r="1124" spans="1:23" ht="14.25" hidden="1" customHeight="1" x14ac:dyDescent="0.2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c r="W1124" s="2"/>
    </row>
    <row r="1125" spans="1:23" ht="14.25" hidden="1" customHeight="1" x14ac:dyDescent="0.2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c r="W1125" s="2"/>
    </row>
    <row r="1126" spans="1:23" ht="14.25" hidden="1" customHeight="1" x14ac:dyDescent="0.2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c r="W1126" s="2"/>
    </row>
    <row r="1127" spans="1:23" ht="14.25" hidden="1" customHeight="1" x14ac:dyDescent="0.2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c r="W1127" s="2"/>
    </row>
    <row r="1128" spans="1:23" ht="14.25" hidden="1" customHeight="1" x14ac:dyDescent="0.2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c r="W1128" s="2"/>
    </row>
    <row r="1129" spans="1:23" ht="14.25" hidden="1" customHeight="1" x14ac:dyDescent="0.2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c r="W1129" s="2"/>
    </row>
    <row r="1130" spans="1:23" ht="14.25" hidden="1" customHeight="1" x14ac:dyDescent="0.2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c r="W1130" s="2"/>
    </row>
    <row r="1131" spans="1:23" ht="14.25" hidden="1" customHeight="1" x14ac:dyDescent="0.2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c r="W1131" s="2"/>
    </row>
    <row r="1132" spans="1:23" ht="14.25" hidden="1" customHeight="1" x14ac:dyDescent="0.2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c r="W1132" s="2"/>
    </row>
    <row r="1133" spans="1:23" ht="14.25" hidden="1" customHeight="1" x14ac:dyDescent="0.2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c r="W1133" s="2"/>
    </row>
    <row r="1134" spans="1:23" ht="14.25" customHeight="1" x14ac:dyDescent="0.2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c r="W1134" s="2">
        <f>Table_1[[#This Row],[Profit]]/Table_1[[#This Row],[Sales]]</f>
        <v>0.48000000000000004</v>
      </c>
    </row>
    <row r="1135" spans="1:23" ht="14.25" hidden="1" customHeight="1" x14ac:dyDescent="0.2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c r="W1135" s="2"/>
    </row>
    <row r="1136" spans="1:23" ht="14.25" hidden="1" customHeight="1" x14ac:dyDescent="0.2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c r="W1136" s="2"/>
    </row>
    <row r="1137" spans="1:23" ht="14.25" hidden="1" customHeight="1" x14ac:dyDescent="0.2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c r="W1137" s="2"/>
    </row>
    <row r="1138" spans="1:23" ht="14.25" hidden="1" customHeight="1" x14ac:dyDescent="0.2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c r="W1138" s="2"/>
    </row>
    <row r="1139" spans="1:23" ht="14.25" hidden="1" customHeight="1" x14ac:dyDescent="0.2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c r="W1139" s="2"/>
    </row>
    <row r="1140" spans="1:23" ht="14.25" hidden="1" customHeight="1" x14ac:dyDescent="0.2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c r="W1140" s="2"/>
    </row>
    <row r="1141" spans="1:23" ht="14.25" hidden="1" customHeight="1" x14ac:dyDescent="0.2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c r="W1141" s="2"/>
    </row>
    <row r="1142" spans="1:23" ht="14.25" hidden="1" customHeight="1" x14ac:dyDescent="0.2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c r="W1142" s="2"/>
    </row>
    <row r="1143" spans="1:23" ht="14.25" customHeight="1" x14ac:dyDescent="0.2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c r="W1143" s="2">
        <f>Table_1[[#This Row],[Profit]]/Table_1[[#This Row],[Sales]]</f>
        <v>0.26</v>
      </c>
    </row>
    <row r="1144" spans="1:23" ht="14.25" customHeight="1" x14ac:dyDescent="0.2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c r="W1144" s="2">
        <f>Table_1[[#This Row],[Profit]]/Table_1[[#This Row],[Sales]]</f>
        <v>0.33</v>
      </c>
    </row>
    <row r="1145" spans="1:23" ht="14.25" customHeight="1" x14ac:dyDescent="0.2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c r="W1145" s="2">
        <f>Table_1[[#This Row],[Profit]]/Table_1[[#This Row],[Sales]]</f>
        <v>0.48000000000000004</v>
      </c>
    </row>
    <row r="1146" spans="1:23" ht="14.25" customHeight="1" x14ac:dyDescent="0.2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c r="W1146" s="2">
        <f>Table_1[[#This Row],[Profit]]/Table_1[[#This Row],[Sales]]</f>
        <v>0.3249999999999999</v>
      </c>
    </row>
    <row r="1147" spans="1:23" ht="14.25" customHeight="1" x14ac:dyDescent="0.2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c r="W1147" s="2">
        <f>Table_1[[#This Row],[Profit]]/Table_1[[#This Row],[Sales]]</f>
        <v>0.27</v>
      </c>
    </row>
    <row r="1148" spans="1:23" ht="14.25" hidden="1" customHeight="1" x14ac:dyDescent="0.2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c r="W1148" s="2"/>
    </row>
    <row r="1149" spans="1:23" ht="14.25" hidden="1" customHeight="1" x14ac:dyDescent="0.2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c r="W1149" s="2"/>
    </row>
    <row r="1150" spans="1:23" ht="14.25" hidden="1" customHeight="1" x14ac:dyDescent="0.2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c r="W1150" s="2"/>
    </row>
    <row r="1151" spans="1:23" ht="14.25" hidden="1" customHeight="1" x14ac:dyDescent="0.2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c r="W1151" s="2"/>
    </row>
    <row r="1152" spans="1:23" ht="14.25" hidden="1" customHeight="1" x14ac:dyDescent="0.2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c r="W1152" s="2"/>
    </row>
    <row r="1153" spans="1:23" ht="14.25" hidden="1" customHeight="1" x14ac:dyDescent="0.2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c r="W1153" s="2"/>
    </row>
    <row r="1154" spans="1:23" ht="14.25" customHeight="1" x14ac:dyDescent="0.2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c r="W1154" s="2">
        <f>Table_1[[#This Row],[Profit]]/Table_1[[#This Row],[Sales]]</f>
        <v>0.44999999999999996</v>
      </c>
    </row>
    <row r="1155" spans="1:23" ht="14.25" customHeight="1" x14ac:dyDescent="0.2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c r="W1155" s="2">
        <f>Table_1[[#This Row],[Profit]]/Table_1[[#This Row],[Sales]]</f>
        <v>0.33750000000000008</v>
      </c>
    </row>
    <row r="1156" spans="1:23" ht="14.25" hidden="1" customHeight="1" x14ac:dyDescent="0.2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c r="W1156" s="2"/>
    </row>
    <row r="1157" spans="1:23" ht="14.25" hidden="1" customHeight="1" x14ac:dyDescent="0.2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c r="W1157" s="2"/>
    </row>
    <row r="1158" spans="1:23" ht="14.25" hidden="1" customHeight="1" x14ac:dyDescent="0.2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c r="W1158" s="2"/>
    </row>
    <row r="1159" spans="1:23" ht="14.25" hidden="1" customHeight="1" x14ac:dyDescent="0.2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c r="W1159" s="2"/>
    </row>
    <row r="1160" spans="1:23" ht="14.25" customHeight="1" x14ac:dyDescent="0.2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c r="W1160" s="2">
        <f>Table_1[[#This Row],[Profit]]/Table_1[[#This Row],[Sales]]</f>
        <v>0.10000000000000003</v>
      </c>
    </row>
    <row r="1161" spans="1:23" ht="14.25" hidden="1" customHeight="1" x14ac:dyDescent="0.2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c r="W1161" s="2"/>
    </row>
    <row r="1162" spans="1:23" ht="14.25" hidden="1" customHeight="1" x14ac:dyDescent="0.2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c r="W1162" s="2"/>
    </row>
    <row r="1163" spans="1:23" ht="14.25" customHeight="1" x14ac:dyDescent="0.2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c r="W1163" s="2">
        <f>Table_1[[#This Row],[Profit]]/Table_1[[#This Row],[Sales]]</f>
        <v>0.28999999999999992</v>
      </c>
    </row>
    <row r="1164" spans="1:23" ht="14.25" hidden="1" customHeight="1" x14ac:dyDescent="0.2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c r="W1164" s="2"/>
    </row>
    <row r="1165" spans="1:23" ht="14.25" hidden="1" customHeight="1" x14ac:dyDescent="0.2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c r="W1165" s="2"/>
    </row>
    <row r="1166" spans="1:23" ht="14.25" hidden="1" customHeight="1" x14ac:dyDescent="0.2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c r="W1166" s="2"/>
    </row>
    <row r="1167" spans="1:23" ht="14.25" hidden="1" customHeight="1" x14ac:dyDescent="0.2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c r="W1167" s="2"/>
    </row>
    <row r="1168" spans="1:23" ht="14.25" customHeight="1" x14ac:dyDescent="0.2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c r="W1168" s="2">
        <f>Table_1[[#This Row],[Profit]]/Table_1[[#This Row],[Sales]]</f>
        <v>0.10999999999999997</v>
      </c>
    </row>
    <row r="1169" spans="1:23" ht="14.25" hidden="1" customHeight="1" x14ac:dyDescent="0.2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c r="W1169" s="2"/>
    </row>
    <row r="1170" spans="1:23" ht="14.25" hidden="1" customHeight="1" x14ac:dyDescent="0.2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c r="W1170" s="2"/>
    </row>
    <row r="1171" spans="1:23" ht="14.25" hidden="1" customHeight="1" x14ac:dyDescent="0.2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c r="W1171" s="2"/>
    </row>
    <row r="1172" spans="1:23" ht="14.25" hidden="1" customHeight="1" x14ac:dyDescent="0.2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c r="W1172" s="2"/>
    </row>
    <row r="1173" spans="1:23" ht="14.25" hidden="1" customHeight="1" x14ac:dyDescent="0.2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c r="W1173" s="2"/>
    </row>
    <row r="1174" spans="1:23" ht="14.25" customHeight="1" x14ac:dyDescent="0.2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c r="W1174" s="2">
        <f>Table_1[[#This Row],[Profit]]/Table_1[[#This Row],[Sales]]</f>
        <v>0.33749999999999991</v>
      </c>
    </row>
    <row r="1175" spans="1:23" ht="14.25" hidden="1" customHeight="1" x14ac:dyDescent="0.2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c r="W1175" s="2"/>
    </row>
    <row r="1176" spans="1:23" ht="14.25" hidden="1" customHeight="1" x14ac:dyDescent="0.2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c r="W1176" s="2"/>
    </row>
    <row r="1177" spans="1:23" ht="14.25" hidden="1" customHeight="1" x14ac:dyDescent="0.2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c r="W1177" s="2"/>
    </row>
    <row r="1178" spans="1:23" ht="14.25" customHeight="1" x14ac:dyDescent="0.2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c r="W1178" s="2">
        <f>Table_1[[#This Row],[Profit]]/Table_1[[#This Row],[Sales]]</f>
        <v>0.47000000000000003</v>
      </c>
    </row>
    <row r="1179" spans="1:23" ht="14.25" hidden="1" customHeight="1" x14ac:dyDescent="0.2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c r="W1179" s="2"/>
    </row>
    <row r="1180" spans="1:23" ht="14.25" hidden="1" customHeight="1" x14ac:dyDescent="0.2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c r="W1180" s="2"/>
    </row>
    <row r="1181" spans="1:23" ht="14.25" hidden="1" customHeight="1" x14ac:dyDescent="0.2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c r="W1181" s="2"/>
    </row>
    <row r="1182" spans="1:23" ht="14.25" hidden="1" customHeight="1" x14ac:dyDescent="0.2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c r="W1182" s="2"/>
    </row>
    <row r="1183" spans="1:23" ht="14.25" hidden="1" customHeight="1" x14ac:dyDescent="0.2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c r="W1183" s="2"/>
    </row>
    <row r="1184" spans="1:23" ht="14.25" hidden="1" customHeight="1" x14ac:dyDescent="0.2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c r="W1184" s="2"/>
    </row>
    <row r="1185" spans="1:23" ht="14.25" hidden="1" customHeight="1" x14ac:dyDescent="0.2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c r="W1185" s="2"/>
    </row>
    <row r="1186" spans="1:23" ht="14.25" customHeight="1" x14ac:dyDescent="0.2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c r="W1186" s="2">
        <f>Table_1[[#This Row],[Profit]]/Table_1[[#This Row],[Sales]]</f>
        <v>0.34999999999999987</v>
      </c>
    </row>
    <row r="1187" spans="1:23" ht="14.25" customHeight="1" x14ac:dyDescent="0.2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c r="W1187" s="2">
        <f>Table_1[[#This Row],[Profit]]/Table_1[[#This Row],[Sales]]</f>
        <v>2.0000000000000066E-2</v>
      </c>
    </row>
    <row r="1188" spans="1:23" ht="14.25" customHeight="1" x14ac:dyDescent="0.2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c r="W1188" s="2">
        <f>Table_1[[#This Row],[Profit]]/Table_1[[#This Row],[Sales]]</f>
        <v>0.48000000000000004</v>
      </c>
    </row>
    <row r="1189" spans="1:23" ht="14.25" customHeight="1" x14ac:dyDescent="0.2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c r="W1189" s="2">
        <f>Table_1[[#This Row],[Profit]]/Table_1[[#This Row],[Sales]]</f>
        <v>0.26999999999999996</v>
      </c>
    </row>
    <row r="1190" spans="1:23" ht="14.25" customHeight="1" x14ac:dyDescent="0.2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c r="W1190" s="2">
        <f>Table_1[[#This Row],[Profit]]/Table_1[[#This Row],[Sales]]</f>
        <v>0.27</v>
      </c>
    </row>
    <row r="1191" spans="1:23" ht="14.25" customHeight="1" x14ac:dyDescent="0.2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c r="W1191" s="2">
        <f>Table_1[[#This Row],[Profit]]/Table_1[[#This Row],[Sales]]</f>
        <v>7.4999999999999969E-2</v>
      </c>
    </row>
    <row r="1192" spans="1:23" ht="14.25" customHeight="1" x14ac:dyDescent="0.2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c r="W1192" s="2">
        <f>Table_1[[#This Row],[Profit]]/Table_1[[#This Row],[Sales]]</f>
        <v>0.10000000000000002</v>
      </c>
    </row>
    <row r="1193" spans="1:23" ht="14.25" customHeight="1" x14ac:dyDescent="0.2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c r="W1193" s="2">
        <f>Table_1[[#This Row],[Profit]]/Table_1[[#This Row],[Sales]]</f>
        <v>0.49</v>
      </c>
    </row>
    <row r="1194" spans="1:23" ht="14.25" customHeight="1" x14ac:dyDescent="0.2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c r="W1194" s="2">
        <f>Table_1[[#This Row],[Profit]]/Table_1[[#This Row],[Sales]]</f>
        <v>0.49000000000000005</v>
      </c>
    </row>
    <row r="1195" spans="1:23" ht="14.25" hidden="1" customHeight="1" x14ac:dyDescent="0.2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c r="W1195" s="2"/>
    </row>
    <row r="1196" spans="1:23" ht="14.25" hidden="1" customHeight="1" x14ac:dyDescent="0.2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c r="W1196" s="2"/>
    </row>
    <row r="1197" spans="1:23" ht="14.25" hidden="1" customHeight="1" x14ac:dyDescent="0.2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c r="W1197" s="2"/>
    </row>
    <row r="1198" spans="1:23" ht="14.25" hidden="1" customHeight="1" x14ac:dyDescent="0.2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c r="W1198" s="2"/>
    </row>
    <row r="1199" spans="1:23" ht="14.25" hidden="1" customHeight="1" x14ac:dyDescent="0.2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c r="W1199" s="2"/>
    </row>
    <row r="1200" spans="1:23" ht="14.25" hidden="1" customHeight="1" x14ac:dyDescent="0.2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c r="W1200" s="2"/>
    </row>
    <row r="1201" spans="1:23" ht="14.25" hidden="1" customHeight="1" x14ac:dyDescent="0.2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c r="W1201" s="2"/>
    </row>
    <row r="1202" spans="1:23" ht="14.25" customHeight="1" x14ac:dyDescent="0.2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c r="W1202" s="2">
        <f>Table_1[[#This Row],[Profit]]/Table_1[[#This Row],[Sales]]</f>
        <v>7.4999999999999997E-2</v>
      </c>
    </row>
    <row r="1203" spans="1:23" ht="14.25" customHeight="1" x14ac:dyDescent="0.2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c r="W1203" s="2">
        <f>Table_1[[#This Row],[Profit]]/Table_1[[#This Row],[Sales]]</f>
        <v>-0.7666666666666665</v>
      </c>
    </row>
    <row r="1204" spans="1:23" ht="14.25" customHeight="1" x14ac:dyDescent="0.2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c r="W1204" s="2">
        <f>Table_1[[#This Row],[Profit]]/Table_1[[#This Row],[Sales]]</f>
        <v>1.249999999999985E-2</v>
      </c>
    </row>
    <row r="1205" spans="1:23" ht="14.25" customHeight="1" x14ac:dyDescent="0.2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c r="W1205" s="2">
        <f>Table_1[[#This Row],[Profit]]/Table_1[[#This Row],[Sales]]</f>
        <v>0</v>
      </c>
    </row>
    <row r="1206" spans="1:23" ht="14.25" customHeight="1" x14ac:dyDescent="0.2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c r="W1206" s="2">
        <f>Table_1[[#This Row],[Profit]]/Table_1[[#This Row],[Sales]]</f>
        <v>-0.1</v>
      </c>
    </row>
    <row r="1207" spans="1:23" ht="14.25" hidden="1" customHeight="1" x14ac:dyDescent="0.2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c r="W1207" s="2"/>
    </row>
    <row r="1208" spans="1:23" ht="14.25" hidden="1" customHeight="1" x14ac:dyDescent="0.2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c r="W1208" s="2"/>
    </row>
    <row r="1209" spans="1:23" ht="14.25" hidden="1" customHeight="1" x14ac:dyDescent="0.2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c r="W1209" s="2"/>
    </row>
    <row r="1210" spans="1:23" ht="14.25" hidden="1" customHeight="1" x14ac:dyDescent="0.2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c r="W1210" s="2"/>
    </row>
    <row r="1211" spans="1:23" ht="14.25" hidden="1" customHeight="1" x14ac:dyDescent="0.2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c r="W1211" s="2"/>
    </row>
    <row r="1212" spans="1:23" ht="14.25" hidden="1" customHeight="1" x14ac:dyDescent="0.2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c r="W1212" s="2"/>
    </row>
    <row r="1213" spans="1:23" ht="14.25" hidden="1" customHeight="1" x14ac:dyDescent="0.2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c r="W1213" s="2"/>
    </row>
    <row r="1214" spans="1:23" ht="14.25" hidden="1" customHeight="1" x14ac:dyDescent="0.2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c r="W1214" s="2"/>
    </row>
    <row r="1215" spans="1:23" ht="14.25" hidden="1" customHeight="1" x14ac:dyDescent="0.2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c r="W1215" s="2"/>
    </row>
    <row r="1216" spans="1:23" ht="14.25" hidden="1" customHeight="1" x14ac:dyDescent="0.2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c r="W1216" s="2"/>
    </row>
    <row r="1217" spans="1:23" ht="14.25" hidden="1" customHeight="1" x14ac:dyDescent="0.2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c r="W1217" s="2"/>
    </row>
    <row r="1218" spans="1:23" ht="14.25" hidden="1" customHeight="1" x14ac:dyDescent="0.2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c r="W1218" s="2"/>
    </row>
    <row r="1219" spans="1:23" ht="14.25" hidden="1" customHeight="1" x14ac:dyDescent="0.2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c r="W1219" s="2"/>
    </row>
    <row r="1220" spans="1:23" ht="14.25" hidden="1" customHeight="1" x14ac:dyDescent="0.2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c r="W1220" s="2"/>
    </row>
    <row r="1221" spans="1:23" ht="14.25" hidden="1" customHeight="1" x14ac:dyDescent="0.2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c r="W1221" s="2"/>
    </row>
    <row r="1222" spans="1:23" ht="14.25" customHeight="1" x14ac:dyDescent="0.2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c r="W1222" s="2">
        <f>Table_1[[#This Row],[Profit]]/Table_1[[#This Row],[Sales]]</f>
        <v>0.17999999999999991</v>
      </c>
    </row>
    <row r="1223" spans="1:23" ht="14.25" customHeight="1" x14ac:dyDescent="0.2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c r="W1223" s="2">
        <f>Table_1[[#This Row],[Profit]]/Table_1[[#This Row],[Sales]]</f>
        <v>0.11249999999999988</v>
      </c>
    </row>
    <row r="1224" spans="1:23" ht="14.25" hidden="1" customHeight="1" x14ac:dyDescent="0.2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c r="W1224" s="2"/>
    </row>
    <row r="1225" spans="1:23" ht="14.25" hidden="1" customHeight="1" x14ac:dyDescent="0.2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c r="W1225" s="2"/>
    </row>
    <row r="1226" spans="1:23" ht="14.25" hidden="1" customHeight="1" x14ac:dyDescent="0.2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c r="W1226" s="2"/>
    </row>
    <row r="1227" spans="1:23" ht="14.25" hidden="1" customHeight="1" x14ac:dyDescent="0.2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c r="W1227" s="2"/>
    </row>
    <row r="1228" spans="1:23" ht="14.25" hidden="1" customHeight="1" x14ac:dyDescent="0.2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c r="W1228" s="2"/>
    </row>
    <row r="1229" spans="1:23" ht="14.25" hidden="1" customHeight="1" x14ac:dyDescent="0.2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c r="W1229" s="2"/>
    </row>
    <row r="1230" spans="1:23" ht="14.25" customHeight="1" x14ac:dyDescent="0.2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c r="W1230" s="2">
        <f>Table_1[[#This Row],[Profit]]/Table_1[[#This Row],[Sales]]</f>
        <v>0.49</v>
      </c>
    </row>
    <row r="1231" spans="1:23" ht="14.25" customHeight="1" x14ac:dyDescent="0.2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c r="W1231" s="2">
        <f>Table_1[[#This Row],[Profit]]/Table_1[[#This Row],[Sales]]</f>
        <v>0.33999999999999991</v>
      </c>
    </row>
    <row r="1232" spans="1:23" ht="14.25" customHeight="1" x14ac:dyDescent="0.2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c r="W1232" s="2">
        <f>Table_1[[#This Row],[Profit]]/Table_1[[#This Row],[Sales]]</f>
        <v>0.30999999999999994</v>
      </c>
    </row>
    <row r="1233" spans="1:23" ht="14.25" hidden="1" customHeight="1" x14ac:dyDescent="0.2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c r="W1233" s="2"/>
    </row>
    <row r="1234" spans="1:23" ht="14.25" hidden="1" customHeight="1" x14ac:dyDescent="0.2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c r="W1234" s="2"/>
    </row>
    <row r="1235" spans="1:23" ht="14.25" hidden="1" customHeight="1" x14ac:dyDescent="0.2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c r="W1235" s="2"/>
    </row>
    <row r="1236" spans="1:23" ht="14.25" hidden="1" customHeight="1" x14ac:dyDescent="0.2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c r="W1236" s="2"/>
    </row>
    <row r="1237" spans="1:23" ht="14.25" hidden="1" customHeight="1" x14ac:dyDescent="0.2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c r="W1237" s="2"/>
    </row>
    <row r="1238" spans="1:23" ht="14.25" hidden="1" customHeight="1" x14ac:dyDescent="0.2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c r="W1238" s="2"/>
    </row>
    <row r="1239" spans="1:23" ht="14.25" hidden="1" customHeight="1" x14ac:dyDescent="0.2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c r="W1239" s="2"/>
    </row>
    <row r="1240" spans="1:23" ht="14.25" customHeight="1" x14ac:dyDescent="0.2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c r="W1240" s="2">
        <f>Table_1[[#This Row],[Profit]]/Table_1[[#This Row],[Sales]]</f>
        <v>0.44</v>
      </c>
    </row>
    <row r="1241" spans="1:23" ht="14.25" customHeight="1" x14ac:dyDescent="0.2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c r="W1241" s="2">
        <f>Table_1[[#This Row],[Profit]]/Table_1[[#This Row],[Sales]]</f>
        <v>0.26</v>
      </c>
    </row>
    <row r="1242" spans="1:23" ht="14.25" customHeight="1" x14ac:dyDescent="0.2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c r="W1242" s="2">
        <f>Table_1[[#This Row],[Profit]]/Table_1[[#This Row],[Sales]]</f>
        <v>0.47</v>
      </c>
    </row>
    <row r="1243" spans="1:23" ht="14.25" hidden="1" customHeight="1" x14ac:dyDescent="0.2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c r="W1243" s="2"/>
    </row>
    <row r="1244" spans="1:23" ht="14.25" hidden="1" customHeight="1" x14ac:dyDescent="0.2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c r="W1244" s="2"/>
    </row>
    <row r="1245" spans="1:23" ht="14.25" hidden="1" customHeight="1" x14ac:dyDescent="0.2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c r="W1245" s="2"/>
    </row>
    <row r="1246" spans="1:23" ht="14.25" hidden="1" customHeight="1" x14ac:dyDescent="0.2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c r="W1246" s="2"/>
    </row>
    <row r="1247" spans="1:23" ht="14.25" customHeight="1" x14ac:dyDescent="0.2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c r="W1247" s="2">
        <f>Table_1[[#This Row],[Profit]]/Table_1[[#This Row],[Sales]]</f>
        <v>0.12499999999999985</v>
      </c>
    </row>
    <row r="1248" spans="1:23" ht="14.25" customHeight="1" x14ac:dyDescent="0.2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c r="W1248" s="2">
        <f>Table_1[[#This Row],[Profit]]/Table_1[[#This Row],[Sales]]</f>
        <v>3.7500000000000054E-2</v>
      </c>
    </row>
    <row r="1249" spans="1:23" ht="14.25" customHeight="1" x14ac:dyDescent="0.2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c r="W1249" s="2">
        <f>Table_1[[#This Row],[Profit]]/Table_1[[#This Row],[Sales]]</f>
        <v>4.7058823529411722E-2</v>
      </c>
    </row>
    <row r="1250" spans="1:23" ht="14.25" hidden="1" customHeight="1" x14ac:dyDescent="0.2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c r="W1250" s="2"/>
    </row>
    <row r="1251" spans="1:23" ht="14.25" hidden="1" customHeight="1" x14ac:dyDescent="0.2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c r="W1251" s="2"/>
    </row>
    <row r="1252" spans="1:23" ht="14.25" hidden="1" customHeight="1" x14ac:dyDescent="0.2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c r="W1252" s="2"/>
    </row>
    <row r="1253" spans="1:23" ht="14.25" hidden="1" customHeight="1" x14ac:dyDescent="0.2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c r="W1253" s="2"/>
    </row>
    <row r="1254" spans="1:23" ht="14.25" hidden="1" customHeight="1" x14ac:dyDescent="0.2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c r="W1254" s="2"/>
    </row>
    <row r="1255" spans="1:23" ht="14.25" hidden="1" customHeight="1" x14ac:dyDescent="0.2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c r="W1255" s="2"/>
    </row>
    <row r="1256" spans="1:23" ht="14.25" hidden="1" customHeight="1" x14ac:dyDescent="0.2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c r="W1256" s="2"/>
    </row>
    <row r="1257" spans="1:23" ht="14.25" hidden="1" customHeight="1" x14ac:dyDescent="0.2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c r="W1257" s="2"/>
    </row>
    <row r="1258" spans="1:23" ht="14.25" hidden="1" customHeight="1" x14ac:dyDescent="0.2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c r="W1258" s="2"/>
    </row>
    <row r="1259" spans="1:23" ht="14.25" hidden="1" customHeight="1" x14ac:dyDescent="0.2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c r="W1259" s="2"/>
    </row>
    <row r="1260" spans="1:23" ht="14.25" hidden="1" customHeight="1" x14ac:dyDescent="0.2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c r="W1260" s="2"/>
    </row>
    <row r="1261" spans="1:23" ht="14.25" hidden="1" customHeight="1" x14ac:dyDescent="0.2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c r="W1261" s="2"/>
    </row>
    <row r="1262" spans="1:23" ht="14.25" hidden="1" customHeight="1" x14ac:dyDescent="0.2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c r="W1262" s="2"/>
    </row>
    <row r="1263" spans="1:23" ht="14.25" hidden="1" customHeight="1" x14ac:dyDescent="0.2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c r="W1263" s="2"/>
    </row>
    <row r="1264" spans="1:23" ht="14.25" hidden="1" customHeight="1" x14ac:dyDescent="0.2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c r="W1264" s="2"/>
    </row>
    <row r="1265" spans="1:23" ht="14.25" hidden="1" customHeight="1" x14ac:dyDescent="0.2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c r="W1265" s="2"/>
    </row>
    <row r="1266" spans="1:23" ht="14.25" hidden="1" customHeight="1" x14ac:dyDescent="0.2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c r="W1266" s="2"/>
    </row>
    <row r="1267" spans="1:23" ht="14.25" customHeight="1" x14ac:dyDescent="0.2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c r="W1267" s="2">
        <f>Table_1[[#This Row],[Profit]]/Table_1[[#This Row],[Sales]]</f>
        <v>0.26999999999999996</v>
      </c>
    </row>
    <row r="1268" spans="1:23" ht="14.25" customHeight="1" x14ac:dyDescent="0.2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c r="W1268" s="2">
        <f>Table_1[[#This Row],[Profit]]/Table_1[[#This Row],[Sales]]</f>
        <v>0.28999999999999987</v>
      </c>
    </row>
    <row r="1269" spans="1:23" ht="14.25" customHeight="1" x14ac:dyDescent="0.2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c r="W1269" s="2">
        <f>Table_1[[#This Row],[Profit]]/Table_1[[#This Row],[Sales]]</f>
        <v>6.2499999999999875E-2</v>
      </c>
    </row>
    <row r="1270" spans="1:23" ht="14.25" customHeight="1" x14ac:dyDescent="0.2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c r="W1270" s="2">
        <f>Table_1[[#This Row],[Profit]]/Table_1[[#This Row],[Sales]]</f>
        <v>0.12499999999999982</v>
      </c>
    </row>
    <row r="1271" spans="1:23" ht="14.25" hidden="1" customHeight="1" x14ac:dyDescent="0.2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c r="W1271" s="2"/>
    </row>
    <row r="1272" spans="1:23" ht="14.25" hidden="1" customHeight="1" x14ac:dyDescent="0.2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c r="W1272" s="2"/>
    </row>
    <row r="1273" spans="1:23" ht="14.25" hidden="1" customHeight="1" x14ac:dyDescent="0.2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c r="W1273" s="2"/>
    </row>
    <row r="1274" spans="1:23" ht="14.25" hidden="1" customHeight="1" x14ac:dyDescent="0.2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c r="W1274" s="2"/>
    </row>
    <row r="1275" spans="1:23" ht="14.25" hidden="1" customHeight="1" x14ac:dyDescent="0.2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c r="W1275" s="2"/>
    </row>
    <row r="1276" spans="1:23" ht="14.25" hidden="1" customHeight="1" x14ac:dyDescent="0.2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c r="W1276" s="2"/>
    </row>
    <row r="1277" spans="1:23" ht="14.25" hidden="1" customHeight="1" x14ac:dyDescent="0.2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c r="W1277" s="2"/>
    </row>
    <row r="1278" spans="1:23" ht="14.25" hidden="1" customHeight="1" x14ac:dyDescent="0.2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c r="W1278" s="2"/>
    </row>
    <row r="1279" spans="1:23" ht="14.25" hidden="1" customHeight="1" x14ac:dyDescent="0.2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c r="W1279" s="2"/>
    </row>
    <row r="1280" spans="1:23" ht="14.25" hidden="1" customHeight="1" x14ac:dyDescent="0.2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c r="W1280" s="2"/>
    </row>
    <row r="1281" spans="1:23" ht="14.25" hidden="1" customHeight="1" x14ac:dyDescent="0.2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c r="W1281" s="2"/>
    </row>
    <row r="1282" spans="1:23" ht="14.25" hidden="1" customHeight="1" x14ac:dyDescent="0.2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c r="W1282" s="2"/>
    </row>
    <row r="1283" spans="1:23" ht="14.25" hidden="1" customHeight="1" x14ac:dyDescent="0.2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c r="W1283" s="2"/>
    </row>
    <row r="1284" spans="1:23" ht="14.25" hidden="1" customHeight="1" x14ac:dyDescent="0.2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c r="W1284" s="2"/>
    </row>
    <row r="1285" spans="1:23" ht="14.25" hidden="1" customHeight="1" x14ac:dyDescent="0.2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c r="W1285" s="2"/>
    </row>
    <row r="1286" spans="1:23" ht="14.25" hidden="1" customHeight="1" x14ac:dyDescent="0.2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c r="W1286" s="2"/>
    </row>
    <row r="1287" spans="1:23" ht="14.25" hidden="1" customHeight="1" x14ac:dyDescent="0.2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c r="W1287" s="2"/>
    </row>
    <row r="1288" spans="1:23" ht="14.25" hidden="1" customHeight="1" x14ac:dyDescent="0.2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c r="W1288" s="2"/>
    </row>
    <row r="1289" spans="1:23" ht="14.25" hidden="1" customHeight="1" x14ac:dyDescent="0.2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c r="W1289" s="2"/>
    </row>
    <row r="1290" spans="1:23" ht="14.25" hidden="1" customHeight="1" x14ac:dyDescent="0.2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c r="W1290" s="2"/>
    </row>
    <row r="1291" spans="1:23" ht="14.25" hidden="1" customHeight="1" x14ac:dyDescent="0.2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c r="W1291" s="2"/>
    </row>
    <row r="1292" spans="1:23" ht="14.25" customHeight="1" x14ac:dyDescent="0.2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c r="W1292" s="2">
        <f>Table_1[[#This Row],[Profit]]/Table_1[[#This Row],[Sales]]</f>
        <v>0.33749999999999997</v>
      </c>
    </row>
    <row r="1293" spans="1:23" ht="14.25" customHeight="1" x14ac:dyDescent="0.2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c r="W1293" s="2">
        <f>Table_1[[#This Row],[Profit]]/Table_1[[#This Row],[Sales]]</f>
        <v>0.48</v>
      </c>
    </row>
    <row r="1294" spans="1:23" ht="14.25" customHeight="1" x14ac:dyDescent="0.2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c r="W1294" s="2">
        <f>Table_1[[#This Row],[Profit]]/Table_1[[#This Row],[Sales]]</f>
        <v>0.28000000000000008</v>
      </c>
    </row>
    <row r="1295" spans="1:23" ht="14.25" customHeight="1" x14ac:dyDescent="0.2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c r="W1295" s="2">
        <f>Table_1[[#This Row],[Profit]]/Table_1[[#This Row],[Sales]]</f>
        <v>0.45999999999999996</v>
      </c>
    </row>
    <row r="1296" spans="1:23" ht="14.25" customHeight="1" x14ac:dyDescent="0.2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c r="W1296" s="2">
        <f>Table_1[[#This Row],[Profit]]/Table_1[[#This Row],[Sales]]</f>
        <v>0.48</v>
      </c>
    </row>
    <row r="1297" spans="1:23" ht="14.25" customHeight="1" x14ac:dyDescent="0.2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c r="W1297" s="2">
        <f>Table_1[[#This Row],[Profit]]/Table_1[[#This Row],[Sales]]</f>
        <v>9.9999999999999936E-2</v>
      </c>
    </row>
    <row r="1298" spans="1:23" ht="14.25" customHeight="1" x14ac:dyDescent="0.2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c r="W1298" s="2">
        <f>Table_1[[#This Row],[Profit]]/Table_1[[#This Row],[Sales]]</f>
        <v>0.32499999999999996</v>
      </c>
    </row>
    <row r="1299" spans="1:23" ht="14.25" customHeight="1" x14ac:dyDescent="0.2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c r="W1299" s="2">
        <f>Table_1[[#This Row],[Profit]]/Table_1[[#This Row],[Sales]]</f>
        <v>0.31249999999999989</v>
      </c>
    </row>
    <row r="1300" spans="1:23" ht="14.25" hidden="1" customHeight="1" x14ac:dyDescent="0.2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c r="W1300" s="2"/>
    </row>
    <row r="1301" spans="1:23" ht="14.25" customHeight="1" x14ac:dyDescent="0.2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c r="W1301" s="2">
        <f>Table_1[[#This Row],[Profit]]/Table_1[[#This Row],[Sales]]</f>
        <v>0.25999999999999995</v>
      </c>
    </row>
    <row r="1302" spans="1:23" ht="14.25" hidden="1" customHeight="1" x14ac:dyDescent="0.2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c r="W1302" s="2"/>
    </row>
    <row r="1303" spans="1:23" ht="14.25" hidden="1" customHeight="1" x14ac:dyDescent="0.2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c r="W1303" s="2"/>
    </row>
    <row r="1304" spans="1:23" ht="14.25" hidden="1" customHeight="1" x14ac:dyDescent="0.2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c r="W1304" s="2"/>
    </row>
    <row r="1305" spans="1:23" ht="14.25" hidden="1" customHeight="1" x14ac:dyDescent="0.2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c r="W1305" s="2"/>
    </row>
    <row r="1306" spans="1:23" ht="14.25" hidden="1" customHeight="1" x14ac:dyDescent="0.2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c r="W1306" s="2"/>
    </row>
    <row r="1307" spans="1:23" ht="14.25" hidden="1" customHeight="1" x14ac:dyDescent="0.2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c r="W1307" s="2"/>
    </row>
    <row r="1308" spans="1:23" ht="14.25" customHeight="1" x14ac:dyDescent="0.2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c r="W1308" s="2">
        <f>Table_1[[#This Row],[Profit]]/Table_1[[#This Row],[Sales]]</f>
        <v>0.48000000000000004</v>
      </c>
    </row>
    <row r="1309" spans="1:23" ht="14.25" customHeight="1" x14ac:dyDescent="0.2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c r="W1309" s="2">
        <f>Table_1[[#This Row],[Profit]]/Table_1[[#This Row],[Sales]]</f>
        <v>0.3625000000000001</v>
      </c>
    </row>
    <row r="1310" spans="1:23" ht="14.25" customHeight="1" x14ac:dyDescent="0.2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c r="W1310" s="2">
        <f>Table_1[[#This Row],[Profit]]/Table_1[[#This Row],[Sales]]</f>
        <v>0.26</v>
      </c>
    </row>
    <row r="1311" spans="1:23" ht="14.25" customHeight="1" x14ac:dyDescent="0.2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c r="W1311" s="2">
        <f>Table_1[[#This Row],[Profit]]/Table_1[[#This Row],[Sales]]</f>
        <v>5.9999999999999956E-2</v>
      </c>
    </row>
    <row r="1312" spans="1:23" ht="14.25" customHeight="1" x14ac:dyDescent="0.2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c r="W1312" s="2">
        <f>Table_1[[#This Row],[Profit]]/Table_1[[#This Row],[Sales]]</f>
        <v>-4.9999999999999968E-2</v>
      </c>
    </row>
    <row r="1313" spans="1:23" ht="14.25" hidden="1" customHeight="1" x14ac:dyDescent="0.2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c r="W1313" s="2"/>
    </row>
    <row r="1314" spans="1:23" ht="14.25" hidden="1" customHeight="1" x14ac:dyDescent="0.2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c r="W1314" s="2"/>
    </row>
    <row r="1315" spans="1:23" ht="14.25" hidden="1" customHeight="1" x14ac:dyDescent="0.2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c r="W1315" s="2"/>
    </row>
    <row r="1316" spans="1:23" ht="14.25" customHeight="1" x14ac:dyDescent="0.2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c r="W1316" s="2">
        <f>Table_1[[#This Row],[Profit]]/Table_1[[#This Row],[Sales]]</f>
        <v>0.48000000000000004</v>
      </c>
    </row>
    <row r="1317" spans="1:23" ht="14.25" customHeight="1" x14ac:dyDescent="0.2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c r="W1317" s="2">
        <f>Table_1[[#This Row],[Profit]]/Table_1[[#This Row],[Sales]]</f>
        <v>0.34</v>
      </c>
    </row>
    <row r="1318" spans="1:23" ht="14.25" customHeight="1" x14ac:dyDescent="0.2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c r="W1318" s="2">
        <f>Table_1[[#This Row],[Profit]]/Table_1[[#This Row],[Sales]]</f>
        <v>4.9999999999999933E-2</v>
      </c>
    </row>
    <row r="1319" spans="1:23" ht="14.25" hidden="1" customHeight="1" x14ac:dyDescent="0.2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c r="W1319" s="2"/>
    </row>
    <row r="1320" spans="1:23" ht="14.25" hidden="1" customHeight="1" x14ac:dyDescent="0.2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c r="W1320" s="2"/>
    </row>
    <row r="1321" spans="1:23" ht="14.25" hidden="1" customHeight="1" x14ac:dyDescent="0.2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c r="W1321" s="2"/>
    </row>
    <row r="1322" spans="1:23" ht="14.25" hidden="1" customHeight="1" x14ac:dyDescent="0.2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c r="W1322" s="2"/>
    </row>
    <row r="1323" spans="1:23" ht="14.25" hidden="1" customHeight="1" x14ac:dyDescent="0.2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c r="W1323" s="2"/>
    </row>
    <row r="1324" spans="1:23" ht="14.25" hidden="1" customHeight="1" x14ac:dyDescent="0.2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c r="W1324" s="2"/>
    </row>
    <row r="1325" spans="1:23" ht="14.25" hidden="1" customHeight="1" x14ac:dyDescent="0.2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c r="W1325" s="2"/>
    </row>
    <row r="1326" spans="1:23" ht="14.25" hidden="1" customHeight="1" x14ac:dyDescent="0.2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c r="W1326" s="2"/>
    </row>
    <row r="1327" spans="1:23" ht="14.25" hidden="1" customHeight="1" x14ac:dyDescent="0.2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c r="W1327" s="2"/>
    </row>
    <row r="1328" spans="1:23" ht="14.25" hidden="1" customHeight="1" x14ac:dyDescent="0.2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c r="W1328" s="2"/>
    </row>
    <row r="1329" spans="1:23" ht="14.25" hidden="1" customHeight="1" x14ac:dyDescent="0.2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c r="W1329" s="2"/>
    </row>
    <row r="1330" spans="1:23" ht="14.25" customHeight="1" x14ac:dyDescent="0.2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c r="W1330" s="2">
        <f>Table_1[[#This Row],[Profit]]/Table_1[[#This Row],[Sales]]</f>
        <v>0.3</v>
      </c>
    </row>
    <row r="1331" spans="1:23" ht="14.25" customHeight="1" x14ac:dyDescent="0.2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c r="W1331" s="2">
        <f>Table_1[[#This Row],[Profit]]/Table_1[[#This Row],[Sales]]</f>
        <v>0.44</v>
      </c>
    </row>
    <row r="1332" spans="1:23" ht="14.25" hidden="1" customHeight="1" x14ac:dyDescent="0.2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c r="W1332" s="2"/>
    </row>
    <row r="1333" spans="1:23" ht="14.25" hidden="1" customHeight="1" x14ac:dyDescent="0.2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c r="W1333" s="2"/>
    </row>
    <row r="1334" spans="1:23" ht="14.25" hidden="1" customHeight="1" x14ac:dyDescent="0.2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c r="W1334" s="2"/>
    </row>
    <row r="1335" spans="1:23" ht="14.25" hidden="1" customHeight="1" x14ac:dyDescent="0.2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c r="W1335" s="2"/>
    </row>
    <row r="1336" spans="1:23" ht="14.25" customHeight="1" x14ac:dyDescent="0.2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c r="W1336" s="2">
        <f>Table_1[[#This Row],[Profit]]/Table_1[[#This Row],[Sales]]</f>
        <v>0.375</v>
      </c>
    </row>
    <row r="1337" spans="1:23" ht="14.25" hidden="1" customHeight="1" x14ac:dyDescent="0.2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c r="W1337" s="2"/>
    </row>
    <row r="1338" spans="1:23" ht="14.25" customHeight="1" x14ac:dyDescent="0.2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c r="W1338" s="2">
        <f>Table_1[[#This Row],[Profit]]/Table_1[[#This Row],[Sales]]</f>
        <v>0.25999999999999995</v>
      </c>
    </row>
    <row r="1339" spans="1:23" ht="14.25" hidden="1" customHeight="1" x14ac:dyDescent="0.2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c r="W1339" s="2"/>
    </row>
    <row r="1340" spans="1:23" ht="14.25" hidden="1" customHeight="1" x14ac:dyDescent="0.2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c r="W1340" s="2"/>
    </row>
    <row r="1341" spans="1:23" ht="14.25" hidden="1" customHeight="1" x14ac:dyDescent="0.2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c r="W1341" s="2"/>
    </row>
    <row r="1342" spans="1:23" ht="14.25" hidden="1" customHeight="1" x14ac:dyDescent="0.2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c r="W1342" s="2"/>
    </row>
    <row r="1343" spans="1:23" ht="14.25" hidden="1" customHeight="1" x14ac:dyDescent="0.2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c r="W1343" s="2"/>
    </row>
    <row r="1344" spans="1:23" ht="14.25" hidden="1" customHeight="1" x14ac:dyDescent="0.2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c r="W1344" s="2"/>
    </row>
    <row r="1345" spans="1:23" ht="14.25" hidden="1" customHeight="1" x14ac:dyDescent="0.2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c r="W1345" s="2"/>
    </row>
    <row r="1346" spans="1:23" ht="14.25" hidden="1" customHeight="1" x14ac:dyDescent="0.2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c r="W1346" s="2"/>
    </row>
    <row r="1347" spans="1:23" ht="14.25" hidden="1" customHeight="1" x14ac:dyDescent="0.2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c r="W1347" s="2"/>
    </row>
    <row r="1348" spans="1:23" ht="14.25" hidden="1" customHeight="1" x14ac:dyDescent="0.2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c r="W1348" s="2"/>
    </row>
    <row r="1349" spans="1:23" ht="14.25" hidden="1" customHeight="1" x14ac:dyDescent="0.2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c r="W1349" s="2"/>
    </row>
    <row r="1350" spans="1:23" ht="14.25" hidden="1" customHeight="1" x14ac:dyDescent="0.2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c r="W1350" s="2"/>
    </row>
    <row r="1351" spans="1:23" ht="14.25" hidden="1" customHeight="1" x14ac:dyDescent="0.2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c r="W1351" s="2"/>
    </row>
    <row r="1352" spans="1:23" ht="14.25" hidden="1" customHeight="1" x14ac:dyDescent="0.2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c r="W1352" s="2"/>
    </row>
    <row r="1353" spans="1:23" ht="14.25" hidden="1" customHeight="1" x14ac:dyDescent="0.2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c r="W1353" s="2"/>
    </row>
    <row r="1354" spans="1:23" ht="14.25" customHeight="1" x14ac:dyDescent="0.2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c r="W1354" s="2">
        <f>Table_1[[#This Row],[Profit]]/Table_1[[#This Row],[Sales]]</f>
        <v>0.11249999999999993</v>
      </c>
    </row>
    <row r="1355" spans="1:23" ht="14.25" customHeight="1" x14ac:dyDescent="0.2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c r="W1355" s="2">
        <f>Table_1[[#This Row],[Profit]]/Table_1[[#This Row],[Sales]]</f>
        <v>0.48</v>
      </c>
    </row>
    <row r="1356" spans="1:23" ht="14.25" customHeight="1" x14ac:dyDescent="0.2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c r="W1356" s="2">
        <f>Table_1[[#This Row],[Profit]]/Table_1[[#This Row],[Sales]]</f>
        <v>3.7500000000000054E-2</v>
      </c>
    </row>
    <row r="1357" spans="1:23" ht="14.25" hidden="1" customHeight="1" x14ac:dyDescent="0.2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c r="W1357" s="2"/>
    </row>
    <row r="1358" spans="1:23" ht="14.25" hidden="1" customHeight="1" x14ac:dyDescent="0.2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c r="W1358" s="2"/>
    </row>
    <row r="1359" spans="1:23" ht="14.25" hidden="1" customHeight="1" x14ac:dyDescent="0.2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c r="W1359" s="2"/>
    </row>
    <row r="1360" spans="1:23" ht="14.25" hidden="1" customHeight="1" x14ac:dyDescent="0.2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c r="W1360" s="2"/>
    </row>
    <row r="1361" spans="1:23" ht="14.25" customHeight="1" x14ac:dyDescent="0.2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c r="W1361" s="2">
        <f>Table_1[[#This Row],[Profit]]/Table_1[[#This Row],[Sales]]</f>
        <v>0</v>
      </c>
    </row>
    <row r="1362" spans="1:23" ht="14.25" hidden="1" customHeight="1" x14ac:dyDescent="0.2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c r="W1362" s="2"/>
    </row>
    <row r="1363" spans="1:23" ht="14.25" hidden="1" customHeight="1" x14ac:dyDescent="0.2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c r="W1363" s="2"/>
    </row>
    <row r="1364" spans="1:23" ht="14.25" hidden="1" customHeight="1" x14ac:dyDescent="0.2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c r="W1364" s="2"/>
    </row>
    <row r="1365" spans="1:23" ht="14.25" customHeight="1" x14ac:dyDescent="0.2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c r="W1365" s="2">
        <f>Table_1[[#This Row],[Profit]]/Table_1[[#This Row],[Sales]]</f>
        <v>-0.66666666666666652</v>
      </c>
    </row>
    <row r="1366" spans="1:23" ht="14.25" customHeight="1" x14ac:dyDescent="0.2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c r="W1366" s="2">
        <f>Table_1[[#This Row],[Profit]]/Table_1[[#This Row],[Sales]]</f>
        <v>-0.66666666666666641</v>
      </c>
    </row>
    <row r="1367" spans="1:23" ht="14.25" customHeight="1" x14ac:dyDescent="0.2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c r="W1367" s="2">
        <f>Table_1[[#This Row],[Profit]]/Table_1[[#This Row],[Sales]]</f>
        <v>-0.15000000000000013</v>
      </c>
    </row>
    <row r="1368" spans="1:23" ht="14.25" customHeight="1" x14ac:dyDescent="0.2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c r="W1368" s="2">
        <f>Table_1[[#This Row],[Profit]]/Table_1[[#This Row],[Sales]]</f>
        <v>7.5000000000000039E-2</v>
      </c>
    </row>
    <row r="1369" spans="1:23" ht="14.25" customHeight="1" x14ac:dyDescent="0.2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c r="W1369" s="2">
        <f>Table_1[[#This Row],[Profit]]/Table_1[[#This Row],[Sales]]</f>
        <v>-0.16250000000000014</v>
      </c>
    </row>
    <row r="1370" spans="1:23" ht="14.25" customHeight="1" x14ac:dyDescent="0.2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c r="W1370" s="2">
        <f>Table_1[[#This Row],[Profit]]/Table_1[[#This Row],[Sales]]</f>
        <v>0.42999999999999994</v>
      </c>
    </row>
    <row r="1371" spans="1:23" ht="14.25" customHeight="1" x14ac:dyDescent="0.2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c r="W1371" s="2">
        <f>Table_1[[#This Row],[Profit]]/Table_1[[#This Row],[Sales]]</f>
        <v>-1.3333333333333335</v>
      </c>
    </row>
    <row r="1372" spans="1:23" ht="14.25" customHeight="1" x14ac:dyDescent="0.2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c r="W1372" s="2">
        <f>Table_1[[#This Row],[Profit]]/Table_1[[#This Row],[Sales]]</f>
        <v>0.11249999999999991</v>
      </c>
    </row>
    <row r="1373" spans="1:23" ht="14.25" hidden="1" customHeight="1" x14ac:dyDescent="0.2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c r="W1373" s="2"/>
    </row>
    <row r="1374" spans="1:23" ht="14.25" customHeight="1" x14ac:dyDescent="0.2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c r="W1374" s="2">
        <f>Table_1[[#This Row],[Profit]]/Table_1[[#This Row],[Sales]]</f>
        <v>0.5</v>
      </c>
    </row>
    <row r="1375" spans="1:23" ht="14.25" customHeight="1" x14ac:dyDescent="0.2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c r="W1375" s="2">
        <f>Table_1[[#This Row],[Profit]]/Table_1[[#This Row],[Sales]]</f>
        <v>0.32499999999999996</v>
      </c>
    </row>
    <row r="1376" spans="1:23" ht="14.25" customHeight="1" x14ac:dyDescent="0.2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c r="W1376" s="2">
        <f>Table_1[[#This Row],[Profit]]/Table_1[[#This Row],[Sales]]</f>
        <v>0.13000000000000006</v>
      </c>
    </row>
    <row r="1377" spans="1:23" ht="14.25" customHeight="1" x14ac:dyDescent="0.2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c r="W1377" s="2">
        <f>Table_1[[#This Row],[Profit]]/Table_1[[#This Row],[Sales]]</f>
        <v>0.28000000000000008</v>
      </c>
    </row>
    <row r="1378" spans="1:23" ht="14.25" customHeight="1" x14ac:dyDescent="0.2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c r="W1378" s="2">
        <f>Table_1[[#This Row],[Profit]]/Table_1[[#This Row],[Sales]]</f>
        <v>0.49</v>
      </c>
    </row>
    <row r="1379" spans="1:23" ht="14.25" customHeight="1" x14ac:dyDescent="0.2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c r="W1379" s="2">
        <f>Table_1[[#This Row],[Profit]]/Table_1[[#This Row],[Sales]]</f>
        <v>0.26</v>
      </c>
    </row>
    <row r="1380" spans="1:23" ht="14.25" customHeight="1" x14ac:dyDescent="0.2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c r="W1380" s="2">
        <f>Table_1[[#This Row],[Profit]]/Table_1[[#This Row],[Sales]]</f>
        <v>8.7499999999999911E-2</v>
      </c>
    </row>
    <row r="1381" spans="1:23" ht="14.25" customHeight="1" x14ac:dyDescent="0.2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c r="W1381" s="2">
        <f>Table_1[[#This Row],[Profit]]/Table_1[[#This Row],[Sales]]</f>
        <v>4.9999999999999954E-2</v>
      </c>
    </row>
    <row r="1382" spans="1:23" ht="14.25" customHeight="1" x14ac:dyDescent="0.2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c r="W1382" s="2">
        <f>Table_1[[#This Row],[Profit]]/Table_1[[#This Row],[Sales]]</f>
        <v>0.36249999999999999</v>
      </c>
    </row>
    <row r="1383" spans="1:23" ht="14.25" hidden="1" customHeight="1" x14ac:dyDescent="0.2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c r="W1383" s="2"/>
    </row>
    <row r="1384" spans="1:23" ht="14.25" hidden="1" customHeight="1" x14ac:dyDescent="0.2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c r="W1384" s="2"/>
    </row>
    <row r="1385" spans="1:23" ht="14.25" hidden="1" customHeight="1" x14ac:dyDescent="0.2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c r="W1385" s="2"/>
    </row>
    <row r="1386" spans="1:23" ht="14.25" hidden="1" customHeight="1" x14ac:dyDescent="0.2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c r="W1386" s="2"/>
    </row>
    <row r="1387" spans="1:23" ht="14.25" hidden="1" customHeight="1" x14ac:dyDescent="0.2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c r="W1387" s="2"/>
    </row>
    <row r="1388" spans="1:23" ht="14.25" hidden="1" customHeight="1" x14ac:dyDescent="0.2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c r="W1388" s="2"/>
    </row>
    <row r="1389" spans="1:23" ht="14.25" hidden="1" customHeight="1" x14ac:dyDescent="0.2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c r="W1389" s="2"/>
    </row>
    <row r="1390" spans="1:23" ht="14.25" hidden="1" customHeight="1" x14ac:dyDescent="0.2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c r="W1390" s="2"/>
    </row>
    <row r="1391" spans="1:23" ht="14.25" hidden="1" customHeight="1" x14ac:dyDescent="0.2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c r="W1391" s="2"/>
    </row>
    <row r="1392" spans="1:23" ht="14.25" hidden="1" customHeight="1" x14ac:dyDescent="0.2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c r="W1392" s="2"/>
    </row>
    <row r="1393" spans="1:23" ht="14.25" hidden="1" customHeight="1" x14ac:dyDescent="0.2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c r="W1393" s="2"/>
    </row>
    <row r="1394" spans="1:23" ht="14.25" hidden="1" customHeight="1" x14ac:dyDescent="0.2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c r="W1394" s="2"/>
    </row>
    <row r="1395" spans="1:23" ht="14.25" hidden="1" customHeight="1" x14ac:dyDescent="0.2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c r="W1395" s="2"/>
    </row>
    <row r="1396" spans="1:23" ht="14.25" hidden="1" customHeight="1" x14ac:dyDescent="0.2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c r="W1396" s="2"/>
    </row>
    <row r="1397" spans="1:23" ht="14.25" hidden="1" customHeight="1" x14ac:dyDescent="0.2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c r="W1397" s="2"/>
    </row>
    <row r="1398" spans="1:23" ht="14.25" hidden="1" customHeight="1" x14ac:dyDescent="0.2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c r="W1398" s="2"/>
    </row>
    <row r="1399" spans="1:23" ht="14.25" hidden="1" customHeight="1" x14ac:dyDescent="0.2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c r="W1399" s="2"/>
    </row>
    <row r="1400" spans="1:23" ht="14.25" hidden="1" customHeight="1" x14ac:dyDescent="0.2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c r="W1400" s="2"/>
    </row>
    <row r="1401" spans="1:23" ht="14.25" hidden="1" customHeight="1" x14ac:dyDescent="0.2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c r="W1401" s="2"/>
    </row>
    <row r="1402" spans="1:23" ht="14.25" hidden="1" customHeight="1" x14ac:dyDescent="0.2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c r="W1402" s="2"/>
    </row>
    <row r="1403" spans="1:23" ht="14.25" hidden="1" customHeight="1" x14ac:dyDescent="0.2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c r="W1403" s="2"/>
    </row>
    <row r="1404" spans="1:23" ht="14.25" hidden="1" customHeight="1" x14ac:dyDescent="0.2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c r="W1404" s="2"/>
    </row>
    <row r="1405" spans="1:23" ht="14.25" hidden="1" customHeight="1" x14ac:dyDescent="0.2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c r="W1405" s="2"/>
    </row>
    <row r="1406" spans="1:23" ht="14.25" hidden="1" customHeight="1" x14ac:dyDescent="0.2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c r="W1406" s="2"/>
    </row>
    <row r="1407" spans="1:23" ht="14.25" hidden="1" customHeight="1" x14ac:dyDescent="0.2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c r="W1407" s="2"/>
    </row>
    <row r="1408" spans="1:23" ht="14.25" hidden="1" customHeight="1" x14ac:dyDescent="0.2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c r="W1408" s="2"/>
    </row>
    <row r="1409" spans="1:23" ht="14.25" hidden="1" customHeight="1" x14ac:dyDescent="0.2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c r="W1409" s="2"/>
    </row>
    <row r="1410" spans="1:23" ht="14.25" hidden="1" customHeight="1" x14ac:dyDescent="0.2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c r="W1410" s="2"/>
    </row>
    <row r="1411" spans="1:23" ht="14.25" customHeight="1" x14ac:dyDescent="0.2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c r="W1411" s="2">
        <f>Table_1[[#This Row],[Profit]]/Table_1[[#This Row],[Sales]]</f>
        <v>-0.52000000000000013</v>
      </c>
    </row>
    <row r="1412" spans="1:23" ht="14.25" hidden="1" customHeight="1" x14ac:dyDescent="0.2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c r="W1412" s="2"/>
    </row>
    <row r="1413" spans="1:23" ht="14.25" hidden="1" customHeight="1" x14ac:dyDescent="0.2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c r="W1413" s="2"/>
    </row>
    <row r="1414" spans="1:23" ht="14.25" hidden="1" customHeight="1" x14ac:dyDescent="0.2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c r="W1414" s="2"/>
    </row>
    <row r="1415" spans="1:23" ht="14.25" hidden="1" customHeight="1" x14ac:dyDescent="0.2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c r="W1415" s="2"/>
    </row>
    <row r="1416" spans="1:23" ht="14.25" customHeight="1" x14ac:dyDescent="0.2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c r="W1416" s="2">
        <f>Table_1[[#This Row],[Profit]]/Table_1[[#This Row],[Sales]]</f>
        <v>0.11000000000000006</v>
      </c>
    </row>
    <row r="1417" spans="1:23" ht="14.25" customHeight="1" x14ac:dyDescent="0.2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c r="W1417" s="2">
        <f>Table_1[[#This Row],[Profit]]/Table_1[[#This Row],[Sales]]</f>
        <v>0.33999999999999986</v>
      </c>
    </row>
    <row r="1418" spans="1:23" ht="14.25" hidden="1" customHeight="1" x14ac:dyDescent="0.2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c r="W1418" s="2"/>
    </row>
    <row r="1419" spans="1:23" ht="14.25" hidden="1" customHeight="1" x14ac:dyDescent="0.2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c r="W1419" s="2"/>
    </row>
    <row r="1420" spans="1:23" ht="14.25" hidden="1" customHeight="1" x14ac:dyDescent="0.2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c r="W1420" s="2"/>
    </row>
    <row r="1421" spans="1:23" ht="14.25" customHeight="1" x14ac:dyDescent="0.2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c r="W1421" s="2">
        <f>Table_1[[#This Row],[Profit]]/Table_1[[#This Row],[Sales]]</f>
        <v>0.36249999999999993</v>
      </c>
    </row>
    <row r="1422" spans="1:23" ht="14.25" customHeight="1" x14ac:dyDescent="0.2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c r="W1422" s="2">
        <f>Table_1[[#This Row],[Profit]]/Table_1[[#This Row],[Sales]]</f>
        <v>-0.6666666666666663</v>
      </c>
    </row>
    <row r="1423" spans="1:23" ht="14.25" customHeight="1" x14ac:dyDescent="0.2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c r="W1423" s="2">
        <f>Table_1[[#This Row],[Profit]]/Table_1[[#This Row],[Sales]]</f>
        <v>0.23750000000000004</v>
      </c>
    </row>
    <row r="1424" spans="1:23" ht="14.25" customHeight="1" x14ac:dyDescent="0.2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c r="W1424" s="2">
        <f>Table_1[[#This Row],[Profit]]/Table_1[[#This Row],[Sales]]</f>
        <v>-0.76666666666666672</v>
      </c>
    </row>
    <row r="1425" spans="1:23" ht="14.25" customHeight="1" x14ac:dyDescent="0.2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c r="W1425" s="2">
        <f>Table_1[[#This Row],[Profit]]/Table_1[[#This Row],[Sales]]</f>
        <v>-1.2500000000000112E-2</v>
      </c>
    </row>
    <row r="1426" spans="1:23" ht="14.25" customHeight="1" x14ac:dyDescent="0.2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c r="W1426" s="2">
        <f>Table_1[[#This Row],[Profit]]/Table_1[[#This Row],[Sales]]</f>
        <v>8.7500000000000008E-2</v>
      </c>
    </row>
    <row r="1427" spans="1:23" ht="14.25" customHeight="1" x14ac:dyDescent="0.2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c r="W1427" s="2">
        <f>Table_1[[#This Row],[Profit]]/Table_1[[#This Row],[Sales]]</f>
        <v>-0.23750000000000007</v>
      </c>
    </row>
    <row r="1428" spans="1:23" ht="14.25" customHeight="1" x14ac:dyDescent="0.2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c r="W1428" s="2">
        <f>Table_1[[#This Row],[Profit]]/Table_1[[#This Row],[Sales]]</f>
        <v>0.33749999999999986</v>
      </c>
    </row>
    <row r="1429" spans="1:23" ht="14.25" customHeight="1" x14ac:dyDescent="0.2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c r="W1429" s="2">
        <f>Table_1[[#This Row],[Profit]]/Table_1[[#This Row],[Sales]]</f>
        <v>0.48</v>
      </c>
    </row>
    <row r="1430" spans="1:23" ht="14.25" customHeight="1" x14ac:dyDescent="0.2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c r="W1430" s="2">
        <f>Table_1[[#This Row],[Profit]]/Table_1[[#This Row],[Sales]]</f>
        <v>0.31249999999999989</v>
      </c>
    </row>
    <row r="1431" spans="1:23" ht="14.25" customHeight="1" x14ac:dyDescent="0.2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c r="W1431" s="2">
        <f>Table_1[[#This Row],[Profit]]/Table_1[[#This Row],[Sales]]</f>
        <v>0.46</v>
      </c>
    </row>
    <row r="1432" spans="1:23" ht="14.25" hidden="1" customHeight="1" x14ac:dyDescent="0.2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c r="W1432" s="2"/>
    </row>
    <row r="1433" spans="1:23" ht="14.25" hidden="1" customHeight="1" x14ac:dyDescent="0.2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c r="W1433" s="2"/>
    </row>
    <row r="1434" spans="1:23" ht="14.25" hidden="1" customHeight="1" x14ac:dyDescent="0.2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c r="W1434" s="2"/>
    </row>
    <row r="1435" spans="1:23" ht="14.25" hidden="1" customHeight="1" x14ac:dyDescent="0.2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c r="W1435" s="2"/>
    </row>
    <row r="1436" spans="1:23" ht="14.25" customHeight="1" x14ac:dyDescent="0.2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c r="W1436" s="2">
        <f>Table_1[[#This Row],[Profit]]/Table_1[[#This Row],[Sales]]</f>
        <v>0.46</v>
      </c>
    </row>
    <row r="1437" spans="1:23" ht="14.25" hidden="1" customHeight="1" x14ac:dyDescent="0.2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c r="W1437" s="2"/>
    </row>
    <row r="1438" spans="1:23" ht="14.25" hidden="1" customHeight="1" x14ac:dyDescent="0.2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c r="W1438" s="2"/>
    </row>
    <row r="1439" spans="1:23" ht="14.25" hidden="1" customHeight="1" x14ac:dyDescent="0.2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c r="W1439" s="2"/>
    </row>
    <row r="1440" spans="1:23" ht="14.25" hidden="1" customHeight="1" x14ac:dyDescent="0.2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c r="W1440" s="2"/>
    </row>
    <row r="1441" spans="1:23" ht="14.25" hidden="1" customHeight="1" x14ac:dyDescent="0.2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c r="W1441" s="2"/>
    </row>
    <row r="1442" spans="1:23" ht="14.25" hidden="1" customHeight="1" x14ac:dyDescent="0.2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c r="W1442" s="2"/>
    </row>
    <row r="1443" spans="1:23" ht="14.25" customHeight="1" x14ac:dyDescent="0.2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c r="W1443" s="2">
        <f>Table_1[[#This Row],[Profit]]/Table_1[[#This Row],[Sales]]</f>
        <v>0.31249999999999994</v>
      </c>
    </row>
    <row r="1444" spans="1:23" ht="14.25" hidden="1" customHeight="1" x14ac:dyDescent="0.2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c r="W1444" s="2"/>
    </row>
    <row r="1445" spans="1:23" ht="14.25" customHeight="1" x14ac:dyDescent="0.2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c r="W1445" s="2">
        <f>Table_1[[#This Row],[Profit]]/Table_1[[#This Row],[Sales]]</f>
        <v>0.12499999999999992</v>
      </c>
    </row>
    <row r="1446" spans="1:23" ht="14.25" hidden="1" customHeight="1" x14ac:dyDescent="0.2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c r="W1446" s="2"/>
    </row>
    <row r="1447" spans="1:23" ht="14.25" hidden="1" customHeight="1" x14ac:dyDescent="0.2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c r="W1447" s="2"/>
    </row>
    <row r="1448" spans="1:23" ht="14.25" hidden="1" customHeight="1" x14ac:dyDescent="0.2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c r="W1448" s="2"/>
    </row>
    <row r="1449" spans="1:23" ht="14.25" hidden="1" customHeight="1" x14ac:dyDescent="0.2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c r="W1449" s="2"/>
    </row>
    <row r="1450" spans="1:23" ht="14.25" hidden="1" customHeight="1" x14ac:dyDescent="0.2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c r="W1450" s="2"/>
    </row>
    <row r="1451" spans="1:23" ht="14.25" customHeight="1" x14ac:dyDescent="0.2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c r="W1451" s="2">
        <f>Table_1[[#This Row],[Profit]]/Table_1[[#This Row],[Sales]]</f>
        <v>0.12499999999999999</v>
      </c>
    </row>
    <row r="1452" spans="1:23" ht="14.25" customHeight="1" x14ac:dyDescent="0.2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c r="W1452" s="2">
        <f>Table_1[[#This Row],[Profit]]/Table_1[[#This Row],[Sales]]</f>
        <v>-0.66666666666666641</v>
      </c>
    </row>
    <row r="1453" spans="1:23" ht="14.25" hidden="1" customHeight="1" x14ac:dyDescent="0.2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c r="W1453" s="2"/>
    </row>
    <row r="1454" spans="1:23" ht="14.25" hidden="1" customHeight="1" x14ac:dyDescent="0.2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c r="W1454" s="2"/>
    </row>
    <row r="1455" spans="1:23" ht="14.25" hidden="1" customHeight="1" x14ac:dyDescent="0.2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c r="W1455" s="2"/>
    </row>
    <row r="1456" spans="1:23" ht="14.25" hidden="1" customHeight="1" x14ac:dyDescent="0.2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c r="W1456" s="2"/>
    </row>
    <row r="1457" spans="1:23" ht="14.25" hidden="1" customHeight="1" x14ac:dyDescent="0.2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c r="W1457" s="2"/>
    </row>
    <row r="1458" spans="1:23" ht="14.25" hidden="1" customHeight="1" x14ac:dyDescent="0.2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c r="W1458" s="2"/>
    </row>
    <row r="1459" spans="1:23" ht="14.25" hidden="1" customHeight="1" x14ac:dyDescent="0.2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c r="W1459" s="2"/>
    </row>
    <row r="1460" spans="1:23" ht="14.25" hidden="1" customHeight="1" x14ac:dyDescent="0.2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c r="W1460" s="2"/>
    </row>
    <row r="1461" spans="1:23" ht="14.25" hidden="1" customHeight="1" x14ac:dyDescent="0.2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c r="W1461" s="2"/>
    </row>
    <row r="1462" spans="1:23" ht="14.25" customHeight="1" x14ac:dyDescent="0.2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c r="W1462" s="2">
        <f>Table_1[[#This Row],[Profit]]/Table_1[[#This Row],[Sales]]</f>
        <v>0.34999999999999987</v>
      </c>
    </row>
    <row r="1463" spans="1:23" ht="14.25" hidden="1" customHeight="1" x14ac:dyDescent="0.2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c r="W1463" s="2"/>
    </row>
    <row r="1464" spans="1:23" ht="14.25" hidden="1" customHeight="1" x14ac:dyDescent="0.2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c r="W1464" s="2"/>
    </row>
    <row r="1465" spans="1:23" ht="14.25" hidden="1" customHeight="1" x14ac:dyDescent="0.2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c r="W1465" s="2"/>
    </row>
    <row r="1466" spans="1:23" ht="14.25" hidden="1" customHeight="1" x14ac:dyDescent="0.2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c r="W1466" s="2"/>
    </row>
    <row r="1467" spans="1:23" ht="14.25" customHeight="1" x14ac:dyDescent="0.2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c r="W1467" s="2">
        <f>Table_1[[#This Row],[Profit]]/Table_1[[#This Row],[Sales]]</f>
        <v>-2.5000000000000099E-2</v>
      </c>
    </row>
    <row r="1468" spans="1:23" ht="14.25" customHeight="1" x14ac:dyDescent="0.2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c r="W1468" s="2">
        <f>Table_1[[#This Row],[Profit]]/Table_1[[#This Row],[Sales]]</f>
        <v>-0.1125000000000001</v>
      </c>
    </row>
    <row r="1469" spans="1:23" ht="14.25" hidden="1" customHeight="1" x14ac:dyDescent="0.2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c r="W1469" s="2"/>
    </row>
    <row r="1470" spans="1:23" ht="14.25" hidden="1" customHeight="1" x14ac:dyDescent="0.2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c r="W1470" s="2"/>
    </row>
    <row r="1471" spans="1:23" ht="14.25" hidden="1" customHeight="1" x14ac:dyDescent="0.2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c r="W1471" s="2"/>
    </row>
    <row r="1472" spans="1:23" ht="14.25" hidden="1" customHeight="1" x14ac:dyDescent="0.2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c r="W1472" s="2"/>
    </row>
    <row r="1473" spans="1:23" ht="14.25" hidden="1" customHeight="1" x14ac:dyDescent="0.2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c r="W1473" s="2"/>
    </row>
    <row r="1474" spans="1:23" ht="14.25" customHeight="1" x14ac:dyDescent="0.2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c r="W1474" s="2">
        <f>Table_1[[#This Row],[Profit]]/Table_1[[#This Row],[Sales]]</f>
        <v>0.47000000000000003</v>
      </c>
    </row>
    <row r="1475" spans="1:23" ht="14.25" hidden="1" customHeight="1" x14ac:dyDescent="0.2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c r="W1475" s="2"/>
    </row>
    <row r="1476" spans="1:23" ht="14.25" hidden="1" customHeight="1" x14ac:dyDescent="0.2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c r="W1476" s="2"/>
    </row>
    <row r="1477" spans="1:23" ht="14.25" hidden="1" customHeight="1" x14ac:dyDescent="0.2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c r="W1477" s="2"/>
    </row>
    <row r="1478" spans="1:23" ht="14.25" hidden="1" customHeight="1" x14ac:dyDescent="0.2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c r="W1478" s="2"/>
    </row>
    <row r="1479" spans="1:23" ht="14.25" hidden="1" customHeight="1" x14ac:dyDescent="0.2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c r="W1479" s="2"/>
    </row>
    <row r="1480" spans="1:23" ht="14.25" customHeight="1" x14ac:dyDescent="0.2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c r="W1480" s="2">
        <f>Table_1[[#This Row],[Profit]]/Table_1[[#This Row],[Sales]]</f>
        <v>7.5000000000000011E-2</v>
      </c>
    </row>
    <row r="1481" spans="1:23" ht="14.25" customHeight="1" x14ac:dyDescent="0.2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c r="W1481" s="2">
        <f>Table_1[[#This Row],[Profit]]/Table_1[[#This Row],[Sales]]</f>
        <v>0.48000000000000004</v>
      </c>
    </row>
    <row r="1482" spans="1:23" ht="14.25" customHeight="1" x14ac:dyDescent="0.2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c r="W1482" s="2">
        <f>Table_1[[#This Row],[Profit]]/Table_1[[#This Row],[Sales]]</f>
        <v>0.49000000000000005</v>
      </c>
    </row>
    <row r="1483" spans="1:23" ht="14.25" customHeight="1" x14ac:dyDescent="0.2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c r="W1483" s="2">
        <f>Table_1[[#This Row],[Profit]]/Table_1[[#This Row],[Sales]]</f>
        <v>0.26</v>
      </c>
    </row>
    <row r="1484" spans="1:23" ht="14.25" hidden="1" customHeight="1" x14ac:dyDescent="0.2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c r="W1484" s="2"/>
    </row>
    <row r="1485" spans="1:23" ht="14.25" hidden="1" customHeight="1" x14ac:dyDescent="0.2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c r="W1485" s="2"/>
    </row>
    <row r="1486" spans="1:23" ht="14.25" customHeight="1" x14ac:dyDescent="0.2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c r="W1486" s="2">
        <f>Table_1[[#This Row],[Profit]]/Table_1[[#This Row],[Sales]]</f>
        <v>0.1699999999999999</v>
      </c>
    </row>
    <row r="1487" spans="1:23" ht="14.25" hidden="1" customHeight="1" x14ac:dyDescent="0.2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c r="W1487" s="2"/>
    </row>
    <row r="1488" spans="1:23" ht="14.25" customHeight="1" x14ac:dyDescent="0.2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c r="W1488" s="2">
        <f>Table_1[[#This Row],[Profit]]/Table_1[[#This Row],[Sales]]</f>
        <v>8.7500000000000119E-2</v>
      </c>
    </row>
    <row r="1489" spans="1:23" ht="14.25" customHeight="1" x14ac:dyDescent="0.2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c r="W1489" s="2">
        <f>Table_1[[#This Row],[Profit]]/Table_1[[#This Row],[Sales]]</f>
        <v>0.42000000000000004</v>
      </c>
    </row>
    <row r="1490" spans="1:23" ht="14.25" customHeight="1" x14ac:dyDescent="0.2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c r="W1490" s="2">
        <f>Table_1[[#This Row],[Profit]]/Table_1[[#This Row],[Sales]]</f>
        <v>0.39000000000000007</v>
      </c>
    </row>
    <row r="1491" spans="1:23" ht="14.25" hidden="1" customHeight="1" x14ac:dyDescent="0.2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c r="W1491" s="2"/>
    </row>
    <row r="1492" spans="1:23" ht="14.25" hidden="1" customHeight="1" x14ac:dyDescent="0.2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c r="W1492" s="2"/>
    </row>
    <row r="1493" spans="1:23" ht="14.25" hidden="1" customHeight="1" x14ac:dyDescent="0.2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c r="W1493" s="2"/>
    </row>
    <row r="1494" spans="1:23" ht="14.25" hidden="1" customHeight="1" x14ac:dyDescent="0.2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c r="W1494" s="2"/>
    </row>
    <row r="1495" spans="1:23" ht="14.25" customHeight="1" x14ac:dyDescent="0.2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c r="W1495" s="2">
        <f>Table_1[[#This Row],[Profit]]/Table_1[[#This Row],[Sales]]</f>
        <v>0.38000000000000006</v>
      </c>
    </row>
    <row r="1496" spans="1:23" ht="14.25" hidden="1" customHeight="1" x14ac:dyDescent="0.2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c r="W1496" s="2"/>
    </row>
    <row r="1497" spans="1:23" ht="14.25" hidden="1" customHeight="1" x14ac:dyDescent="0.2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c r="W1497" s="2"/>
    </row>
    <row r="1498" spans="1:23" ht="14.25" hidden="1" customHeight="1" x14ac:dyDescent="0.2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c r="W1498" s="2"/>
    </row>
    <row r="1499" spans="1:23" ht="14.25" hidden="1" customHeight="1" x14ac:dyDescent="0.2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c r="W1499" s="2"/>
    </row>
    <row r="1500" spans="1:23" ht="14.25" customHeight="1" x14ac:dyDescent="0.2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c r="W1500" s="2">
        <f>Table_1[[#This Row],[Profit]]/Table_1[[#This Row],[Sales]]</f>
        <v>0.36250000000000004</v>
      </c>
    </row>
    <row r="1501" spans="1:23" ht="14.25" hidden="1" customHeight="1" x14ac:dyDescent="0.2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c r="W1501" s="2"/>
    </row>
    <row r="1502" spans="1:23" ht="14.25" hidden="1" customHeight="1" x14ac:dyDescent="0.2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c r="W1502" s="2"/>
    </row>
    <row r="1503" spans="1:23" ht="14.25" hidden="1" customHeight="1" x14ac:dyDescent="0.2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c r="W1503" s="2"/>
    </row>
    <row r="1504" spans="1:23" ht="14.25" customHeight="1" x14ac:dyDescent="0.2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c r="W1504" s="2">
        <f>Table_1[[#This Row],[Profit]]/Table_1[[#This Row],[Sales]]</f>
        <v>9.999999999999995E-2</v>
      </c>
    </row>
    <row r="1505" spans="1:23" ht="14.25" customHeight="1" x14ac:dyDescent="0.2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c r="W1505" s="2">
        <f>Table_1[[#This Row],[Profit]]/Table_1[[#This Row],[Sales]]</f>
        <v>0.30999999999999994</v>
      </c>
    </row>
    <row r="1506" spans="1:23" ht="14.25" customHeight="1" x14ac:dyDescent="0.2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c r="W1506" s="2">
        <f>Table_1[[#This Row],[Profit]]/Table_1[[#This Row],[Sales]]</f>
        <v>0.5</v>
      </c>
    </row>
    <row r="1507" spans="1:23" ht="14.25" customHeight="1" x14ac:dyDescent="0.2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c r="W1507" s="2">
        <f>Table_1[[#This Row],[Profit]]/Table_1[[#This Row],[Sales]]</f>
        <v>-0.17500000000000007</v>
      </c>
    </row>
    <row r="1508" spans="1:23" ht="14.25" hidden="1" customHeight="1" x14ac:dyDescent="0.2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c r="W1508" s="2"/>
    </row>
    <row r="1509" spans="1:23" ht="14.25" hidden="1" customHeight="1" x14ac:dyDescent="0.2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c r="W1509" s="2"/>
    </row>
    <row r="1510" spans="1:23" ht="14.25" hidden="1" customHeight="1" x14ac:dyDescent="0.2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c r="W1510" s="2"/>
    </row>
    <row r="1511" spans="1:23" ht="14.25" customHeight="1" x14ac:dyDescent="0.2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c r="W1511" s="2">
        <f>Table_1[[#This Row],[Profit]]/Table_1[[#This Row],[Sales]]</f>
        <v>0.36</v>
      </c>
    </row>
    <row r="1512" spans="1:23" ht="14.25" customHeight="1" x14ac:dyDescent="0.2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c r="W1512" s="2">
        <f>Table_1[[#This Row],[Profit]]/Table_1[[#This Row],[Sales]]</f>
        <v>0.28999999999999987</v>
      </c>
    </row>
    <row r="1513" spans="1:23" ht="14.25" customHeight="1" x14ac:dyDescent="0.2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c r="W1513" s="2">
        <f>Table_1[[#This Row],[Profit]]/Table_1[[#This Row],[Sales]]</f>
        <v>0.3299999999999999</v>
      </c>
    </row>
    <row r="1514" spans="1:23" ht="14.25" hidden="1" customHeight="1" x14ac:dyDescent="0.2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c r="W1514" s="2"/>
    </row>
    <row r="1515" spans="1:23" ht="14.25" hidden="1" customHeight="1" x14ac:dyDescent="0.2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c r="W1515" s="2"/>
    </row>
    <row r="1516" spans="1:23" ht="14.25" hidden="1" customHeight="1" x14ac:dyDescent="0.2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c r="W1516" s="2"/>
    </row>
    <row r="1517" spans="1:23" ht="14.25" hidden="1" customHeight="1" x14ac:dyDescent="0.2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c r="W1517" s="2"/>
    </row>
    <row r="1518" spans="1:23" ht="14.25" customHeight="1" x14ac:dyDescent="0.2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c r="W1518" s="2">
        <f>Table_1[[#This Row],[Profit]]/Table_1[[#This Row],[Sales]]</f>
        <v>6.999999999999991E-2</v>
      </c>
    </row>
    <row r="1519" spans="1:23" ht="14.25" customHeight="1" x14ac:dyDescent="0.2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c r="W1519" s="2">
        <f>Table_1[[#This Row],[Profit]]/Table_1[[#This Row],[Sales]]</f>
        <v>0.32499999999999996</v>
      </c>
    </row>
    <row r="1520" spans="1:23" ht="14.25" customHeight="1" x14ac:dyDescent="0.2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c r="W1520" s="2">
        <f>Table_1[[#This Row],[Profit]]/Table_1[[#This Row],[Sales]]</f>
        <v>0.3249999999999999</v>
      </c>
    </row>
    <row r="1521" spans="1:23" ht="14.25" customHeight="1" x14ac:dyDescent="0.2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c r="W1521" s="2">
        <f>Table_1[[#This Row],[Profit]]/Table_1[[#This Row],[Sales]]</f>
        <v>0.3625000000000001</v>
      </c>
    </row>
    <row r="1522" spans="1:23" ht="14.25" hidden="1" customHeight="1" x14ac:dyDescent="0.2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c r="W1522" s="2"/>
    </row>
    <row r="1523" spans="1:23" ht="14.25" customHeight="1" x14ac:dyDescent="0.2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c r="W1523" s="2">
        <f>Table_1[[#This Row],[Profit]]/Table_1[[#This Row],[Sales]]</f>
        <v>0.2375000000000001</v>
      </c>
    </row>
    <row r="1524" spans="1:23" ht="14.25" customHeight="1" x14ac:dyDescent="0.2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c r="W1524" s="2">
        <f>Table_1[[#This Row],[Profit]]/Table_1[[#This Row],[Sales]]</f>
        <v>0.33750000000000002</v>
      </c>
    </row>
    <row r="1525" spans="1:23" ht="14.25" customHeight="1" x14ac:dyDescent="0.2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c r="W1525" s="2">
        <f>Table_1[[#This Row],[Profit]]/Table_1[[#This Row],[Sales]]</f>
        <v>0.31249999999999989</v>
      </c>
    </row>
    <row r="1526" spans="1:23" ht="14.25" customHeight="1" x14ac:dyDescent="0.2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c r="W1526" s="2">
        <f>Table_1[[#This Row],[Profit]]/Table_1[[#This Row],[Sales]]</f>
        <v>-0.23749999999999996</v>
      </c>
    </row>
    <row r="1527" spans="1:23" ht="14.25" customHeight="1" x14ac:dyDescent="0.2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c r="W1527" s="2">
        <f>Table_1[[#This Row],[Profit]]/Table_1[[#This Row],[Sales]]</f>
        <v>0.11249999999999986</v>
      </c>
    </row>
    <row r="1528" spans="1:23" ht="14.25" hidden="1" customHeight="1" x14ac:dyDescent="0.2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c r="W1528" s="2"/>
    </row>
    <row r="1529" spans="1:23" ht="14.25" hidden="1" customHeight="1" x14ac:dyDescent="0.2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c r="W1529" s="2"/>
    </row>
    <row r="1530" spans="1:23" ht="14.25" hidden="1" customHeight="1" x14ac:dyDescent="0.2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c r="W1530" s="2"/>
    </row>
    <row r="1531" spans="1:23" ht="14.25" hidden="1" customHeight="1" x14ac:dyDescent="0.2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c r="W1531" s="2"/>
    </row>
    <row r="1532" spans="1:23" ht="14.25" hidden="1" customHeight="1" x14ac:dyDescent="0.2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c r="W1532" s="2"/>
    </row>
    <row r="1533" spans="1:23" ht="14.25" customHeight="1" x14ac:dyDescent="0.2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c r="W1533" s="2">
        <f>Table_1[[#This Row],[Profit]]/Table_1[[#This Row],[Sales]]</f>
        <v>7.4999999999999969E-2</v>
      </c>
    </row>
    <row r="1534" spans="1:23" ht="14.25" customHeight="1" x14ac:dyDescent="0.2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c r="W1534" s="2">
        <f>Table_1[[#This Row],[Profit]]/Table_1[[#This Row],[Sales]]</f>
        <v>0.32499999999999996</v>
      </c>
    </row>
    <row r="1535" spans="1:23" ht="14.25" hidden="1" customHeight="1" x14ac:dyDescent="0.2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c r="W1535" s="2"/>
    </row>
    <row r="1536" spans="1:23" ht="14.25" customHeight="1" x14ac:dyDescent="0.2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c r="W1536" s="2">
        <f>Table_1[[#This Row],[Profit]]/Table_1[[#This Row],[Sales]]</f>
        <v>8.235294117647049E-2</v>
      </c>
    </row>
    <row r="1537" spans="1:23" ht="14.25" hidden="1" customHeight="1" x14ac:dyDescent="0.2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c r="W1537" s="2"/>
    </row>
    <row r="1538" spans="1:23" ht="14.25" hidden="1" customHeight="1" x14ac:dyDescent="0.2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c r="W1538" s="2"/>
    </row>
    <row r="1539" spans="1:23" ht="14.25" hidden="1" customHeight="1" x14ac:dyDescent="0.2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c r="W1539" s="2"/>
    </row>
    <row r="1540" spans="1:23" ht="14.25" hidden="1" customHeight="1" x14ac:dyDescent="0.2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c r="W1540" s="2"/>
    </row>
    <row r="1541" spans="1:23" ht="14.25" hidden="1" customHeight="1" x14ac:dyDescent="0.2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c r="W1541" s="2"/>
    </row>
    <row r="1542" spans="1:23" ht="14.25" hidden="1" customHeight="1" x14ac:dyDescent="0.2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c r="W1542" s="2"/>
    </row>
    <row r="1543" spans="1:23" ht="14.25" hidden="1" customHeight="1" x14ac:dyDescent="0.2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c r="W1543" s="2"/>
    </row>
    <row r="1544" spans="1:23" ht="14.25" hidden="1" customHeight="1" x14ac:dyDescent="0.2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c r="W1544" s="2"/>
    </row>
    <row r="1545" spans="1:23" ht="14.25" customHeight="1" x14ac:dyDescent="0.2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c r="W1545" s="2">
        <f>Table_1[[#This Row],[Profit]]/Table_1[[#This Row],[Sales]]</f>
        <v>0.35</v>
      </c>
    </row>
    <row r="1546" spans="1:23" ht="14.25" customHeight="1" x14ac:dyDescent="0.2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c r="W1546" s="2">
        <f>Table_1[[#This Row],[Profit]]/Table_1[[#This Row],[Sales]]</f>
        <v>0.47</v>
      </c>
    </row>
    <row r="1547" spans="1:23" ht="14.25" hidden="1" customHeight="1" x14ac:dyDescent="0.2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c r="W1547" s="2"/>
    </row>
    <row r="1548" spans="1:23" ht="14.25" hidden="1" customHeight="1" x14ac:dyDescent="0.2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c r="W1548" s="2"/>
    </row>
    <row r="1549" spans="1:23" ht="14.25" hidden="1" customHeight="1" x14ac:dyDescent="0.2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c r="W1549" s="2"/>
    </row>
    <row r="1550" spans="1:23" ht="14.25" hidden="1" customHeight="1" x14ac:dyDescent="0.2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c r="W1550" s="2"/>
    </row>
    <row r="1551" spans="1:23" ht="14.25" hidden="1" customHeight="1" x14ac:dyDescent="0.2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c r="W1551" s="2"/>
    </row>
    <row r="1552" spans="1:23" ht="14.25" hidden="1" customHeight="1" x14ac:dyDescent="0.2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c r="W1552" s="2"/>
    </row>
    <row r="1553" spans="1:23" ht="14.25" customHeight="1" x14ac:dyDescent="0.2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c r="W1553" s="2">
        <f>Table_1[[#This Row],[Profit]]/Table_1[[#This Row],[Sales]]</f>
        <v>0.49</v>
      </c>
    </row>
    <row r="1554" spans="1:23" ht="14.25" hidden="1" customHeight="1" x14ac:dyDescent="0.2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c r="W1554" s="2"/>
    </row>
    <row r="1555" spans="1:23" ht="14.25" hidden="1" customHeight="1" x14ac:dyDescent="0.2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c r="W1555" s="2"/>
    </row>
    <row r="1556" spans="1:23" ht="14.25" customHeight="1" x14ac:dyDescent="0.2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c r="W1556" s="2">
        <f>Table_1[[#This Row],[Profit]]/Table_1[[#This Row],[Sales]]</f>
        <v>0.28999999999999998</v>
      </c>
    </row>
    <row r="1557" spans="1:23" ht="14.25" hidden="1" customHeight="1" x14ac:dyDescent="0.2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c r="W1557" s="2"/>
    </row>
    <row r="1558" spans="1:23" ht="14.25" hidden="1" customHeight="1" x14ac:dyDescent="0.2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c r="W1558" s="2"/>
    </row>
    <row r="1559" spans="1:23" ht="14.25" hidden="1" customHeight="1" x14ac:dyDescent="0.2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c r="W1559" s="2"/>
    </row>
    <row r="1560" spans="1:23" ht="14.25" customHeight="1" x14ac:dyDescent="0.2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c r="W1560" s="2">
        <f>Table_1[[#This Row],[Profit]]/Table_1[[#This Row],[Sales]]</f>
        <v>0.26000000000000006</v>
      </c>
    </row>
    <row r="1561" spans="1:23" ht="14.25" customHeight="1" x14ac:dyDescent="0.2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c r="W1561" s="2">
        <f>Table_1[[#This Row],[Profit]]/Table_1[[#This Row],[Sales]]</f>
        <v>0.36249999999999988</v>
      </c>
    </row>
    <row r="1562" spans="1:23" ht="14.25" customHeight="1" x14ac:dyDescent="0.2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c r="W1562" s="2">
        <f>Table_1[[#This Row],[Profit]]/Table_1[[#This Row],[Sales]]</f>
        <v>0.48</v>
      </c>
    </row>
    <row r="1563" spans="1:23" ht="14.25" customHeight="1" x14ac:dyDescent="0.2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c r="W1563" s="2">
        <f>Table_1[[#This Row],[Profit]]/Table_1[[#This Row],[Sales]]</f>
        <v>0.25999999999999995</v>
      </c>
    </row>
    <row r="1564" spans="1:23" ht="14.25" hidden="1" customHeight="1" x14ac:dyDescent="0.2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c r="W1564" s="2"/>
    </row>
    <row r="1565" spans="1:23" ht="14.25" hidden="1" customHeight="1" x14ac:dyDescent="0.2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c r="W1565" s="2"/>
    </row>
    <row r="1566" spans="1:23" ht="14.25" hidden="1" customHeight="1" x14ac:dyDescent="0.2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c r="W1566" s="2"/>
    </row>
    <row r="1567" spans="1:23" ht="14.25" customHeight="1" x14ac:dyDescent="0.2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c r="W1567" s="2">
        <f>Table_1[[#This Row],[Profit]]/Table_1[[#This Row],[Sales]]</f>
        <v>8.7499999999999967E-2</v>
      </c>
    </row>
    <row r="1568" spans="1:23" ht="14.25" hidden="1" customHeight="1" x14ac:dyDescent="0.2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c r="W1568" s="2"/>
    </row>
    <row r="1569" spans="1:23" ht="14.25" hidden="1" customHeight="1" x14ac:dyDescent="0.2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c r="W1569" s="2"/>
    </row>
    <row r="1570" spans="1:23" ht="14.25" customHeight="1" x14ac:dyDescent="0.2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c r="W1570" s="2">
        <f>Table_1[[#This Row],[Profit]]/Table_1[[#This Row],[Sales]]</f>
        <v>0.49000000000000005</v>
      </c>
    </row>
    <row r="1571" spans="1:23" ht="14.25" hidden="1" customHeight="1" x14ac:dyDescent="0.2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c r="W1571" s="2"/>
    </row>
    <row r="1572" spans="1:23" ht="14.25" customHeight="1" x14ac:dyDescent="0.2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c r="W1572" s="2">
        <f>Table_1[[#This Row],[Profit]]/Table_1[[#This Row],[Sales]]</f>
        <v>-0.11250000000000002</v>
      </c>
    </row>
    <row r="1573" spans="1:23" ht="14.25" customHeight="1" x14ac:dyDescent="0.2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c r="W1573" s="2">
        <f>Table_1[[#This Row],[Profit]]/Table_1[[#This Row],[Sales]]</f>
        <v>0.48</v>
      </c>
    </row>
    <row r="1574" spans="1:23" ht="14.25" customHeight="1" x14ac:dyDescent="0.2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c r="W1574" s="2">
        <f>Table_1[[#This Row],[Profit]]/Table_1[[#This Row],[Sales]]</f>
        <v>0.20999999999999996</v>
      </c>
    </row>
    <row r="1575" spans="1:23" ht="14.25" customHeight="1" x14ac:dyDescent="0.2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c r="W1575" s="2">
        <f>Table_1[[#This Row],[Profit]]/Table_1[[#This Row],[Sales]]</f>
        <v>6.2499999999999924E-2</v>
      </c>
    </row>
    <row r="1576" spans="1:23" ht="14.25" hidden="1" customHeight="1" x14ac:dyDescent="0.2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c r="W1576" s="2"/>
    </row>
    <row r="1577" spans="1:23" ht="14.25" hidden="1" customHeight="1" x14ac:dyDescent="0.2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c r="W1577" s="2"/>
    </row>
    <row r="1578" spans="1:23" ht="14.25" hidden="1" customHeight="1" x14ac:dyDescent="0.2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c r="W1578" s="2"/>
    </row>
    <row r="1579" spans="1:23" ht="14.25" hidden="1" customHeight="1" x14ac:dyDescent="0.2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c r="W1579" s="2"/>
    </row>
    <row r="1580" spans="1:23" ht="14.25" hidden="1" customHeight="1" x14ac:dyDescent="0.2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c r="W1580" s="2"/>
    </row>
    <row r="1581" spans="1:23" ht="14.25" hidden="1" customHeight="1" x14ac:dyDescent="0.2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c r="W1581" s="2"/>
    </row>
    <row r="1582" spans="1:23" ht="14.25" hidden="1" customHeight="1" x14ac:dyDescent="0.2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c r="W1582" s="2"/>
    </row>
    <row r="1583" spans="1:23" ht="14.25" hidden="1" customHeight="1" x14ac:dyDescent="0.2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c r="W1583" s="2"/>
    </row>
    <row r="1584" spans="1:23" ht="14.25" hidden="1" customHeight="1" x14ac:dyDescent="0.2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c r="W1584" s="2"/>
    </row>
    <row r="1585" spans="1:23" ht="14.25" hidden="1" customHeight="1" x14ac:dyDescent="0.2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c r="W1585" s="2"/>
    </row>
    <row r="1586" spans="1:23" ht="14.25" hidden="1" customHeight="1" x14ac:dyDescent="0.2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c r="W1586" s="2"/>
    </row>
    <row r="1587" spans="1:23" ht="14.25" hidden="1" customHeight="1" x14ac:dyDescent="0.2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c r="W1587" s="2"/>
    </row>
    <row r="1588" spans="1:23" ht="14.25" hidden="1" customHeight="1" x14ac:dyDescent="0.2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c r="W1588" s="2"/>
    </row>
    <row r="1589" spans="1:23" ht="14.25" hidden="1" customHeight="1" x14ac:dyDescent="0.2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c r="W1589" s="2"/>
    </row>
    <row r="1590" spans="1:23" ht="14.25" hidden="1" customHeight="1" x14ac:dyDescent="0.2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c r="W1590" s="2"/>
    </row>
    <row r="1591" spans="1:23" ht="14.25" hidden="1" customHeight="1" x14ac:dyDescent="0.2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c r="W1591" s="2"/>
    </row>
    <row r="1592" spans="1:23" ht="14.25" hidden="1" customHeight="1" x14ac:dyDescent="0.2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c r="W1592" s="2"/>
    </row>
    <row r="1593" spans="1:23" ht="14.25" hidden="1" customHeight="1" x14ac:dyDescent="0.2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c r="W1593" s="2"/>
    </row>
    <row r="1594" spans="1:23" ht="14.25" customHeight="1" x14ac:dyDescent="0.2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c r="W1594" s="2">
        <f>Table_1[[#This Row],[Profit]]/Table_1[[#This Row],[Sales]]</f>
        <v>0.11249999999999996</v>
      </c>
    </row>
    <row r="1595" spans="1:23" ht="14.25" customHeight="1" x14ac:dyDescent="0.2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c r="W1595" s="2">
        <f>Table_1[[#This Row],[Profit]]/Table_1[[#This Row],[Sales]]</f>
        <v>0.49000000000000005</v>
      </c>
    </row>
    <row r="1596" spans="1:23" ht="14.25" hidden="1" customHeight="1" x14ac:dyDescent="0.2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c r="W1596" s="2"/>
    </row>
    <row r="1597" spans="1:23" ht="14.25" hidden="1" customHeight="1" x14ac:dyDescent="0.2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c r="W1597" s="2"/>
    </row>
    <row r="1598" spans="1:23" ht="14.25" hidden="1" customHeight="1" x14ac:dyDescent="0.2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c r="W1598" s="2"/>
    </row>
    <row r="1599" spans="1:23" ht="14.25" hidden="1" customHeight="1" x14ac:dyDescent="0.2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c r="W1599" s="2"/>
    </row>
    <row r="1600" spans="1:23" ht="14.25" hidden="1" customHeight="1" x14ac:dyDescent="0.2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c r="W1600" s="2"/>
    </row>
    <row r="1601" spans="1:23" ht="14.25" hidden="1" customHeight="1" x14ac:dyDescent="0.2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c r="W1601" s="2"/>
    </row>
    <row r="1602" spans="1:23" ht="14.25" hidden="1" customHeight="1" x14ac:dyDescent="0.2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c r="W1602" s="2"/>
    </row>
    <row r="1603" spans="1:23" ht="14.25" hidden="1" customHeight="1" x14ac:dyDescent="0.2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c r="W1603" s="2"/>
    </row>
    <row r="1604" spans="1:23" ht="14.25" hidden="1" customHeight="1" x14ac:dyDescent="0.2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c r="W1604" s="2"/>
    </row>
    <row r="1605" spans="1:23" ht="14.25" hidden="1" customHeight="1" x14ac:dyDescent="0.2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c r="W1605" s="2"/>
    </row>
    <row r="1606" spans="1:23" ht="14.25" customHeight="1" x14ac:dyDescent="0.2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c r="W1606" s="2">
        <f>Table_1[[#This Row],[Profit]]/Table_1[[#This Row],[Sales]]</f>
        <v>0.32499999999999979</v>
      </c>
    </row>
    <row r="1607" spans="1:23" ht="14.25" customHeight="1" x14ac:dyDescent="0.2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c r="W1607" s="2">
        <f>Table_1[[#This Row],[Profit]]/Table_1[[#This Row],[Sales]]</f>
        <v>0.28000000000000003</v>
      </c>
    </row>
    <row r="1608" spans="1:23" ht="14.25" customHeight="1" x14ac:dyDescent="0.2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c r="W1608" s="2">
        <f>Table_1[[#This Row],[Profit]]/Table_1[[#This Row],[Sales]]</f>
        <v>0.28999999999999998</v>
      </c>
    </row>
    <row r="1609" spans="1:23" ht="14.25" customHeight="1" x14ac:dyDescent="0.2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c r="W1609" s="2">
        <f>Table_1[[#This Row],[Profit]]/Table_1[[#This Row],[Sales]]</f>
        <v>0.33749999999999997</v>
      </c>
    </row>
    <row r="1610" spans="1:23" ht="14.25" customHeight="1" x14ac:dyDescent="0.2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c r="W1610" s="2">
        <f>Table_1[[#This Row],[Profit]]/Table_1[[#This Row],[Sales]]</f>
        <v>0.44999999999999996</v>
      </c>
    </row>
    <row r="1611" spans="1:23" ht="14.25" customHeight="1" x14ac:dyDescent="0.2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c r="W1611" s="2">
        <f>Table_1[[#This Row],[Profit]]/Table_1[[#This Row],[Sales]]</f>
        <v>0.34999999999999992</v>
      </c>
    </row>
    <row r="1612" spans="1:23" ht="14.25" customHeight="1" x14ac:dyDescent="0.2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c r="W1612" s="2">
        <f>Table_1[[#This Row],[Profit]]/Table_1[[#This Row],[Sales]]</f>
        <v>9.4117647058823556E-2</v>
      </c>
    </row>
    <row r="1613" spans="1:23" ht="14.25" customHeight="1" x14ac:dyDescent="0.2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c r="W1613" s="2">
        <f>Table_1[[#This Row],[Profit]]/Table_1[[#This Row],[Sales]]</f>
        <v>0.10000000000000007</v>
      </c>
    </row>
    <row r="1614" spans="1:23" ht="14.25" customHeight="1" x14ac:dyDescent="0.2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c r="W1614" s="2">
        <f>Table_1[[#This Row],[Profit]]/Table_1[[#This Row],[Sales]]</f>
        <v>0.37499999999999994</v>
      </c>
    </row>
    <row r="1615" spans="1:23" ht="14.25" customHeight="1" x14ac:dyDescent="0.2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c r="W1615" s="2">
        <f>Table_1[[#This Row],[Profit]]/Table_1[[#This Row],[Sales]]</f>
        <v>0.28999999999999987</v>
      </c>
    </row>
    <row r="1616" spans="1:23" ht="14.25" hidden="1" customHeight="1" x14ac:dyDescent="0.2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c r="W1616" s="2"/>
    </row>
    <row r="1617" spans="1:23" ht="14.25" hidden="1" customHeight="1" x14ac:dyDescent="0.2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c r="W1617" s="2"/>
    </row>
    <row r="1618" spans="1:23" ht="14.25" hidden="1" customHeight="1" x14ac:dyDescent="0.2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c r="W1618" s="2"/>
    </row>
    <row r="1619" spans="1:23" ht="14.25" hidden="1" customHeight="1" x14ac:dyDescent="0.2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c r="W1619" s="2"/>
    </row>
    <row r="1620" spans="1:23" ht="14.25" hidden="1" customHeight="1" x14ac:dyDescent="0.2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c r="W1620" s="2"/>
    </row>
    <row r="1621" spans="1:23" ht="14.25" hidden="1" customHeight="1" x14ac:dyDescent="0.2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c r="W1621" s="2"/>
    </row>
    <row r="1622" spans="1:23" ht="14.25" customHeight="1" x14ac:dyDescent="0.2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c r="W1622" s="2">
        <f>Table_1[[#This Row],[Profit]]/Table_1[[#This Row],[Sales]]</f>
        <v>0.5</v>
      </c>
    </row>
    <row r="1623" spans="1:23" ht="14.25" customHeight="1" x14ac:dyDescent="0.2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c r="W1623" s="2">
        <f>Table_1[[#This Row],[Profit]]/Table_1[[#This Row],[Sales]]</f>
        <v>0.49</v>
      </c>
    </row>
    <row r="1624" spans="1:23" ht="14.25" customHeight="1" x14ac:dyDescent="0.2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c r="W1624" s="2">
        <f>Table_1[[#This Row],[Profit]]/Table_1[[#This Row],[Sales]]</f>
        <v>0.33749999999999991</v>
      </c>
    </row>
    <row r="1625" spans="1:23" ht="14.25" customHeight="1" x14ac:dyDescent="0.2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c r="W1625" s="2">
        <f>Table_1[[#This Row],[Profit]]/Table_1[[#This Row],[Sales]]</f>
        <v>0.21</v>
      </c>
    </row>
    <row r="1626" spans="1:23" ht="14.25" customHeight="1" x14ac:dyDescent="0.2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c r="W1626" s="2">
        <f>Table_1[[#This Row],[Profit]]/Table_1[[#This Row],[Sales]]</f>
        <v>0.12499999999999992</v>
      </c>
    </row>
    <row r="1627" spans="1:23" ht="14.25" customHeight="1" x14ac:dyDescent="0.2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c r="W1627" s="2">
        <f>Table_1[[#This Row],[Profit]]/Table_1[[#This Row],[Sales]]</f>
        <v>0.44000000000000006</v>
      </c>
    </row>
    <row r="1628" spans="1:23" ht="14.25" hidden="1" customHeight="1" x14ac:dyDescent="0.2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c r="W1628" s="2"/>
    </row>
    <row r="1629" spans="1:23" ht="14.25" hidden="1" customHeight="1" x14ac:dyDescent="0.2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c r="W1629" s="2"/>
    </row>
    <row r="1630" spans="1:23" ht="14.25" hidden="1" customHeight="1" x14ac:dyDescent="0.2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c r="W1630" s="2"/>
    </row>
    <row r="1631" spans="1:23" ht="14.25" hidden="1" customHeight="1" x14ac:dyDescent="0.2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c r="W1631" s="2"/>
    </row>
    <row r="1632" spans="1:23" ht="14.25" hidden="1" customHeight="1" x14ac:dyDescent="0.2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c r="W1632" s="2"/>
    </row>
    <row r="1633" spans="1:23" ht="14.25" hidden="1" customHeight="1" x14ac:dyDescent="0.2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c r="W1633" s="2"/>
    </row>
    <row r="1634" spans="1:23" ht="14.25" hidden="1" customHeight="1" x14ac:dyDescent="0.2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c r="W1634" s="2"/>
    </row>
    <row r="1635" spans="1:23" ht="14.25" hidden="1" customHeight="1" x14ac:dyDescent="0.2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c r="W1635" s="2"/>
    </row>
    <row r="1636" spans="1:23" ht="14.25" hidden="1" customHeight="1" x14ac:dyDescent="0.2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c r="W1636" s="2"/>
    </row>
    <row r="1637" spans="1:23" ht="14.25" customHeight="1" x14ac:dyDescent="0.2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c r="W1637" s="2">
        <f>Table_1[[#This Row],[Profit]]/Table_1[[#This Row],[Sales]]</f>
        <v>0.34999999999999992</v>
      </c>
    </row>
    <row r="1638" spans="1:23" ht="14.25" customHeight="1" x14ac:dyDescent="0.2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c r="W1638" s="2">
        <f>Table_1[[#This Row],[Profit]]/Table_1[[#This Row],[Sales]]</f>
        <v>-0.25</v>
      </c>
    </row>
    <row r="1639" spans="1:23" ht="14.25" customHeight="1" x14ac:dyDescent="0.2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c r="W1639" s="2">
        <f>Table_1[[#This Row],[Profit]]/Table_1[[#This Row],[Sales]]</f>
        <v>-0.20000000000000007</v>
      </c>
    </row>
    <row r="1640" spans="1:23" ht="14.25" hidden="1" customHeight="1" x14ac:dyDescent="0.2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c r="W1640" s="2"/>
    </row>
    <row r="1641" spans="1:23" ht="14.25" hidden="1" customHeight="1" x14ac:dyDescent="0.2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c r="W1641" s="2"/>
    </row>
    <row r="1642" spans="1:23" ht="14.25" hidden="1" customHeight="1" x14ac:dyDescent="0.2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c r="W1642" s="2"/>
    </row>
    <row r="1643" spans="1:23" ht="14.25" hidden="1" customHeight="1" x14ac:dyDescent="0.2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c r="W1643" s="2"/>
    </row>
    <row r="1644" spans="1:23" ht="14.25" hidden="1" customHeight="1" x14ac:dyDescent="0.2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c r="W1644" s="2"/>
    </row>
    <row r="1645" spans="1:23" ht="14.25" customHeight="1" x14ac:dyDescent="0.2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c r="W1645" s="2">
        <f>Table_1[[#This Row],[Profit]]/Table_1[[#This Row],[Sales]]</f>
        <v>0.27999999999999997</v>
      </c>
    </row>
    <row r="1646" spans="1:23" ht="14.25" customHeight="1" x14ac:dyDescent="0.2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c r="W1646" s="2">
        <f>Table_1[[#This Row],[Profit]]/Table_1[[#This Row],[Sales]]</f>
        <v>0.46999999999999992</v>
      </c>
    </row>
    <row r="1647" spans="1:23" ht="14.25" customHeight="1" x14ac:dyDescent="0.2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c r="W1647" s="2">
        <f>Table_1[[#This Row],[Profit]]/Table_1[[#This Row],[Sales]]</f>
        <v>0.48</v>
      </c>
    </row>
    <row r="1648" spans="1:23" ht="14.25" hidden="1" customHeight="1" x14ac:dyDescent="0.2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c r="W1648" s="2"/>
    </row>
    <row r="1649" spans="1:23" ht="14.25" hidden="1" customHeight="1" x14ac:dyDescent="0.2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c r="W1649" s="2"/>
    </row>
    <row r="1650" spans="1:23" ht="14.25" hidden="1" customHeight="1" x14ac:dyDescent="0.2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c r="W1650" s="2"/>
    </row>
    <row r="1651" spans="1:23" ht="14.25" hidden="1" customHeight="1" x14ac:dyDescent="0.2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c r="W1651" s="2"/>
    </row>
    <row r="1652" spans="1:23" ht="14.25" customHeight="1" x14ac:dyDescent="0.2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c r="W1652" s="2">
        <f>Table_1[[#This Row],[Profit]]/Table_1[[#This Row],[Sales]]</f>
        <v>0.49</v>
      </c>
    </row>
    <row r="1653" spans="1:23" ht="14.25" customHeight="1" x14ac:dyDescent="0.2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c r="W1653" s="2">
        <f>Table_1[[#This Row],[Profit]]/Table_1[[#This Row],[Sales]]</f>
        <v>0.48</v>
      </c>
    </row>
    <row r="1654" spans="1:23" ht="14.25" customHeight="1" x14ac:dyDescent="0.2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c r="W1654" s="2">
        <f>Table_1[[#This Row],[Profit]]/Table_1[[#This Row],[Sales]]</f>
        <v>0.27</v>
      </c>
    </row>
    <row r="1655" spans="1:23" ht="14.25" customHeight="1" x14ac:dyDescent="0.2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c r="W1655" s="2">
        <f>Table_1[[#This Row],[Profit]]/Table_1[[#This Row],[Sales]]</f>
        <v>0.41000000000000003</v>
      </c>
    </row>
    <row r="1656" spans="1:23" ht="14.25" customHeight="1" x14ac:dyDescent="0.2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c r="W1656" s="2">
        <f>Table_1[[#This Row],[Profit]]/Table_1[[#This Row],[Sales]]</f>
        <v>0.47999999999999993</v>
      </c>
    </row>
    <row r="1657" spans="1:23" ht="14.25" customHeight="1" x14ac:dyDescent="0.2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c r="W1657" s="2">
        <f>Table_1[[#This Row],[Profit]]/Table_1[[#This Row],[Sales]]</f>
        <v>0.35000000000000003</v>
      </c>
    </row>
    <row r="1658" spans="1:23" ht="14.25" customHeight="1" x14ac:dyDescent="0.2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c r="W1658" s="2">
        <f>Table_1[[#This Row],[Profit]]/Table_1[[#This Row],[Sales]]</f>
        <v>0.10000000000000002</v>
      </c>
    </row>
    <row r="1659" spans="1:23" ht="14.25" hidden="1" customHeight="1" x14ac:dyDescent="0.2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c r="W1659" s="2"/>
    </row>
    <row r="1660" spans="1:23" ht="14.25" customHeight="1" x14ac:dyDescent="0.2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c r="W1660" s="2">
        <f>Table_1[[#This Row],[Profit]]/Table_1[[#This Row],[Sales]]</f>
        <v>6.2500000000000028E-2</v>
      </c>
    </row>
    <row r="1661" spans="1:23" ht="14.25" customHeight="1" x14ac:dyDescent="0.2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c r="W1661" s="2">
        <f>Table_1[[#This Row],[Profit]]/Table_1[[#This Row],[Sales]]</f>
        <v>0.31249999999999994</v>
      </c>
    </row>
    <row r="1662" spans="1:23" ht="14.25" customHeight="1" x14ac:dyDescent="0.2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c r="W1662" s="2">
        <f>Table_1[[#This Row],[Profit]]/Table_1[[#This Row],[Sales]]</f>
        <v>0.37499999999999994</v>
      </c>
    </row>
    <row r="1663" spans="1:23" ht="14.25" hidden="1" customHeight="1" x14ac:dyDescent="0.2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c r="W1663" s="2"/>
    </row>
    <row r="1664" spans="1:23" ht="14.25" hidden="1" customHeight="1" x14ac:dyDescent="0.2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c r="W1664" s="2"/>
    </row>
    <row r="1665" spans="1:23" ht="14.25" hidden="1" customHeight="1" x14ac:dyDescent="0.2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c r="W1665" s="2"/>
    </row>
    <row r="1666" spans="1:23" ht="14.25" hidden="1" customHeight="1" x14ac:dyDescent="0.2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c r="W1666" s="2"/>
    </row>
    <row r="1667" spans="1:23" ht="14.25" hidden="1" customHeight="1" x14ac:dyDescent="0.2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c r="W1667" s="2"/>
    </row>
    <row r="1668" spans="1:23" ht="14.25" hidden="1" customHeight="1" x14ac:dyDescent="0.2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c r="W1668" s="2"/>
    </row>
    <row r="1669" spans="1:23" ht="14.25" hidden="1" customHeight="1" x14ac:dyDescent="0.2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c r="W1669" s="2"/>
    </row>
    <row r="1670" spans="1:23" ht="14.25" hidden="1" customHeight="1" x14ac:dyDescent="0.2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c r="W1670" s="2"/>
    </row>
    <row r="1671" spans="1:23" ht="14.25" hidden="1" customHeight="1" x14ac:dyDescent="0.2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c r="W1671" s="2"/>
    </row>
    <row r="1672" spans="1:23" ht="14.25" hidden="1" customHeight="1" x14ac:dyDescent="0.2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c r="W1672" s="2"/>
    </row>
    <row r="1673" spans="1:23" ht="14.25" customHeight="1" x14ac:dyDescent="0.2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c r="W1673" s="2">
        <f>Table_1[[#This Row],[Profit]]/Table_1[[#This Row],[Sales]]</f>
        <v>0.3299999999999999</v>
      </c>
    </row>
    <row r="1674" spans="1:23" ht="14.25" hidden="1" customHeight="1" x14ac:dyDescent="0.2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c r="W1674" s="2"/>
    </row>
    <row r="1675" spans="1:23" ht="14.25" hidden="1" customHeight="1" x14ac:dyDescent="0.2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c r="W1675" s="2"/>
    </row>
    <row r="1676" spans="1:23" ht="14.25" hidden="1" customHeight="1" x14ac:dyDescent="0.2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c r="W1676" s="2"/>
    </row>
    <row r="1677" spans="1:23" ht="14.25" hidden="1" customHeight="1" x14ac:dyDescent="0.2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c r="W1677" s="2"/>
    </row>
    <row r="1678" spans="1:23" ht="14.25" customHeight="1" x14ac:dyDescent="0.2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c r="W1678" s="2">
        <f>Table_1[[#This Row],[Profit]]/Table_1[[#This Row],[Sales]]</f>
        <v>0.24999999999999994</v>
      </c>
    </row>
    <row r="1679" spans="1:23" ht="14.25" customHeight="1" x14ac:dyDescent="0.2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c r="W1679" s="2">
        <f>Table_1[[#This Row],[Profit]]/Table_1[[#This Row],[Sales]]</f>
        <v>0.49000000000000005</v>
      </c>
    </row>
    <row r="1680" spans="1:23" ht="14.25" hidden="1" customHeight="1" x14ac:dyDescent="0.2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c r="W1680" s="2"/>
    </row>
    <row r="1681" spans="1:23" ht="14.25" hidden="1" customHeight="1" x14ac:dyDescent="0.2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c r="W1681" s="2"/>
    </row>
    <row r="1682" spans="1:23" ht="14.25" hidden="1" customHeight="1" x14ac:dyDescent="0.2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c r="W1682" s="2"/>
    </row>
    <row r="1683" spans="1:23" ht="14.25" hidden="1" customHeight="1" x14ac:dyDescent="0.2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c r="W1683" s="2"/>
    </row>
    <row r="1684" spans="1:23" ht="14.25" customHeight="1" x14ac:dyDescent="0.2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c r="W1684" s="2">
        <f>Table_1[[#This Row],[Profit]]/Table_1[[#This Row],[Sales]]</f>
        <v>0.48</v>
      </c>
    </row>
    <row r="1685" spans="1:23" ht="14.25" customHeight="1" x14ac:dyDescent="0.2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c r="W1685" s="2">
        <f>Table_1[[#This Row],[Profit]]/Table_1[[#This Row],[Sales]]</f>
        <v>0.42000000000000004</v>
      </c>
    </row>
    <row r="1686" spans="1:23" ht="14.25" hidden="1" customHeight="1" x14ac:dyDescent="0.2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c r="W1686" s="2"/>
    </row>
    <row r="1687" spans="1:23" ht="14.25" hidden="1" customHeight="1" x14ac:dyDescent="0.2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c r="W1687" s="2"/>
    </row>
    <row r="1688" spans="1:23" ht="14.25" hidden="1" customHeight="1" x14ac:dyDescent="0.2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c r="W1688" s="2"/>
    </row>
    <row r="1689" spans="1:23" ht="14.25" hidden="1" customHeight="1" x14ac:dyDescent="0.2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c r="W1689" s="2"/>
    </row>
    <row r="1690" spans="1:23" ht="14.25" hidden="1" customHeight="1" x14ac:dyDescent="0.2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c r="W1690" s="2"/>
    </row>
    <row r="1691" spans="1:23" ht="14.25" hidden="1" customHeight="1" x14ac:dyDescent="0.2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c r="W1691" s="2"/>
    </row>
    <row r="1692" spans="1:23" ht="14.25" hidden="1" customHeight="1" x14ac:dyDescent="0.2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c r="W1692" s="2"/>
    </row>
    <row r="1693" spans="1:23" ht="14.25" hidden="1" customHeight="1" x14ac:dyDescent="0.2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c r="W1693" s="2"/>
    </row>
    <row r="1694" spans="1:23" ht="14.25" hidden="1" customHeight="1" x14ac:dyDescent="0.2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c r="W1694" s="2"/>
    </row>
    <row r="1695" spans="1:23" ht="14.25" hidden="1" customHeight="1" x14ac:dyDescent="0.2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c r="W1695" s="2"/>
    </row>
    <row r="1696" spans="1:23" ht="14.25" hidden="1" customHeight="1" x14ac:dyDescent="0.2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c r="W1696" s="2"/>
    </row>
    <row r="1697" spans="1:23" ht="14.25" hidden="1" customHeight="1" x14ac:dyDescent="0.2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c r="W1697" s="2"/>
    </row>
    <row r="1698" spans="1:23" ht="14.25" hidden="1" customHeight="1" x14ac:dyDescent="0.2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c r="W1698" s="2"/>
    </row>
    <row r="1699" spans="1:23" ht="14.25" customHeight="1" x14ac:dyDescent="0.2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c r="W1699" s="2">
        <f>Table_1[[#This Row],[Profit]]/Table_1[[#This Row],[Sales]]</f>
        <v>0.28999999999999987</v>
      </c>
    </row>
    <row r="1700" spans="1:23" ht="14.25" customHeight="1" x14ac:dyDescent="0.2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c r="W1700" s="2">
        <f>Table_1[[#This Row],[Profit]]/Table_1[[#This Row],[Sales]]</f>
        <v>0.47999999999999987</v>
      </c>
    </row>
    <row r="1701" spans="1:23" ht="14.25" customHeight="1" x14ac:dyDescent="0.2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c r="W1701" s="2">
        <f>Table_1[[#This Row],[Profit]]/Table_1[[#This Row],[Sales]]</f>
        <v>0.21999999999999997</v>
      </c>
    </row>
    <row r="1702" spans="1:23" ht="14.25" hidden="1" customHeight="1" x14ac:dyDescent="0.2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c r="W1702" s="2"/>
    </row>
    <row r="1703" spans="1:23" ht="14.25" hidden="1" customHeight="1" x14ac:dyDescent="0.2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c r="W1703" s="2"/>
    </row>
    <row r="1704" spans="1:23" ht="14.25" hidden="1" customHeight="1" x14ac:dyDescent="0.2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c r="W1704" s="2"/>
    </row>
    <row r="1705" spans="1:23" ht="14.25" customHeight="1" x14ac:dyDescent="0.2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c r="W1705" s="2">
        <f>Table_1[[#This Row],[Profit]]/Table_1[[#This Row],[Sales]]</f>
        <v>0.46999999999999992</v>
      </c>
    </row>
    <row r="1706" spans="1:23" ht="14.25" customHeight="1" x14ac:dyDescent="0.2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c r="W1706" s="2">
        <f>Table_1[[#This Row],[Profit]]/Table_1[[#This Row],[Sales]]</f>
        <v>-0.73333333333333306</v>
      </c>
    </row>
    <row r="1707" spans="1:23" ht="14.25" hidden="1" customHeight="1" x14ac:dyDescent="0.2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c r="W1707" s="2"/>
    </row>
    <row r="1708" spans="1:23" ht="14.25" customHeight="1" x14ac:dyDescent="0.2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c r="W1708" s="2">
        <f>Table_1[[#This Row],[Profit]]/Table_1[[#This Row],[Sales]]</f>
        <v>0.46999999999999992</v>
      </c>
    </row>
    <row r="1709" spans="1:23" ht="14.25" customHeight="1" x14ac:dyDescent="0.2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c r="W1709" s="2">
        <f>Table_1[[#This Row],[Profit]]/Table_1[[#This Row],[Sales]]</f>
        <v>0.11249999999999992</v>
      </c>
    </row>
    <row r="1710" spans="1:23" ht="14.25" customHeight="1" x14ac:dyDescent="0.2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c r="W1710" s="2">
        <f>Table_1[[#This Row],[Profit]]/Table_1[[#This Row],[Sales]]</f>
        <v>0.5</v>
      </c>
    </row>
    <row r="1711" spans="1:23" ht="14.25" customHeight="1" x14ac:dyDescent="0.2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c r="W1711" s="2">
        <f>Table_1[[#This Row],[Profit]]/Table_1[[#This Row],[Sales]]</f>
        <v>-1.2500000000000179E-2</v>
      </c>
    </row>
    <row r="1712" spans="1:23" ht="14.25" customHeight="1" x14ac:dyDescent="0.2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c r="W1712" s="2">
        <f>Table_1[[#This Row],[Profit]]/Table_1[[#This Row],[Sales]]</f>
        <v>0.32999999999999996</v>
      </c>
    </row>
    <row r="1713" spans="1:23" ht="14.25" customHeight="1" x14ac:dyDescent="0.2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c r="W1713" s="2">
        <f>Table_1[[#This Row],[Profit]]/Table_1[[#This Row],[Sales]]</f>
        <v>0.29999999999999993</v>
      </c>
    </row>
    <row r="1714" spans="1:23" ht="14.25" hidden="1" customHeight="1" x14ac:dyDescent="0.2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c r="W1714" s="2"/>
    </row>
    <row r="1715" spans="1:23" ht="14.25" hidden="1" customHeight="1" x14ac:dyDescent="0.2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c r="W1715" s="2"/>
    </row>
    <row r="1716" spans="1:23" ht="14.25" customHeight="1" x14ac:dyDescent="0.2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c r="W1716" s="2">
        <f>Table_1[[#This Row],[Profit]]/Table_1[[#This Row],[Sales]]</f>
        <v>-4.7058823529411695E-2</v>
      </c>
    </row>
    <row r="1717" spans="1:23" ht="14.25" hidden="1" customHeight="1" x14ac:dyDescent="0.2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c r="W1717" s="2"/>
    </row>
    <row r="1718" spans="1:23" ht="14.25" hidden="1" customHeight="1" x14ac:dyDescent="0.2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c r="W1718" s="2"/>
    </row>
    <row r="1719" spans="1:23" ht="14.25" hidden="1" customHeight="1" x14ac:dyDescent="0.2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c r="W1719" s="2"/>
    </row>
    <row r="1720" spans="1:23" ht="14.25" hidden="1" customHeight="1" x14ac:dyDescent="0.2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c r="W1720" s="2"/>
    </row>
    <row r="1721" spans="1:23" ht="14.25" hidden="1" customHeight="1" x14ac:dyDescent="0.2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c r="W1721" s="2"/>
    </row>
    <row r="1722" spans="1:23" ht="14.25" hidden="1" customHeight="1" x14ac:dyDescent="0.2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c r="W1722" s="2"/>
    </row>
    <row r="1723" spans="1:23" ht="14.25" hidden="1" customHeight="1" x14ac:dyDescent="0.2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c r="W1723" s="2"/>
    </row>
    <row r="1724" spans="1:23" ht="14.25" hidden="1" customHeight="1" x14ac:dyDescent="0.2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c r="W1724" s="2"/>
    </row>
    <row r="1725" spans="1:23" ht="14.25" hidden="1" customHeight="1" x14ac:dyDescent="0.2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c r="W1725" s="2"/>
    </row>
    <row r="1726" spans="1:23" ht="14.25" hidden="1" customHeight="1" x14ac:dyDescent="0.2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c r="W1726" s="2"/>
    </row>
    <row r="1727" spans="1:23" ht="14.25" hidden="1" customHeight="1" x14ac:dyDescent="0.2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c r="W1727" s="2"/>
    </row>
    <row r="1728" spans="1:23" ht="14.25" hidden="1" customHeight="1" x14ac:dyDescent="0.2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c r="W1728" s="2"/>
    </row>
    <row r="1729" spans="1:23" ht="14.25" hidden="1" customHeight="1" x14ac:dyDescent="0.2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c r="W1729" s="2"/>
    </row>
    <row r="1730" spans="1:23" ht="14.25" hidden="1" customHeight="1" x14ac:dyDescent="0.2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c r="W1730" s="2"/>
    </row>
    <row r="1731" spans="1:23" ht="14.25" hidden="1" customHeight="1" x14ac:dyDescent="0.2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c r="W1731" s="2"/>
    </row>
    <row r="1732" spans="1:23" ht="14.25" hidden="1" customHeight="1" x14ac:dyDescent="0.2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c r="W1732" s="2"/>
    </row>
    <row r="1733" spans="1:23" ht="14.25" hidden="1" customHeight="1" x14ac:dyDescent="0.2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c r="W1733" s="2"/>
    </row>
    <row r="1734" spans="1:23" ht="14.25" hidden="1" customHeight="1" x14ac:dyDescent="0.2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c r="W1734" s="2"/>
    </row>
    <row r="1735" spans="1:23" ht="14.25" hidden="1" customHeight="1" x14ac:dyDescent="0.2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c r="W1735" s="2"/>
    </row>
    <row r="1736" spans="1:23" ht="14.25" hidden="1" customHeight="1" x14ac:dyDescent="0.2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c r="W1736" s="2"/>
    </row>
    <row r="1737" spans="1:23" ht="14.25" hidden="1" customHeight="1" x14ac:dyDescent="0.2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c r="W1737" s="2"/>
    </row>
    <row r="1738" spans="1:23" ht="14.25" hidden="1" customHeight="1" x14ac:dyDescent="0.2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c r="W1738" s="2"/>
    </row>
    <row r="1739" spans="1:23" ht="14.25" customHeight="1" x14ac:dyDescent="0.2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c r="W1739" s="2">
        <f>Table_1[[#This Row],[Profit]]/Table_1[[#This Row],[Sales]]</f>
        <v>0.27</v>
      </c>
    </row>
    <row r="1740" spans="1:23" ht="14.25" customHeight="1" x14ac:dyDescent="0.2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c r="W1740" s="2">
        <f>Table_1[[#This Row],[Profit]]/Table_1[[#This Row],[Sales]]</f>
        <v>0.18999999999999989</v>
      </c>
    </row>
    <row r="1741" spans="1:23" ht="14.25" customHeight="1" x14ac:dyDescent="0.2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c r="W1741" s="2">
        <f>Table_1[[#This Row],[Profit]]/Table_1[[#This Row],[Sales]]</f>
        <v>0.36</v>
      </c>
    </row>
    <row r="1742" spans="1:23" ht="14.25" customHeight="1" x14ac:dyDescent="0.2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c r="W1742" s="2">
        <f>Table_1[[#This Row],[Profit]]/Table_1[[#This Row],[Sales]]</f>
        <v>0.45999999999999996</v>
      </c>
    </row>
    <row r="1743" spans="1:23" ht="14.25" hidden="1" customHeight="1" x14ac:dyDescent="0.2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c r="W1743" s="2"/>
    </row>
    <row r="1744" spans="1:23" ht="14.25" hidden="1" customHeight="1" x14ac:dyDescent="0.2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c r="W1744" s="2"/>
    </row>
    <row r="1745" spans="1:23" ht="14.25" hidden="1" customHeight="1" x14ac:dyDescent="0.2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c r="W1745" s="2"/>
    </row>
    <row r="1746" spans="1:23" ht="14.25" hidden="1" customHeight="1" x14ac:dyDescent="0.2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c r="W1746" s="2"/>
    </row>
    <row r="1747" spans="1:23" ht="14.25" hidden="1" customHeight="1" x14ac:dyDescent="0.2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c r="W1747" s="2"/>
    </row>
    <row r="1748" spans="1:23" ht="14.25" hidden="1" customHeight="1" x14ac:dyDescent="0.2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c r="W1748" s="2"/>
    </row>
    <row r="1749" spans="1:23" ht="14.25" hidden="1" customHeight="1" x14ac:dyDescent="0.2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c r="W1749" s="2"/>
    </row>
    <row r="1750" spans="1:23" ht="14.25" hidden="1" customHeight="1" x14ac:dyDescent="0.2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c r="W1750" s="2"/>
    </row>
    <row r="1751" spans="1:23" ht="14.25" hidden="1" customHeight="1" x14ac:dyDescent="0.2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c r="W1751" s="2"/>
    </row>
    <row r="1752" spans="1:23" ht="14.25" hidden="1" customHeight="1" x14ac:dyDescent="0.2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c r="W1752" s="2"/>
    </row>
    <row r="1753" spans="1:23" ht="14.25" customHeight="1" x14ac:dyDescent="0.2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c r="W1753" s="2">
        <f>Table_1[[#This Row],[Profit]]/Table_1[[#This Row],[Sales]]</f>
        <v>0.39000000000000007</v>
      </c>
    </row>
    <row r="1754" spans="1:23" ht="14.25" customHeight="1" x14ac:dyDescent="0.2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c r="W1754" s="2">
        <f>Table_1[[#This Row],[Profit]]/Table_1[[#This Row],[Sales]]</f>
        <v>0.27</v>
      </c>
    </row>
    <row r="1755" spans="1:23" ht="14.25" customHeight="1" x14ac:dyDescent="0.2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c r="W1755" s="2">
        <f>Table_1[[#This Row],[Profit]]/Table_1[[#This Row],[Sales]]</f>
        <v>0.49</v>
      </c>
    </row>
    <row r="1756" spans="1:23" ht="14.25" customHeight="1" x14ac:dyDescent="0.2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c r="W1756" s="2">
        <f>Table_1[[#This Row],[Profit]]/Table_1[[#This Row],[Sales]]</f>
        <v>0.4499999999999999</v>
      </c>
    </row>
    <row r="1757" spans="1:23" ht="14.25" hidden="1" customHeight="1" x14ac:dyDescent="0.2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c r="W1757" s="2"/>
    </row>
    <row r="1758" spans="1:23" ht="14.25" hidden="1" customHeight="1" x14ac:dyDescent="0.2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c r="W1758" s="2"/>
    </row>
    <row r="1759" spans="1:23" ht="14.25" hidden="1" customHeight="1" x14ac:dyDescent="0.2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c r="W1759" s="2"/>
    </row>
    <row r="1760" spans="1:23" ht="14.25" hidden="1" customHeight="1" x14ac:dyDescent="0.2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c r="W1760" s="2"/>
    </row>
    <row r="1761" spans="1:23" ht="14.25" hidden="1" customHeight="1" x14ac:dyDescent="0.2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c r="W1761" s="2"/>
    </row>
    <row r="1762" spans="1:23" ht="14.25" customHeight="1" x14ac:dyDescent="0.2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c r="W1762" s="2">
        <f>Table_1[[#This Row],[Profit]]/Table_1[[#This Row],[Sales]]</f>
        <v>-1.1764705882352886E-2</v>
      </c>
    </row>
    <row r="1763" spans="1:23" ht="14.25" customHeight="1" x14ac:dyDescent="0.2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c r="W1763" s="2">
        <f>Table_1[[#This Row],[Profit]]/Table_1[[#This Row],[Sales]]</f>
        <v>0.33749999999999997</v>
      </c>
    </row>
    <row r="1764" spans="1:23" ht="14.25" customHeight="1" x14ac:dyDescent="0.2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c r="W1764" s="2">
        <f>Table_1[[#This Row],[Profit]]/Table_1[[#This Row],[Sales]]</f>
        <v>-7.0588235294117729E-2</v>
      </c>
    </row>
    <row r="1765" spans="1:23" ht="14.25" hidden="1" customHeight="1" x14ac:dyDescent="0.2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c r="W1765" s="2"/>
    </row>
    <row r="1766" spans="1:23" ht="14.25" hidden="1" customHeight="1" x14ac:dyDescent="0.2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c r="W1766" s="2"/>
    </row>
    <row r="1767" spans="1:23" ht="14.25" hidden="1" customHeight="1" x14ac:dyDescent="0.2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c r="W1767" s="2"/>
    </row>
    <row r="1768" spans="1:23" ht="14.25" hidden="1" customHeight="1" x14ac:dyDescent="0.2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c r="W1768" s="2"/>
    </row>
    <row r="1769" spans="1:23" ht="14.25" hidden="1" customHeight="1" x14ac:dyDescent="0.2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c r="W1769" s="2"/>
    </row>
    <row r="1770" spans="1:23" ht="14.25" hidden="1" customHeight="1" x14ac:dyDescent="0.2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c r="W1770" s="2"/>
    </row>
    <row r="1771" spans="1:23" ht="14.25" hidden="1" customHeight="1" x14ac:dyDescent="0.2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c r="W1771" s="2"/>
    </row>
    <row r="1772" spans="1:23" ht="14.25" hidden="1" customHeight="1" x14ac:dyDescent="0.2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c r="W1772" s="2"/>
    </row>
    <row r="1773" spans="1:23" ht="14.25" hidden="1" customHeight="1" x14ac:dyDescent="0.2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c r="W1773" s="2"/>
    </row>
    <row r="1774" spans="1:23" ht="14.25" hidden="1" customHeight="1" x14ac:dyDescent="0.2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c r="W1774" s="2"/>
    </row>
    <row r="1775" spans="1:23" ht="14.25" hidden="1" customHeight="1" x14ac:dyDescent="0.2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c r="W1775" s="2"/>
    </row>
    <row r="1776" spans="1:23" ht="14.25" hidden="1" customHeight="1" x14ac:dyDescent="0.2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c r="W1776" s="2"/>
    </row>
    <row r="1777" spans="1:23" ht="14.25" hidden="1" customHeight="1" x14ac:dyDescent="0.2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c r="W1777" s="2"/>
    </row>
    <row r="1778" spans="1:23" ht="14.25" hidden="1" customHeight="1" x14ac:dyDescent="0.2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c r="W1778" s="2"/>
    </row>
    <row r="1779" spans="1:23" ht="14.25" customHeight="1" x14ac:dyDescent="0.2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c r="W1779" s="2">
        <f>Table_1[[#This Row],[Profit]]/Table_1[[#This Row],[Sales]]</f>
        <v>0.49</v>
      </c>
    </row>
    <row r="1780" spans="1:23" ht="14.25" customHeight="1" x14ac:dyDescent="0.2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c r="W1780" s="2">
        <f>Table_1[[#This Row],[Profit]]/Table_1[[#This Row],[Sales]]</f>
        <v>0.45</v>
      </c>
    </row>
    <row r="1781" spans="1:23" ht="14.25" hidden="1" customHeight="1" x14ac:dyDescent="0.2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c r="W1781" s="2"/>
    </row>
    <row r="1782" spans="1:23" ht="14.25" hidden="1" customHeight="1" x14ac:dyDescent="0.2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c r="W1782" s="2"/>
    </row>
    <row r="1783" spans="1:23" ht="14.25" hidden="1" customHeight="1" x14ac:dyDescent="0.2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c r="W1783" s="2"/>
    </row>
    <row r="1784" spans="1:23" ht="14.25" hidden="1" customHeight="1" x14ac:dyDescent="0.2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c r="W1784" s="2"/>
    </row>
    <row r="1785" spans="1:23" ht="14.25" hidden="1" customHeight="1" x14ac:dyDescent="0.2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c r="W1785" s="2"/>
    </row>
    <row r="1786" spans="1:23" ht="14.25" hidden="1" customHeight="1" x14ac:dyDescent="0.2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c r="W1786" s="2"/>
    </row>
    <row r="1787" spans="1:23" ht="14.25" hidden="1" customHeight="1" x14ac:dyDescent="0.2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c r="W1787" s="2"/>
    </row>
    <row r="1788" spans="1:23" ht="14.25" hidden="1" customHeight="1" x14ac:dyDescent="0.2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c r="W1788" s="2"/>
    </row>
    <row r="1789" spans="1:23" ht="14.25" hidden="1" customHeight="1" x14ac:dyDescent="0.2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c r="W1789" s="2"/>
    </row>
    <row r="1790" spans="1:23" ht="14.25" hidden="1" customHeight="1" x14ac:dyDescent="0.2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c r="W1790" s="2"/>
    </row>
    <row r="1791" spans="1:23" ht="14.25" hidden="1" customHeight="1" x14ac:dyDescent="0.2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c r="W1791" s="2"/>
    </row>
    <row r="1792" spans="1:23" ht="14.25" hidden="1" customHeight="1" x14ac:dyDescent="0.2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c r="W1792" s="2"/>
    </row>
    <row r="1793" spans="1:23" ht="14.25" hidden="1" customHeight="1" x14ac:dyDescent="0.2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c r="W1793" s="2"/>
    </row>
    <row r="1794" spans="1:23" ht="14.25" hidden="1" customHeight="1" x14ac:dyDescent="0.2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c r="W1794" s="2"/>
    </row>
    <row r="1795" spans="1:23" ht="14.25" hidden="1" customHeight="1" x14ac:dyDescent="0.2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c r="W1795" s="2"/>
    </row>
    <row r="1796" spans="1:23" ht="14.25" hidden="1" customHeight="1" x14ac:dyDescent="0.2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c r="W1796" s="2"/>
    </row>
    <row r="1797" spans="1:23" ht="14.25" hidden="1" customHeight="1" x14ac:dyDescent="0.2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c r="W1797" s="2"/>
    </row>
    <row r="1798" spans="1:23" ht="14.25" hidden="1" customHeight="1" x14ac:dyDescent="0.2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c r="W1798" s="2"/>
    </row>
    <row r="1799" spans="1:23" ht="14.25" hidden="1" customHeight="1" x14ac:dyDescent="0.2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c r="W1799" s="2"/>
    </row>
    <row r="1800" spans="1:23" ht="14.25" customHeight="1" x14ac:dyDescent="0.2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c r="W1800" s="2">
        <f>Table_1[[#This Row],[Profit]]/Table_1[[#This Row],[Sales]]</f>
        <v>0.33999999999999997</v>
      </c>
    </row>
    <row r="1801" spans="1:23" ht="14.25" hidden="1" customHeight="1" x14ac:dyDescent="0.2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c r="W1801" s="2"/>
    </row>
    <row r="1802" spans="1:23" ht="14.25" hidden="1" customHeight="1" x14ac:dyDescent="0.2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c r="W1802" s="2"/>
    </row>
    <row r="1803" spans="1:23" ht="14.25" customHeight="1" x14ac:dyDescent="0.2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c r="W1803" s="2">
        <f>Table_1[[#This Row],[Profit]]/Table_1[[#This Row],[Sales]]</f>
        <v>0.36</v>
      </c>
    </row>
    <row r="1804" spans="1:23" ht="14.25" hidden="1" customHeight="1" x14ac:dyDescent="0.2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c r="W1804" s="2"/>
    </row>
    <row r="1805" spans="1:23" ht="14.25" hidden="1" customHeight="1" x14ac:dyDescent="0.2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c r="W1805" s="2"/>
    </row>
    <row r="1806" spans="1:23" ht="14.25" hidden="1" customHeight="1" x14ac:dyDescent="0.2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c r="W1806" s="2"/>
    </row>
    <row r="1807" spans="1:23" ht="14.25" customHeight="1" x14ac:dyDescent="0.2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c r="W1807" s="2">
        <f>Table_1[[#This Row],[Profit]]/Table_1[[#This Row],[Sales]]</f>
        <v>0.10000000000000012</v>
      </c>
    </row>
    <row r="1808" spans="1:23" ht="14.25" customHeight="1" x14ac:dyDescent="0.2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c r="W1808" s="2">
        <f>Table_1[[#This Row],[Profit]]/Table_1[[#This Row],[Sales]]</f>
        <v>0.48000000000000009</v>
      </c>
    </row>
    <row r="1809" spans="1:23" ht="14.25" customHeight="1" x14ac:dyDescent="0.2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c r="W1809" s="2">
        <f>Table_1[[#This Row],[Profit]]/Table_1[[#This Row],[Sales]]</f>
        <v>0.29999999999999988</v>
      </c>
    </row>
    <row r="1810" spans="1:23" ht="14.25" hidden="1" customHeight="1" x14ac:dyDescent="0.2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c r="W1810" s="2"/>
    </row>
    <row r="1811" spans="1:23" ht="14.25" hidden="1" customHeight="1" x14ac:dyDescent="0.2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c r="W1811" s="2"/>
    </row>
    <row r="1812" spans="1:23" ht="14.25" hidden="1" customHeight="1" x14ac:dyDescent="0.2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c r="W1812" s="2"/>
    </row>
    <row r="1813" spans="1:23" ht="14.25" hidden="1" customHeight="1" x14ac:dyDescent="0.2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c r="W1813" s="2"/>
    </row>
    <row r="1814" spans="1:23" ht="14.25" hidden="1" customHeight="1" x14ac:dyDescent="0.2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c r="W1814" s="2"/>
    </row>
    <row r="1815" spans="1:23" ht="14.25" hidden="1" customHeight="1" x14ac:dyDescent="0.2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c r="W1815" s="2"/>
    </row>
    <row r="1816" spans="1:23" ht="14.25" customHeight="1" x14ac:dyDescent="0.2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c r="W1816" s="2">
        <f>Table_1[[#This Row],[Profit]]/Table_1[[#This Row],[Sales]]</f>
        <v>-4.999999999999994E-2</v>
      </c>
    </row>
    <row r="1817" spans="1:23" ht="14.25" customHeight="1" x14ac:dyDescent="0.2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c r="W1817" s="2">
        <f>Table_1[[#This Row],[Profit]]/Table_1[[#This Row],[Sales]]</f>
        <v>0.47</v>
      </c>
    </row>
    <row r="1818" spans="1:23" ht="14.25" customHeight="1" x14ac:dyDescent="0.2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c r="W1818" s="2">
        <f>Table_1[[#This Row],[Profit]]/Table_1[[#This Row],[Sales]]</f>
        <v>0.32999999999999996</v>
      </c>
    </row>
    <row r="1819" spans="1:23" ht="14.25" customHeight="1" x14ac:dyDescent="0.2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c r="W1819" s="2">
        <f>Table_1[[#This Row],[Profit]]/Table_1[[#This Row],[Sales]]</f>
        <v>0.45999999999999996</v>
      </c>
    </row>
    <row r="1820" spans="1:23" ht="14.25" hidden="1" customHeight="1" x14ac:dyDescent="0.2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c r="W1820" s="2"/>
    </row>
    <row r="1821" spans="1:23" ht="14.25" hidden="1" customHeight="1" x14ac:dyDescent="0.2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c r="W1821" s="2"/>
    </row>
    <row r="1822" spans="1:23" ht="14.25" hidden="1" customHeight="1" x14ac:dyDescent="0.2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c r="W1822" s="2"/>
    </row>
    <row r="1823" spans="1:23" ht="14.25" hidden="1" customHeight="1" x14ac:dyDescent="0.2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c r="W1823" s="2"/>
    </row>
    <row r="1824" spans="1:23" ht="14.25" hidden="1" customHeight="1" x14ac:dyDescent="0.2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c r="W1824" s="2"/>
    </row>
    <row r="1825" spans="1:23" ht="14.25" hidden="1" customHeight="1" x14ac:dyDescent="0.2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c r="W1825" s="2"/>
    </row>
    <row r="1826" spans="1:23" ht="14.25" customHeight="1" x14ac:dyDescent="0.2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c r="W1826" s="2">
        <f>Table_1[[#This Row],[Profit]]/Table_1[[#This Row],[Sales]]</f>
        <v>-0.79999999999999971</v>
      </c>
    </row>
    <row r="1827" spans="1:23" ht="14.25" customHeight="1" x14ac:dyDescent="0.2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c r="W1827" s="2">
        <f>Table_1[[#This Row],[Profit]]/Table_1[[#This Row],[Sales]]</f>
        <v>0.26250000000000007</v>
      </c>
    </row>
    <row r="1828" spans="1:23" ht="14.25" customHeight="1" x14ac:dyDescent="0.2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c r="W1828" s="2">
        <f>Table_1[[#This Row],[Profit]]/Table_1[[#This Row],[Sales]]</f>
        <v>0.21249999999999999</v>
      </c>
    </row>
    <row r="1829" spans="1:23" ht="14.25" hidden="1" customHeight="1" x14ac:dyDescent="0.2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c r="W1829" s="2"/>
    </row>
    <row r="1830" spans="1:23" ht="14.25" hidden="1" customHeight="1" x14ac:dyDescent="0.2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c r="W1830" s="2"/>
    </row>
    <row r="1831" spans="1:23" ht="14.25" hidden="1" customHeight="1" x14ac:dyDescent="0.2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c r="W1831" s="2"/>
    </row>
    <row r="1832" spans="1:23" ht="14.25" hidden="1" customHeight="1" x14ac:dyDescent="0.2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c r="W1832" s="2"/>
    </row>
    <row r="1833" spans="1:23" ht="14.25" hidden="1" customHeight="1" x14ac:dyDescent="0.2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c r="W1833" s="2"/>
    </row>
    <row r="1834" spans="1:23" ht="14.25" hidden="1" customHeight="1" x14ac:dyDescent="0.2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c r="W1834" s="2"/>
    </row>
    <row r="1835" spans="1:23" ht="14.25" hidden="1" customHeight="1" x14ac:dyDescent="0.2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c r="W1835" s="2"/>
    </row>
    <row r="1836" spans="1:23" ht="14.25" hidden="1" customHeight="1" x14ac:dyDescent="0.2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c r="W1836" s="2"/>
    </row>
    <row r="1837" spans="1:23" ht="14.25" hidden="1" customHeight="1" x14ac:dyDescent="0.2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c r="W1837" s="2"/>
    </row>
    <row r="1838" spans="1:23" ht="14.25" hidden="1" customHeight="1" x14ac:dyDescent="0.2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c r="W1838" s="2"/>
    </row>
    <row r="1839" spans="1:23" ht="14.25" hidden="1" customHeight="1" x14ac:dyDescent="0.2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c r="W1839" s="2"/>
    </row>
    <row r="1840" spans="1:23" ht="14.25" hidden="1" customHeight="1" x14ac:dyDescent="0.2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c r="W1840" s="2"/>
    </row>
    <row r="1841" spans="1:23" ht="14.25" hidden="1" customHeight="1" x14ac:dyDescent="0.2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c r="W1841" s="2"/>
    </row>
    <row r="1842" spans="1:23" ht="14.25" hidden="1" customHeight="1" x14ac:dyDescent="0.2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c r="W1842" s="2"/>
    </row>
    <row r="1843" spans="1:23" ht="14.25" hidden="1" customHeight="1" x14ac:dyDescent="0.2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c r="W1843" s="2"/>
    </row>
    <row r="1844" spans="1:23" ht="14.25" hidden="1" customHeight="1" x14ac:dyDescent="0.2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c r="W1844" s="2"/>
    </row>
    <row r="1845" spans="1:23" ht="14.25" hidden="1" customHeight="1" x14ac:dyDescent="0.2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c r="W1845" s="2"/>
    </row>
    <row r="1846" spans="1:23" ht="14.25" customHeight="1" x14ac:dyDescent="0.2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c r="W1846" s="2">
        <f>Table_1[[#This Row],[Profit]]/Table_1[[#This Row],[Sales]]</f>
        <v>0.13000000000000003</v>
      </c>
    </row>
    <row r="1847" spans="1:23" ht="14.25" hidden="1" customHeight="1" x14ac:dyDescent="0.2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c r="W1847" s="2"/>
    </row>
    <row r="1848" spans="1:23" ht="14.25" hidden="1" customHeight="1" x14ac:dyDescent="0.2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c r="W1848" s="2"/>
    </row>
    <row r="1849" spans="1:23" ht="14.25" customHeight="1" x14ac:dyDescent="0.2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c r="W1849" s="2">
        <f>Table_1[[#This Row],[Profit]]/Table_1[[#This Row],[Sales]]</f>
        <v>7.5000000000000053E-2</v>
      </c>
    </row>
    <row r="1850" spans="1:23" ht="14.25" customHeight="1" x14ac:dyDescent="0.2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c r="W1850" s="2">
        <f>Table_1[[#This Row],[Profit]]/Table_1[[#This Row],[Sales]]</f>
        <v>0.31249999999999983</v>
      </c>
    </row>
    <row r="1851" spans="1:23" ht="14.25" hidden="1" customHeight="1" x14ac:dyDescent="0.2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c r="W1851" s="2"/>
    </row>
    <row r="1852" spans="1:23" ht="14.25" hidden="1" customHeight="1" x14ac:dyDescent="0.2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c r="W1852" s="2"/>
    </row>
    <row r="1853" spans="1:23" ht="14.25" hidden="1" customHeight="1" x14ac:dyDescent="0.2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c r="W1853" s="2"/>
    </row>
    <row r="1854" spans="1:23" ht="14.25" hidden="1" customHeight="1" x14ac:dyDescent="0.2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c r="W1854" s="2"/>
    </row>
    <row r="1855" spans="1:23" ht="14.25" hidden="1" customHeight="1" x14ac:dyDescent="0.2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c r="W1855" s="2"/>
    </row>
    <row r="1856" spans="1:23" ht="14.25" hidden="1" customHeight="1" x14ac:dyDescent="0.2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c r="W1856" s="2"/>
    </row>
    <row r="1857" spans="1:23" ht="14.25" customHeight="1" x14ac:dyDescent="0.2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c r="W1857" s="2">
        <f>Table_1[[#This Row],[Profit]]/Table_1[[#This Row],[Sales]]</f>
        <v>0.33</v>
      </c>
    </row>
    <row r="1858" spans="1:23" ht="14.25" hidden="1" customHeight="1" x14ac:dyDescent="0.2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c r="W1858" s="2"/>
    </row>
    <row r="1859" spans="1:23" ht="14.25" hidden="1" customHeight="1" x14ac:dyDescent="0.2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c r="W1859" s="2"/>
    </row>
    <row r="1860" spans="1:23" ht="14.25" hidden="1" customHeight="1" x14ac:dyDescent="0.2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c r="W1860" s="2"/>
    </row>
    <row r="1861" spans="1:23" ht="14.25" hidden="1" customHeight="1" x14ac:dyDescent="0.2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c r="W1861" s="2"/>
    </row>
    <row r="1862" spans="1:23" ht="14.25" hidden="1" customHeight="1" x14ac:dyDescent="0.2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c r="W1862" s="2"/>
    </row>
    <row r="1863" spans="1:23" ht="14.25" hidden="1" customHeight="1" x14ac:dyDescent="0.2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c r="W1863" s="2"/>
    </row>
    <row r="1864" spans="1:23" ht="14.25" hidden="1" customHeight="1" x14ac:dyDescent="0.2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c r="W1864" s="2"/>
    </row>
    <row r="1865" spans="1:23" ht="14.25" customHeight="1" x14ac:dyDescent="0.2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c r="W1865" s="2">
        <f>Table_1[[#This Row],[Profit]]/Table_1[[#This Row],[Sales]]</f>
        <v>-0.64000000000000012</v>
      </c>
    </row>
    <row r="1866" spans="1:23" ht="14.25" customHeight="1" x14ac:dyDescent="0.2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c r="W1866" s="2">
        <f>Table_1[[#This Row],[Profit]]/Table_1[[#This Row],[Sales]]</f>
        <v>0.17499999999999993</v>
      </c>
    </row>
    <row r="1867" spans="1:23" ht="14.25" hidden="1" customHeight="1" x14ac:dyDescent="0.2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c r="W1867" s="2"/>
    </row>
    <row r="1868" spans="1:23" ht="14.25" customHeight="1" x14ac:dyDescent="0.2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c r="W1868" s="2">
        <f>Table_1[[#This Row],[Profit]]/Table_1[[#This Row],[Sales]]</f>
        <v>0.35999999999999993</v>
      </c>
    </row>
    <row r="1869" spans="1:23" ht="14.25" hidden="1" customHeight="1" x14ac:dyDescent="0.2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c r="W1869" s="2"/>
    </row>
    <row r="1870" spans="1:23" ht="14.25" hidden="1" customHeight="1" x14ac:dyDescent="0.2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c r="W1870" s="2"/>
    </row>
    <row r="1871" spans="1:23" ht="14.25" customHeight="1" x14ac:dyDescent="0.2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c r="W1871" s="2">
        <f>Table_1[[#This Row],[Profit]]/Table_1[[#This Row],[Sales]]</f>
        <v>0.48000000000000004</v>
      </c>
    </row>
    <row r="1872" spans="1:23" ht="14.25" customHeight="1" x14ac:dyDescent="0.2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c r="W1872" s="2">
        <f>Table_1[[#This Row],[Profit]]/Table_1[[#This Row],[Sales]]</f>
        <v>0.26</v>
      </c>
    </row>
    <row r="1873" spans="1:23" ht="14.25" customHeight="1" x14ac:dyDescent="0.2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c r="W1873" s="2">
        <f>Table_1[[#This Row],[Profit]]/Table_1[[#This Row],[Sales]]</f>
        <v>6.2499999999999972E-2</v>
      </c>
    </row>
    <row r="1874" spans="1:23" ht="14.25" customHeight="1" x14ac:dyDescent="0.2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c r="W1874" s="2">
        <f>Table_1[[#This Row],[Profit]]/Table_1[[#This Row],[Sales]]</f>
        <v>0.1</v>
      </c>
    </row>
    <row r="1875" spans="1:23" ht="14.25" customHeight="1" x14ac:dyDescent="0.2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c r="W1875" s="2">
        <f>Table_1[[#This Row],[Profit]]/Table_1[[#This Row],[Sales]]</f>
        <v>0.28999999999999992</v>
      </c>
    </row>
    <row r="1876" spans="1:23" ht="14.25" hidden="1" customHeight="1" x14ac:dyDescent="0.2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c r="W1876" s="2"/>
    </row>
    <row r="1877" spans="1:23" ht="14.25" hidden="1" customHeight="1" x14ac:dyDescent="0.2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c r="W1877" s="2"/>
    </row>
    <row r="1878" spans="1:23" ht="14.25" hidden="1" customHeight="1" x14ac:dyDescent="0.2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c r="W1878" s="2"/>
    </row>
    <row r="1879" spans="1:23" ht="14.25" customHeight="1" x14ac:dyDescent="0.2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c r="W1879" s="2">
        <f>Table_1[[#This Row],[Profit]]/Table_1[[#This Row],[Sales]]</f>
        <v>-0.11250000000000006</v>
      </c>
    </row>
    <row r="1880" spans="1:23" ht="14.25" customHeight="1" x14ac:dyDescent="0.2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c r="W1880" s="2">
        <f>Table_1[[#This Row],[Profit]]/Table_1[[#This Row],[Sales]]</f>
        <v>7.5000000000000067E-2</v>
      </c>
    </row>
    <row r="1881" spans="1:23" ht="14.25" hidden="1" customHeight="1" x14ac:dyDescent="0.2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c r="W1881" s="2"/>
    </row>
    <row r="1882" spans="1:23" ht="14.25" hidden="1" customHeight="1" x14ac:dyDescent="0.2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c r="W1882" s="2"/>
    </row>
    <row r="1883" spans="1:23" ht="14.25" hidden="1" customHeight="1" x14ac:dyDescent="0.2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c r="W1883" s="2"/>
    </row>
    <row r="1884" spans="1:23" ht="14.25" hidden="1" customHeight="1" x14ac:dyDescent="0.2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c r="W1884" s="2"/>
    </row>
    <row r="1885" spans="1:23" ht="14.25" hidden="1" customHeight="1" x14ac:dyDescent="0.2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c r="W1885" s="2"/>
    </row>
    <row r="1886" spans="1:23" ht="14.25" hidden="1" customHeight="1" x14ac:dyDescent="0.2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c r="W1886" s="2"/>
    </row>
    <row r="1887" spans="1:23" ht="14.25" customHeight="1" x14ac:dyDescent="0.2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c r="W1887" s="2">
        <f>Table_1[[#This Row],[Profit]]/Table_1[[#This Row],[Sales]]</f>
        <v>0.33</v>
      </c>
    </row>
    <row r="1888" spans="1:23" ht="14.25" hidden="1" customHeight="1" x14ac:dyDescent="0.2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c r="W1888" s="2"/>
    </row>
    <row r="1889" spans="1:23" ht="14.25" hidden="1" customHeight="1" x14ac:dyDescent="0.2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c r="W1889" s="2"/>
    </row>
    <row r="1890" spans="1:23" ht="14.25" hidden="1" customHeight="1" x14ac:dyDescent="0.2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c r="W1890" s="2"/>
    </row>
    <row r="1891" spans="1:23" ht="14.25" hidden="1" customHeight="1" x14ac:dyDescent="0.2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c r="W1891" s="2"/>
    </row>
    <row r="1892" spans="1:23" ht="14.25" customHeight="1" x14ac:dyDescent="0.2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c r="W1892" s="2">
        <f>Table_1[[#This Row],[Profit]]/Table_1[[#This Row],[Sales]]</f>
        <v>0.44999999999999996</v>
      </c>
    </row>
    <row r="1893" spans="1:23" ht="14.25" customHeight="1" x14ac:dyDescent="0.2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c r="W1893" s="2">
        <f>Table_1[[#This Row],[Profit]]/Table_1[[#This Row],[Sales]]</f>
        <v>0.37</v>
      </c>
    </row>
    <row r="1894" spans="1:23" ht="14.25" hidden="1" customHeight="1" x14ac:dyDescent="0.2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c r="W1894" s="2"/>
    </row>
    <row r="1895" spans="1:23" ht="14.25" customHeight="1" x14ac:dyDescent="0.2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c r="W1895" s="2">
        <f>Table_1[[#This Row],[Profit]]/Table_1[[#This Row],[Sales]]</f>
        <v>0.31249999999999989</v>
      </c>
    </row>
    <row r="1896" spans="1:23" ht="14.25" hidden="1" customHeight="1" x14ac:dyDescent="0.2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c r="W1896" s="2"/>
    </row>
    <row r="1897" spans="1:23" ht="14.25" customHeight="1" x14ac:dyDescent="0.2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c r="W1897" s="2">
        <f>Table_1[[#This Row],[Profit]]/Table_1[[#This Row],[Sales]]</f>
        <v>0.31249999999999994</v>
      </c>
    </row>
    <row r="1898" spans="1:23" ht="14.25" hidden="1" customHeight="1" x14ac:dyDescent="0.2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c r="W1898" s="2"/>
    </row>
    <row r="1899" spans="1:23" ht="14.25" hidden="1" customHeight="1" x14ac:dyDescent="0.2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c r="W1899" s="2"/>
    </row>
    <row r="1900" spans="1:23" ht="14.25" hidden="1" customHeight="1" x14ac:dyDescent="0.2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c r="W1900" s="2"/>
    </row>
    <row r="1901" spans="1:23" ht="14.25" hidden="1" customHeight="1" x14ac:dyDescent="0.2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c r="W1901" s="2"/>
    </row>
    <row r="1902" spans="1:23" ht="14.25" hidden="1" customHeight="1" x14ac:dyDescent="0.2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c r="W1902" s="2"/>
    </row>
    <row r="1903" spans="1:23" ht="14.25" hidden="1" customHeight="1" x14ac:dyDescent="0.2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c r="W1903" s="2"/>
    </row>
    <row r="1904" spans="1:23" ht="14.25" customHeight="1" x14ac:dyDescent="0.2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c r="W1904" s="2">
        <f>Table_1[[#This Row],[Profit]]/Table_1[[#This Row],[Sales]]</f>
        <v>0.34999999999999992</v>
      </c>
    </row>
    <row r="1905" spans="1:23" ht="14.25" customHeight="1" x14ac:dyDescent="0.2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c r="W1905" s="2">
        <f>Table_1[[#This Row],[Profit]]/Table_1[[#This Row],[Sales]]</f>
        <v>0.10000000000000002</v>
      </c>
    </row>
    <row r="1906" spans="1:23" ht="14.25" customHeight="1" x14ac:dyDescent="0.2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c r="W1906" s="2">
        <f>Table_1[[#This Row],[Profit]]/Table_1[[#This Row],[Sales]]</f>
        <v>0.23749999999999993</v>
      </c>
    </row>
    <row r="1907" spans="1:23" ht="14.25" hidden="1" customHeight="1" x14ac:dyDescent="0.2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c r="W1907" s="2"/>
    </row>
    <row r="1908" spans="1:23" ht="14.25" hidden="1" customHeight="1" x14ac:dyDescent="0.2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c r="W1908" s="2"/>
    </row>
    <row r="1909" spans="1:23" ht="14.25" hidden="1" customHeight="1" x14ac:dyDescent="0.2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c r="W1909" s="2"/>
    </row>
    <row r="1910" spans="1:23" ht="14.25" customHeight="1" x14ac:dyDescent="0.2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c r="W1910" s="2">
        <f>Table_1[[#This Row],[Profit]]/Table_1[[#This Row],[Sales]]</f>
        <v>0.3</v>
      </c>
    </row>
    <row r="1911" spans="1:23" ht="14.25" hidden="1" customHeight="1" x14ac:dyDescent="0.2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c r="W1911" s="2"/>
    </row>
    <row r="1912" spans="1:23" ht="14.25" customHeight="1" x14ac:dyDescent="0.2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c r="W1912" s="2">
        <f>Table_1[[#This Row],[Profit]]/Table_1[[#This Row],[Sales]]</f>
        <v>0.41</v>
      </c>
    </row>
    <row r="1913" spans="1:23" ht="14.25" hidden="1" customHeight="1" x14ac:dyDescent="0.2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c r="W1913" s="2"/>
    </row>
    <row r="1914" spans="1:23" ht="14.25" hidden="1" customHeight="1" x14ac:dyDescent="0.2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c r="W1914" s="2"/>
    </row>
    <row r="1915" spans="1:23" ht="14.25" hidden="1" customHeight="1" x14ac:dyDescent="0.2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c r="W1915" s="2"/>
    </row>
    <row r="1916" spans="1:23" ht="14.25" hidden="1" customHeight="1" x14ac:dyDescent="0.2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c r="W1916" s="2"/>
    </row>
    <row r="1917" spans="1:23" ht="14.25" hidden="1" customHeight="1" x14ac:dyDescent="0.2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c r="W1917" s="2"/>
    </row>
    <row r="1918" spans="1:23" ht="14.25" hidden="1" customHeight="1" x14ac:dyDescent="0.2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c r="W1918" s="2"/>
    </row>
    <row r="1919" spans="1:23" ht="14.25" hidden="1" customHeight="1" x14ac:dyDescent="0.2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c r="W1919" s="2"/>
    </row>
    <row r="1920" spans="1:23" ht="14.25" hidden="1" customHeight="1" x14ac:dyDescent="0.2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c r="W1920" s="2"/>
    </row>
    <row r="1921" spans="1:23" ht="14.25" hidden="1" customHeight="1" x14ac:dyDescent="0.2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c r="W1921" s="2"/>
    </row>
    <row r="1922" spans="1:23" ht="14.25" hidden="1" customHeight="1" x14ac:dyDescent="0.2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c r="W1922" s="2"/>
    </row>
    <row r="1923" spans="1:23" ht="14.25" hidden="1" customHeight="1" x14ac:dyDescent="0.2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c r="W1923" s="2"/>
    </row>
    <row r="1924" spans="1:23" ht="14.25" hidden="1" customHeight="1" x14ac:dyDescent="0.2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c r="W1924" s="2"/>
    </row>
    <row r="1925" spans="1:23" ht="14.25" hidden="1" customHeight="1" x14ac:dyDescent="0.2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c r="W1925" s="2"/>
    </row>
    <row r="1926" spans="1:23" ht="14.25" customHeight="1" x14ac:dyDescent="0.2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c r="W1926" s="2">
        <f>Table_1[[#This Row],[Profit]]/Table_1[[#This Row],[Sales]]</f>
        <v>0.44999999999999996</v>
      </c>
    </row>
    <row r="1927" spans="1:23" ht="14.25" customHeight="1" x14ac:dyDescent="0.2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c r="W1927" s="2">
        <f>Table_1[[#This Row],[Profit]]/Table_1[[#This Row],[Sales]]</f>
        <v>0.35</v>
      </c>
    </row>
    <row r="1928" spans="1:23" ht="14.25" customHeight="1" x14ac:dyDescent="0.2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c r="W1928" s="2">
        <f>Table_1[[#This Row],[Profit]]/Table_1[[#This Row],[Sales]]</f>
        <v>0.11249999999999989</v>
      </c>
    </row>
    <row r="1929" spans="1:23" ht="14.25" customHeight="1" x14ac:dyDescent="0.2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c r="W1929" s="2">
        <f>Table_1[[#This Row],[Profit]]/Table_1[[#This Row],[Sales]]</f>
        <v>0.35</v>
      </c>
    </row>
    <row r="1930" spans="1:23" ht="14.25" customHeight="1" x14ac:dyDescent="0.2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c r="W1930" s="2">
        <f>Table_1[[#This Row],[Profit]]/Table_1[[#This Row],[Sales]]</f>
        <v>0.48000000000000004</v>
      </c>
    </row>
    <row r="1931" spans="1:23" ht="14.25" customHeight="1" x14ac:dyDescent="0.2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c r="W1931" s="2">
        <f>Table_1[[#This Row],[Profit]]/Table_1[[#This Row],[Sales]]</f>
        <v>3.9999999999999966E-2</v>
      </c>
    </row>
    <row r="1932" spans="1:23" ht="14.25" customHeight="1" x14ac:dyDescent="0.2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c r="W1932" s="2">
        <f>Table_1[[#This Row],[Profit]]/Table_1[[#This Row],[Sales]]</f>
        <v>7.4999999999999942E-2</v>
      </c>
    </row>
    <row r="1933" spans="1:23" ht="14.25" customHeight="1" x14ac:dyDescent="0.2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c r="W1933" s="2">
        <f>Table_1[[#This Row],[Profit]]/Table_1[[#This Row],[Sales]]</f>
        <v>8.7500000000000008E-2</v>
      </c>
    </row>
    <row r="1934" spans="1:23" ht="14.25" hidden="1" customHeight="1" x14ac:dyDescent="0.2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c r="W1934" s="2"/>
    </row>
    <row r="1935" spans="1:23" ht="14.25" hidden="1" customHeight="1" x14ac:dyDescent="0.2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c r="W1935" s="2"/>
    </row>
    <row r="1936" spans="1:23" ht="14.25" customHeight="1" x14ac:dyDescent="0.2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c r="W1936" s="2">
        <f>Table_1[[#This Row],[Profit]]/Table_1[[#This Row],[Sales]]</f>
        <v>0.46999999999999992</v>
      </c>
    </row>
    <row r="1937" spans="1:23" ht="14.25" customHeight="1" x14ac:dyDescent="0.2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c r="W1937" s="2">
        <f>Table_1[[#This Row],[Profit]]/Table_1[[#This Row],[Sales]]</f>
        <v>0.36</v>
      </c>
    </row>
    <row r="1938" spans="1:23" ht="14.25" customHeight="1" x14ac:dyDescent="0.2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c r="W1938" s="2">
        <f>Table_1[[#This Row],[Profit]]/Table_1[[#This Row],[Sales]]</f>
        <v>0.3299999999999999</v>
      </c>
    </row>
    <row r="1939" spans="1:23" ht="14.25" customHeight="1" x14ac:dyDescent="0.2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c r="W1939" s="2">
        <f>Table_1[[#This Row],[Profit]]/Table_1[[#This Row],[Sales]]</f>
        <v>-0.66666666666666641</v>
      </c>
    </row>
    <row r="1940" spans="1:23" ht="14.25" customHeight="1" x14ac:dyDescent="0.2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c r="W1940" s="2">
        <f>Table_1[[#This Row],[Profit]]/Table_1[[#This Row],[Sales]]</f>
        <v>-3.7500000000000144E-2</v>
      </c>
    </row>
    <row r="1941" spans="1:23" ht="14.25" customHeight="1" x14ac:dyDescent="0.2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c r="W1941" s="2">
        <f>Table_1[[#This Row],[Profit]]/Table_1[[#This Row],[Sales]]</f>
        <v>-0.69999999999999973</v>
      </c>
    </row>
    <row r="1942" spans="1:23" ht="14.25" customHeight="1" x14ac:dyDescent="0.2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c r="W1942" s="2">
        <f>Table_1[[#This Row],[Profit]]/Table_1[[#This Row],[Sales]]</f>
        <v>0.11249999999999993</v>
      </c>
    </row>
    <row r="1943" spans="1:23" ht="14.25" hidden="1" customHeight="1" x14ac:dyDescent="0.2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c r="W1943" s="2"/>
    </row>
    <row r="1944" spans="1:23" ht="14.25" hidden="1" customHeight="1" x14ac:dyDescent="0.2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c r="W1944" s="2"/>
    </row>
    <row r="1945" spans="1:23" ht="14.25" hidden="1" customHeight="1" x14ac:dyDescent="0.2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c r="W1945" s="2"/>
    </row>
    <row r="1946" spans="1:23" ht="14.25" hidden="1" customHeight="1" x14ac:dyDescent="0.2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c r="W1946" s="2"/>
    </row>
    <row r="1947" spans="1:23" ht="14.25" hidden="1" customHeight="1" x14ac:dyDescent="0.2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c r="W1947" s="2"/>
    </row>
    <row r="1948" spans="1:23" ht="14.25" hidden="1" customHeight="1" x14ac:dyDescent="0.2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c r="W1948" s="2"/>
    </row>
    <row r="1949" spans="1:23" ht="14.25" hidden="1" customHeight="1" x14ac:dyDescent="0.2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c r="W1949" s="2"/>
    </row>
    <row r="1950" spans="1:23" ht="14.25" hidden="1" customHeight="1" x14ac:dyDescent="0.2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c r="W1950" s="2"/>
    </row>
    <row r="1951" spans="1:23" ht="14.25" hidden="1" customHeight="1" x14ac:dyDescent="0.2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c r="W1951" s="2"/>
    </row>
    <row r="1952" spans="1:23" ht="14.25" hidden="1" customHeight="1" x14ac:dyDescent="0.2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c r="W1952" s="2"/>
    </row>
    <row r="1953" spans="1:23" ht="14.25" hidden="1" customHeight="1" x14ac:dyDescent="0.2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c r="W1953" s="2"/>
    </row>
    <row r="1954" spans="1:23" ht="14.25" hidden="1" customHeight="1" x14ac:dyDescent="0.2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c r="W1954" s="2"/>
    </row>
    <row r="1955" spans="1:23" ht="14.25" hidden="1" customHeight="1" x14ac:dyDescent="0.2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c r="W1955" s="2"/>
    </row>
    <row r="1956" spans="1:23" ht="14.25" hidden="1" customHeight="1" x14ac:dyDescent="0.2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c r="W1956" s="2"/>
    </row>
    <row r="1957" spans="1:23" ht="14.25" hidden="1" customHeight="1" x14ac:dyDescent="0.2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c r="W1957" s="2"/>
    </row>
    <row r="1958" spans="1:23" ht="14.25" hidden="1" customHeight="1" x14ac:dyDescent="0.2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c r="W1958" s="2"/>
    </row>
    <row r="1959" spans="1:23" ht="14.25" hidden="1" customHeight="1" x14ac:dyDescent="0.2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c r="W1959" s="2"/>
    </row>
    <row r="1960" spans="1:23" ht="14.25" hidden="1" customHeight="1" x14ac:dyDescent="0.2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c r="W1960" s="2"/>
    </row>
    <row r="1961" spans="1:23" ht="14.25" hidden="1" customHeight="1" x14ac:dyDescent="0.2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c r="W1961" s="2"/>
    </row>
    <row r="1962" spans="1:23" ht="14.25" hidden="1" customHeight="1" x14ac:dyDescent="0.2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c r="W1962" s="2"/>
    </row>
    <row r="1963" spans="1:23" ht="14.25" hidden="1" customHeight="1" x14ac:dyDescent="0.2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c r="W1963" s="2"/>
    </row>
    <row r="1964" spans="1:23" ht="14.25" hidden="1" customHeight="1" x14ac:dyDescent="0.2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c r="W1964" s="2"/>
    </row>
    <row r="1965" spans="1:23" ht="14.25" hidden="1" customHeight="1" x14ac:dyDescent="0.2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c r="W1965" s="2"/>
    </row>
    <row r="1966" spans="1:23" ht="14.25" hidden="1" customHeight="1" x14ac:dyDescent="0.2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c r="W1966" s="2"/>
    </row>
    <row r="1967" spans="1:23" ht="14.25" hidden="1" customHeight="1" x14ac:dyDescent="0.2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c r="W1967" s="2"/>
    </row>
    <row r="1968" spans="1:23" ht="14.25" hidden="1" customHeight="1" x14ac:dyDescent="0.2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c r="W1968" s="2"/>
    </row>
    <row r="1969" spans="1:23" ht="14.25" hidden="1" customHeight="1" x14ac:dyDescent="0.2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c r="W1969" s="2"/>
    </row>
    <row r="1970" spans="1:23" ht="14.25" hidden="1" customHeight="1" x14ac:dyDescent="0.2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c r="W1970" s="2"/>
    </row>
    <row r="1971" spans="1:23" ht="14.25" hidden="1" customHeight="1" x14ac:dyDescent="0.2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c r="W1971" s="2"/>
    </row>
    <row r="1972" spans="1:23" ht="14.25" hidden="1" customHeight="1" x14ac:dyDescent="0.2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c r="W1972" s="2"/>
    </row>
    <row r="1973" spans="1:23" ht="14.25" hidden="1" customHeight="1" x14ac:dyDescent="0.2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c r="W1973" s="2"/>
    </row>
    <row r="1974" spans="1:23" ht="14.25" hidden="1" customHeight="1" x14ac:dyDescent="0.2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c r="W1974" s="2"/>
    </row>
    <row r="1975" spans="1:23" ht="14.25" hidden="1" customHeight="1" x14ac:dyDescent="0.2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c r="W1975" s="2"/>
    </row>
    <row r="1976" spans="1:23" ht="14.25" hidden="1" customHeight="1" x14ac:dyDescent="0.2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c r="W1976" s="2"/>
    </row>
    <row r="1977" spans="1:23" ht="14.25" hidden="1" customHeight="1" x14ac:dyDescent="0.2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c r="W1977" s="2"/>
    </row>
    <row r="1978" spans="1:23" ht="14.25" hidden="1" customHeight="1" x14ac:dyDescent="0.2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c r="W1978" s="2"/>
    </row>
    <row r="1979" spans="1:23" ht="14.25" hidden="1" customHeight="1" x14ac:dyDescent="0.2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c r="W1979" s="2"/>
    </row>
    <row r="1980" spans="1:23" ht="14.25" customHeight="1" x14ac:dyDescent="0.2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c r="W1980" s="2">
        <f>Table_1[[#This Row],[Profit]]/Table_1[[#This Row],[Sales]]</f>
        <v>0.11249999999999984</v>
      </c>
    </row>
    <row r="1981" spans="1:23" ht="14.25" customHeight="1" x14ac:dyDescent="0.2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c r="W1981" s="2">
        <f>Table_1[[#This Row],[Profit]]/Table_1[[#This Row],[Sales]]</f>
        <v>0.11249999999999995</v>
      </c>
    </row>
    <row r="1982" spans="1:23" ht="14.25" customHeight="1" x14ac:dyDescent="0.2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c r="W1982" s="2">
        <f>Table_1[[#This Row],[Profit]]/Table_1[[#This Row],[Sales]]</f>
        <v>0.10000000000000006</v>
      </c>
    </row>
    <row r="1983" spans="1:23" ht="14.25" hidden="1" customHeight="1" x14ac:dyDescent="0.2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c r="W1983" s="2"/>
    </row>
    <row r="1984" spans="1:23" ht="14.25" hidden="1" customHeight="1" x14ac:dyDescent="0.2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c r="W1984" s="2"/>
    </row>
    <row r="1985" spans="1:23" ht="14.25" customHeight="1" x14ac:dyDescent="0.2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c r="W1985" s="2">
        <f>Table_1[[#This Row],[Profit]]/Table_1[[#This Row],[Sales]]</f>
        <v>0.28999999999999987</v>
      </c>
    </row>
    <row r="1986" spans="1:23" ht="14.25" customHeight="1" x14ac:dyDescent="0.2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c r="W1986" s="2">
        <f>Table_1[[#This Row],[Profit]]/Table_1[[#This Row],[Sales]]</f>
        <v>0.44000000000000006</v>
      </c>
    </row>
    <row r="1987" spans="1:23" ht="14.25" customHeight="1" x14ac:dyDescent="0.2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c r="W1987" s="2">
        <f>Table_1[[#This Row],[Profit]]/Table_1[[#This Row],[Sales]]</f>
        <v>0.45999999999999996</v>
      </c>
    </row>
    <row r="1988" spans="1:23" ht="14.25" hidden="1" customHeight="1" x14ac:dyDescent="0.2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c r="W1988" s="2"/>
    </row>
    <row r="1989" spans="1:23" ht="14.25" hidden="1" customHeight="1" x14ac:dyDescent="0.2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c r="W1989" s="2"/>
    </row>
    <row r="1990" spans="1:23" ht="14.25" hidden="1" customHeight="1" x14ac:dyDescent="0.2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c r="W1990" s="2"/>
    </row>
    <row r="1991" spans="1:23" ht="14.25" hidden="1" customHeight="1" x14ac:dyDescent="0.2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c r="W1991" s="2"/>
    </row>
    <row r="1992" spans="1:23" ht="14.25" hidden="1" customHeight="1" x14ac:dyDescent="0.2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c r="W1992" s="2"/>
    </row>
    <row r="1993" spans="1:23" ht="14.25" hidden="1" customHeight="1" x14ac:dyDescent="0.2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c r="W1993" s="2"/>
    </row>
    <row r="1994" spans="1:23" ht="14.25" customHeight="1" x14ac:dyDescent="0.2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c r="W1994" s="2">
        <f>Table_1[[#This Row],[Profit]]/Table_1[[#This Row],[Sales]]</f>
        <v>0.375</v>
      </c>
    </row>
    <row r="1995" spans="1:23" ht="14.25" customHeight="1" x14ac:dyDescent="0.2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c r="W1995" s="2">
        <f>Table_1[[#This Row],[Profit]]/Table_1[[#This Row],[Sales]]</f>
        <v>0.13749999999999984</v>
      </c>
    </row>
    <row r="1996" spans="1:23" ht="14.25" customHeight="1" x14ac:dyDescent="0.2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c r="W1996" s="2">
        <f>Table_1[[#This Row],[Profit]]/Table_1[[#This Row],[Sales]]</f>
        <v>-0.1875</v>
      </c>
    </row>
    <row r="1997" spans="1:23" ht="14.25" hidden="1" customHeight="1" x14ac:dyDescent="0.2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c r="W1997" s="2"/>
    </row>
    <row r="1998" spans="1:23" ht="14.25" hidden="1" customHeight="1" x14ac:dyDescent="0.2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c r="W1998" s="2"/>
    </row>
    <row r="1999" spans="1:23" ht="14.25" hidden="1" customHeight="1" x14ac:dyDescent="0.2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c r="W1999" s="2"/>
    </row>
    <row r="2000" spans="1:23" ht="14.25" hidden="1" customHeight="1" x14ac:dyDescent="0.2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c r="W2000" s="2"/>
    </row>
    <row r="2001" spans="1:23" ht="14.25" hidden="1" customHeight="1" x14ac:dyDescent="0.2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c r="W2001" s="2"/>
    </row>
    <row r="2002" spans="1:23" ht="14.25" customHeight="1" x14ac:dyDescent="0.2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c r="W2002" s="2">
        <f>Table_1[[#This Row],[Profit]]/Table_1[[#This Row],[Sales]]</f>
        <v>0.10999999999999993</v>
      </c>
    </row>
    <row r="2003" spans="1:23" ht="14.25" customHeight="1" x14ac:dyDescent="0.2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c r="W2003" s="2">
        <f>Table_1[[#This Row],[Profit]]/Table_1[[#This Row],[Sales]]</f>
        <v>0.33999999999999997</v>
      </c>
    </row>
    <row r="2004" spans="1:23" ht="14.25" hidden="1" customHeight="1" x14ac:dyDescent="0.2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c r="W2004" s="2"/>
    </row>
    <row r="2005" spans="1:23" ht="14.25" hidden="1" customHeight="1" x14ac:dyDescent="0.2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c r="W2005" s="2"/>
    </row>
    <row r="2006" spans="1:23" ht="14.25" hidden="1" customHeight="1" x14ac:dyDescent="0.2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c r="W2006" s="2"/>
    </row>
    <row r="2007" spans="1:23" ht="14.25" hidden="1" customHeight="1" x14ac:dyDescent="0.2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c r="W2007" s="2"/>
    </row>
    <row r="2008" spans="1:23" ht="14.25" hidden="1" customHeight="1" x14ac:dyDescent="0.2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c r="W2008" s="2"/>
    </row>
    <row r="2009" spans="1:23" ht="14.25" hidden="1" customHeight="1" x14ac:dyDescent="0.2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c r="W2009" s="2"/>
    </row>
    <row r="2010" spans="1:23" ht="14.25" hidden="1" customHeight="1" x14ac:dyDescent="0.2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c r="W2010" s="2"/>
    </row>
    <row r="2011" spans="1:23" ht="14.25" hidden="1" customHeight="1" x14ac:dyDescent="0.2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c r="W2011" s="2"/>
    </row>
    <row r="2012" spans="1:23" ht="14.25" hidden="1" customHeight="1" x14ac:dyDescent="0.2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c r="W2012" s="2"/>
    </row>
    <row r="2013" spans="1:23" ht="14.25" hidden="1" customHeight="1" x14ac:dyDescent="0.2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c r="W2013" s="2"/>
    </row>
    <row r="2014" spans="1:23" ht="14.25" hidden="1" customHeight="1" x14ac:dyDescent="0.2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c r="W2014" s="2"/>
    </row>
    <row r="2015" spans="1:23" ht="14.25" hidden="1" customHeight="1" x14ac:dyDescent="0.2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c r="W2015" s="2"/>
    </row>
    <row r="2016" spans="1:23" ht="14.25" hidden="1" customHeight="1" x14ac:dyDescent="0.2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c r="W2016" s="2"/>
    </row>
    <row r="2017" spans="1:23" ht="14.25" hidden="1" customHeight="1" x14ac:dyDescent="0.2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c r="W2017" s="2"/>
    </row>
    <row r="2018" spans="1:23" ht="14.25" customHeight="1" x14ac:dyDescent="0.2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c r="W2018" s="2">
        <f>Table_1[[#This Row],[Profit]]/Table_1[[#This Row],[Sales]]</f>
        <v>0.36249999999999999</v>
      </c>
    </row>
    <row r="2019" spans="1:23" ht="14.25" customHeight="1" x14ac:dyDescent="0.2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c r="W2019" s="2">
        <f>Table_1[[#This Row],[Profit]]/Table_1[[#This Row],[Sales]]</f>
        <v>0.47</v>
      </c>
    </row>
    <row r="2020" spans="1:23" ht="14.25" customHeight="1" x14ac:dyDescent="0.2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c r="W2020" s="2">
        <f>Table_1[[#This Row],[Profit]]/Table_1[[#This Row],[Sales]]</f>
        <v>0.26</v>
      </c>
    </row>
    <row r="2021" spans="1:23" ht="14.25" customHeight="1" x14ac:dyDescent="0.2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c r="W2021" s="2">
        <f>Table_1[[#This Row],[Profit]]/Table_1[[#This Row],[Sales]]</f>
        <v>0.49000000000000005</v>
      </c>
    </row>
    <row r="2022" spans="1:23" ht="14.25" hidden="1" customHeight="1" x14ac:dyDescent="0.2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c r="W2022" s="2"/>
    </row>
    <row r="2023" spans="1:23" ht="14.25" hidden="1" customHeight="1" x14ac:dyDescent="0.2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c r="W2023" s="2"/>
    </row>
    <row r="2024" spans="1:23" ht="14.25" hidden="1" customHeight="1" x14ac:dyDescent="0.2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c r="W2024" s="2"/>
    </row>
    <row r="2025" spans="1:23" ht="14.25" hidden="1" customHeight="1" x14ac:dyDescent="0.2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c r="W2025" s="2"/>
    </row>
    <row r="2026" spans="1:23" ht="14.25" customHeight="1" x14ac:dyDescent="0.2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c r="W2026" s="2">
        <f>Table_1[[#This Row],[Profit]]/Table_1[[#This Row],[Sales]]</f>
        <v>0.32499999999999984</v>
      </c>
    </row>
    <row r="2027" spans="1:23" ht="14.25" customHeight="1" x14ac:dyDescent="0.2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c r="W2027" s="2">
        <f>Table_1[[#This Row],[Profit]]/Table_1[[#This Row],[Sales]]</f>
        <v>0.28000000000000003</v>
      </c>
    </row>
    <row r="2028" spans="1:23" ht="14.25" customHeight="1" x14ac:dyDescent="0.2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c r="W2028" s="2">
        <f>Table_1[[#This Row],[Profit]]/Table_1[[#This Row],[Sales]]</f>
        <v>0.35</v>
      </c>
    </row>
    <row r="2029" spans="1:23" ht="14.25" customHeight="1" x14ac:dyDescent="0.2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c r="W2029" s="2">
        <f>Table_1[[#This Row],[Profit]]/Table_1[[#This Row],[Sales]]</f>
        <v>0.34999999999999987</v>
      </c>
    </row>
    <row r="2030" spans="1:23" ht="14.25" hidden="1" customHeight="1" x14ac:dyDescent="0.2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c r="W2030" s="2"/>
    </row>
    <row r="2031" spans="1:23" ht="14.25" hidden="1" customHeight="1" x14ac:dyDescent="0.2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c r="W2031" s="2"/>
    </row>
    <row r="2032" spans="1:23" ht="14.25" hidden="1" customHeight="1" x14ac:dyDescent="0.2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c r="W2032" s="2"/>
    </row>
    <row r="2033" spans="1:23" ht="14.25" hidden="1" customHeight="1" x14ac:dyDescent="0.2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c r="W2033" s="2"/>
    </row>
    <row r="2034" spans="1:23" ht="14.25" hidden="1" customHeight="1" x14ac:dyDescent="0.2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c r="W2034" s="2"/>
    </row>
    <row r="2035" spans="1:23" ht="14.25" hidden="1" customHeight="1" x14ac:dyDescent="0.2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c r="W2035" s="2"/>
    </row>
    <row r="2036" spans="1:23" ht="14.25" hidden="1" customHeight="1" x14ac:dyDescent="0.2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c r="W2036" s="2"/>
    </row>
    <row r="2037" spans="1:23" ht="14.25" hidden="1" customHeight="1" x14ac:dyDescent="0.2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c r="W2037" s="2"/>
    </row>
    <row r="2038" spans="1:23" ht="14.25" customHeight="1" x14ac:dyDescent="0.2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c r="W2038" s="2">
        <f>Table_1[[#This Row],[Profit]]/Table_1[[#This Row],[Sales]]</f>
        <v>0.48</v>
      </c>
    </row>
    <row r="2039" spans="1:23" ht="14.25" customHeight="1" x14ac:dyDescent="0.2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c r="W2039" s="2">
        <f>Table_1[[#This Row],[Profit]]/Table_1[[#This Row],[Sales]]</f>
        <v>0.47</v>
      </c>
    </row>
    <row r="2040" spans="1:23" ht="14.25" customHeight="1" x14ac:dyDescent="0.2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c r="W2040" s="2">
        <f>Table_1[[#This Row],[Profit]]/Table_1[[#This Row],[Sales]]</f>
        <v>0.36249999999999999</v>
      </c>
    </row>
    <row r="2041" spans="1:23" ht="14.25" customHeight="1" x14ac:dyDescent="0.2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c r="W2041" s="2">
        <f>Table_1[[#This Row],[Profit]]/Table_1[[#This Row],[Sales]]</f>
        <v>-0.73333333333333306</v>
      </c>
    </row>
    <row r="2042" spans="1:23" ht="14.25" customHeight="1" x14ac:dyDescent="0.2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c r="W2042" s="2">
        <f>Table_1[[#This Row],[Profit]]/Table_1[[#This Row],[Sales]]</f>
        <v>-0.6666666666666663</v>
      </c>
    </row>
    <row r="2043" spans="1:23" ht="14.25" customHeight="1" x14ac:dyDescent="0.2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c r="W2043" s="2">
        <f>Table_1[[#This Row],[Profit]]/Table_1[[#This Row],[Sales]]</f>
        <v>0.27500000000000008</v>
      </c>
    </row>
    <row r="2044" spans="1:23" ht="14.25" customHeight="1" x14ac:dyDescent="0.2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c r="W2044" s="2">
        <f>Table_1[[#This Row],[Profit]]/Table_1[[#This Row],[Sales]]</f>
        <v>0.35</v>
      </c>
    </row>
    <row r="2045" spans="1:23" ht="14.25" hidden="1" customHeight="1" x14ac:dyDescent="0.2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c r="W2045" s="2"/>
    </row>
    <row r="2046" spans="1:23" ht="14.25" hidden="1" customHeight="1" x14ac:dyDescent="0.2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c r="W2046" s="2"/>
    </row>
    <row r="2047" spans="1:23" ht="14.25" hidden="1" customHeight="1" x14ac:dyDescent="0.2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c r="W2047" s="2"/>
    </row>
    <row r="2048" spans="1:23" ht="14.25" hidden="1" customHeight="1" x14ac:dyDescent="0.2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c r="W2048" s="2"/>
    </row>
    <row r="2049" spans="1:23" ht="14.25" hidden="1" customHeight="1" x14ac:dyDescent="0.2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c r="W2049" s="2"/>
    </row>
    <row r="2050" spans="1:23" ht="14.25" hidden="1" customHeight="1" x14ac:dyDescent="0.2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c r="W2050" s="2"/>
    </row>
    <row r="2051" spans="1:23" ht="14.25" hidden="1" customHeight="1" x14ac:dyDescent="0.2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c r="W2051" s="2"/>
    </row>
    <row r="2052" spans="1:23" ht="14.25" hidden="1" customHeight="1" x14ac:dyDescent="0.2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c r="W2052" s="2"/>
    </row>
    <row r="2053" spans="1:23" ht="14.25" hidden="1" customHeight="1" x14ac:dyDescent="0.2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c r="W2053" s="2"/>
    </row>
    <row r="2054" spans="1:23" ht="14.25" hidden="1" customHeight="1" x14ac:dyDescent="0.2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c r="W2054" s="2"/>
    </row>
    <row r="2055" spans="1:23" ht="14.25" hidden="1" customHeight="1" x14ac:dyDescent="0.2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c r="W2055" s="2"/>
    </row>
    <row r="2056" spans="1:23" ht="14.25" hidden="1" customHeight="1" x14ac:dyDescent="0.2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c r="W2056" s="2"/>
    </row>
    <row r="2057" spans="1:23" ht="14.25" hidden="1" customHeight="1" x14ac:dyDescent="0.2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c r="W2057" s="2"/>
    </row>
    <row r="2058" spans="1:23" ht="14.25" hidden="1" customHeight="1" x14ac:dyDescent="0.2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c r="W2058" s="2"/>
    </row>
    <row r="2059" spans="1:23" ht="14.25" hidden="1" customHeight="1" x14ac:dyDescent="0.2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c r="W2059" s="2"/>
    </row>
    <row r="2060" spans="1:23" ht="14.25" hidden="1" customHeight="1" x14ac:dyDescent="0.2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c r="W2060" s="2"/>
    </row>
    <row r="2061" spans="1:23" ht="14.25" customHeight="1" x14ac:dyDescent="0.2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c r="W2061" s="2">
        <f>Table_1[[#This Row],[Profit]]/Table_1[[#This Row],[Sales]]</f>
        <v>0.46</v>
      </c>
    </row>
    <row r="2062" spans="1:23" ht="14.25" customHeight="1" x14ac:dyDescent="0.2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c r="W2062" s="2">
        <f>Table_1[[#This Row],[Profit]]/Table_1[[#This Row],[Sales]]</f>
        <v>0.25999999999999995</v>
      </c>
    </row>
    <row r="2063" spans="1:23" ht="14.25" customHeight="1" x14ac:dyDescent="0.2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c r="W2063" s="2">
        <f>Table_1[[#This Row],[Profit]]/Table_1[[#This Row],[Sales]]</f>
        <v>0.33749999999999991</v>
      </c>
    </row>
    <row r="2064" spans="1:23" ht="14.25" customHeight="1" x14ac:dyDescent="0.2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c r="W2064" s="2">
        <f>Table_1[[#This Row],[Profit]]/Table_1[[#This Row],[Sales]]</f>
        <v>0.47000000000000003</v>
      </c>
    </row>
    <row r="2065" spans="1:23" ht="14.25" customHeight="1" x14ac:dyDescent="0.2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c r="W2065" s="2">
        <f>Table_1[[#This Row],[Profit]]/Table_1[[#This Row],[Sales]]</f>
        <v>0.3125</v>
      </c>
    </row>
    <row r="2066" spans="1:23" ht="14.25" customHeight="1" x14ac:dyDescent="0.2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c r="W2066" s="2">
        <f>Table_1[[#This Row],[Profit]]/Table_1[[#This Row],[Sales]]</f>
        <v>2.9999999999999975E-2</v>
      </c>
    </row>
    <row r="2067" spans="1:23" ht="14.25" customHeight="1" x14ac:dyDescent="0.2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c r="W2067" s="2">
        <f>Table_1[[#This Row],[Profit]]/Table_1[[#This Row],[Sales]]</f>
        <v>-6.2500000000000042E-2</v>
      </c>
    </row>
    <row r="2068" spans="1:23" ht="14.25" customHeight="1" x14ac:dyDescent="0.2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c r="W2068" s="2">
        <f>Table_1[[#This Row],[Profit]]/Table_1[[#This Row],[Sales]]</f>
        <v>0.18999999999999992</v>
      </c>
    </row>
    <row r="2069" spans="1:23" ht="14.25" customHeight="1" x14ac:dyDescent="0.2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c r="W2069" s="2">
        <f>Table_1[[#This Row],[Profit]]/Table_1[[#This Row],[Sales]]</f>
        <v>0.29999999999999993</v>
      </c>
    </row>
    <row r="2070" spans="1:23" ht="14.25" customHeight="1" x14ac:dyDescent="0.2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c r="W2070" s="2">
        <f>Table_1[[#This Row],[Profit]]/Table_1[[#This Row],[Sales]]</f>
        <v>0.34999999999999992</v>
      </c>
    </row>
    <row r="2071" spans="1:23" ht="14.25" customHeight="1" x14ac:dyDescent="0.2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c r="W2071" s="2">
        <f>Table_1[[#This Row],[Profit]]/Table_1[[#This Row],[Sales]]</f>
        <v>-0.13749999999999996</v>
      </c>
    </row>
    <row r="2072" spans="1:23" ht="14.25" hidden="1" customHeight="1" x14ac:dyDescent="0.2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c r="W2072" s="2"/>
    </row>
    <row r="2073" spans="1:23" ht="14.25" customHeight="1" x14ac:dyDescent="0.2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c r="W2073" s="2">
        <f>Table_1[[#This Row],[Profit]]/Table_1[[#This Row],[Sales]]</f>
        <v>-0.16250000000000009</v>
      </c>
    </row>
    <row r="2074" spans="1:23" ht="14.25" customHeight="1" x14ac:dyDescent="0.2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c r="W2074" s="2">
        <f>Table_1[[#This Row],[Profit]]/Table_1[[#This Row],[Sales]]</f>
        <v>0.34999999999999992</v>
      </c>
    </row>
    <row r="2075" spans="1:23" ht="14.25" customHeight="1" x14ac:dyDescent="0.2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c r="W2075" s="2">
        <f>Table_1[[#This Row],[Profit]]/Table_1[[#This Row],[Sales]]</f>
        <v>0.22999999999999998</v>
      </c>
    </row>
    <row r="2076" spans="1:23" ht="14.25" customHeight="1" x14ac:dyDescent="0.2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c r="W2076" s="2">
        <f>Table_1[[#This Row],[Profit]]/Table_1[[#This Row],[Sales]]</f>
        <v>8.7500000000000022E-2</v>
      </c>
    </row>
    <row r="2077" spans="1:23" ht="14.25" customHeight="1" x14ac:dyDescent="0.2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c r="W2077" s="2">
        <f>Table_1[[#This Row],[Profit]]/Table_1[[#This Row],[Sales]]</f>
        <v>0.48999999999999994</v>
      </c>
    </row>
    <row r="2078" spans="1:23" ht="14.25" hidden="1" customHeight="1" x14ac:dyDescent="0.2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c r="W2078" s="2"/>
    </row>
    <row r="2079" spans="1:23" ht="14.25" hidden="1" customHeight="1" x14ac:dyDescent="0.2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c r="W2079" s="2"/>
    </row>
    <row r="2080" spans="1:23" ht="14.25" hidden="1" customHeight="1" x14ac:dyDescent="0.2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c r="W2080" s="2"/>
    </row>
    <row r="2081" spans="1:23" ht="14.25" customHeight="1" x14ac:dyDescent="0.2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c r="W2081" s="2">
        <f>Table_1[[#This Row],[Profit]]/Table_1[[#This Row],[Sales]]</f>
        <v>0.35</v>
      </c>
    </row>
    <row r="2082" spans="1:23" ht="14.25" customHeight="1" x14ac:dyDescent="0.2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c r="W2082" s="2">
        <f>Table_1[[#This Row],[Profit]]/Table_1[[#This Row],[Sales]]</f>
        <v>0.10000000000000003</v>
      </c>
    </row>
    <row r="2083" spans="1:23" ht="14.25" customHeight="1" x14ac:dyDescent="0.2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c r="W2083" s="2">
        <f>Table_1[[#This Row],[Profit]]/Table_1[[#This Row],[Sales]]</f>
        <v>0.22500000000000006</v>
      </c>
    </row>
    <row r="2084" spans="1:23" ht="14.25" customHeight="1" x14ac:dyDescent="0.2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c r="W2084" s="2">
        <f>Table_1[[#This Row],[Profit]]/Table_1[[#This Row],[Sales]]</f>
        <v>0.45</v>
      </c>
    </row>
    <row r="2085" spans="1:23" ht="14.25" hidden="1" customHeight="1" x14ac:dyDescent="0.2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c r="W2085" s="2"/>
    </row>
    <row r="2086" spans="1:23" ht="14.25" hidden="1" customHeight="1" x14ac:dyDescent="0.2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c r="W2086" s="2"/>
    </row>
    <row r="2087" spans="1:23" ht="14.25" hidden="1" customHeight="1" x14ac:dyDescent="0.2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c r="W2087" s="2"/>
    </row>
    <row r="2088" spans="1:23" ht="14.25" hidden="1" customHeight="1" x14ac:dyDescent="0.2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c r="W2088" s="2"/>
    </row>
    <row r="2089" spans="1:23" ht="14.25" hidden="1" customHeight="1" x14ac:dyDescent="0.2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c r="W2089" s="2"/>
    </row>
    <row r="2090" spans="1:23" ht="14.25" hidden="1" customHeight="1" x14ac:dyDescent="0.2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c r="W2090" s="2"/>
    </row>
    <row r="2091" spans="1:23" ht="14.25" customHeight="1" x14ac:dyDescent="0.2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c r="W2091" s="2">
        <f>Table_1[[#This Row],[Profit]]/Table_1[[#This Row],[Sales]]</f>
        <v>0.45999999999999991</v>
      </c>
    </row>
    <row r="2092" spans="1:23" ht="14.25" hidden="1" customHeight="1" x14ac:dyDescent="0.2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c r="W2092" s="2"/>
    </row>
    <row r="2093" spans="1:23" ht="14.25" hidden="1" customHeight="1" x14ac:dyDescent="0.2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c r="W2093" s="2"/>
    </row>
    <row r="2094" spans="1:23" ht="14.25" hidden="1" customHeight="1" x14ac:dyDescent="0.2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c r="W2094" s="2"/>
    </row>
    <row r="2095" spans="1:23" ht="14.25" customHeight="1" x14ac:dyDescent="0.2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c r="W2095" s="2">
        <f>Table_1[[#This Row],[Profit]]/Table_1[[#This Row],[Sales]]</f>
        <v>3.0000000000000006E-2</v>
      </c>
    </row>
    <row r="2096" spans="1:23" ht="14.25" hidden="1" customHeight="1" x14ac:dyDescent="0.2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c r="W2096" s="2"/>
    </row>
    <row r="2097" spans="1:23" ht="14.25" hidden="1" customHeight="1" x14ac:dyDescent="0.2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c r="W2097" s="2"/>
    </row>
    <row r="2098" spans="1:23" ht="14.25" hidden="1" customHeight="1" x14ac:dyDescent="0.2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c r="W2098" s="2"/>
    </row>
    <row r="2099" spans="1:23" ht="14.25" hidden="1" customHeight="1" x14ac:dyDescent="0.2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c r="W2099" s="2"/>
    </row>
    <row r="2100" spans="1:23" ht="14.25" customHeight="1" x14ac:dyDescent="0.2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c r="W2100" s="2">
        <f>Table_1[[#This Row],[Profit]]/Table_1[[#This Row],[Sales]]</f>
        <v>6.2500000000000056E-2</v>
      </c>
    </row>
    <row r="2101" spans="1:23" ht="14.25" customHeight="1" x14ac:dyDescent="0.2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c r="W2101" s="2">
        <f>Table_1[[#This Row],[Profit]]/Table_1[[#This Row],[Sales]]</f>
        <v>0.28750000000000003</v>
      </c>
    </row>
    <row r="2102" spans="1:23" ht="14.25" customHeight="1" x14ac:dyDescent="0.2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c r="W2102" s="2">
        <f>Table_1[[#This Row],[Profit]]/Table_1[[#This Row],[Sales]]</f>
        <v>-2.5000000000000133E-2</v>
      </c>
    </row>
    <row r="2103" spans="1:23" ht="14.25" customHeight="1" x14ac:dyDescent="0.2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c r="W2103" s="2">
        <f>Table_1[[#This Row],[Profit]]/Table_1[[#This Row],[Sales]]</f>
        <v>0.11249999999999992</v>
      </c>
    </row>
    <row r="2104" spans="1:23" ht="14.25" customHeight="1" x14ac:dyDescent="0.2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c r="W2104" s="2">
        <f>Table_1[[#This Row],[Profit]]/Table_1[[#This Row],[Sales]]</f>
        <v>-9.999999999999995E-2</v>
      </c>
    </row>
    <row r="2105" spans="1:23" ht="14.25" hidden="1" customHeight="1" x14ac:dyDescent="0.2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c r="W2105" s="2"/>
    </row>
    <row r="2106" spans="1:23" ht="14.25" hidden="1" customHeight="1" x14ac:dyDescent="0.2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c r="W2106" s="2"/>
    </row>
    <row r="2107" spans="1:23" ht="14.25" hidden="1" customHeight="1" x14ac:dyDescent="0.2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c r="W2107" s="2"/>
    </row>
    <row r="2108" spans="1:23" ht="14.25" hidden="1" customHeight="1" x14ac:dyDescent="0.2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c r="W2108" s="2"/>
    </row>
    <row r="2109" spans="1:23" ht="14.25" customHeight="1" x14ac:dyDescent="0.2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c r="W2109" s="2">
        <f>Table_1[[#This Row],[Profit]]/Table_1[[#This Row],[Sales]]</f>
        <v>0.47</v>
      </c>
    </row>
    <row r="2110" spans="1:23" ht="14.25" customHeight="1" x14ac:dyDescent="0.2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c r="W2110" s="2">
        <f>Table_1[[#This Row],[Profit]]/Table_1[[#This Row],[Sales]]</f>
        <v>0.3125</v>
      </c>
    </row>
    <row r="2111" spans="1:23" ht="14.25" customHeight="1" x14ac:dyDescent="0.2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c r="W2111" s="2">
        <f>Table_1[[#This Row],[Profit]]/Table_1[[#This Row],[Sales]]</f>
        <v>0.24999999999999994</v>
      </c>
    </row>
    <row r="2112" spans="1:23" ht="14.25" customHeight="1" x14ac:dyDescent="0.2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c r="W2112" s="2">
        <f>Table_1[[#This Row],[Profit]]/Table_1[[#This Row],[Sales]]</f>
        <v>0.45999999999999991</v>
      </c>
    </row>
    <row r="2113" spans="1:23" ht="14.25" customHeight="1" x14ac:dyDescent="0.2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c r="W2113" s="2">
        <f>Table_1[[#This Row],[Profit]]/Table_1[[#This Row],[Sales]]</f>
        <v>6.2500000000000028E-2</v>
      </c>
    </row>
    <row r="2114" spans="1:23" ht="14.25" customHeight="1" x14ac:dyDescent="0.2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c r="W2114" s="2">
        <f>Table_1[[#This Row],[Profit]]/Table_1[[#This Row],[Sales]]</f>
        <v>0.26999999999999996</v>
      </c>
    </row>
    <row r="2115" spans="1:23" ht="14.25" customHeight="1" x14ac:dyDescent="0.2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c r="W2115" s="2">
        <f>Table_1[[#This Row],[Profit]]/Table_1[[#This Row],[Sales]]</f>
        <v>0.11249999999999993</v>
      </c>
    </row>
    <row r="2116" spans="1:23" ht="14.25" customHeight="1" x14ac:dyDescent="0.2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c r="W2116" s="2">
        <f>Table_1[[#This Row],[Profit]]/Table_1[[#This Row],[Sales]]</f>
        <v>0.26999999999999996</v>
      </c>
    </row>
    <row r="2117" spans="1:23" ht="14.25" customHeight="1" x14ac:dyDescent="0.2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c r="W2117" s="2">
        <f>Table_1[[#This Row],[Profit]]/Table_1[[#This Row],[Sales]]</f>
        <v>4.7058823529411715E-2</v>
      </c>
    </row>
    <row r="2118" spans="1:23" ht="14.25" hidden="1" customHeight="1" x14ac:dyDescent="0.2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c r="W2118" s="2"/>
    </row>
    <row r="2119" spans="1:23" ht="14.25" customHeight="1" x14ac:dyDescent="0.2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c r="W2119" s="2">
        <f>Table_1[[#This Row],[Profit]]/Table_1[[#This Row],[Sales]]</f>
        <v>0.45999999999999996</v>
      </c>
    </row>
    <row r="2120" spans="1:23" ht="14.25" customHeight="1" x14ac:dyDescent="0.2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c r="W2120" s="2">
        <f>Table_1[[#This Row],[Profit]]/Table_1[[#This Row],[Sales]]</f>
        <v>0.44999999999999996</v>
      </c>
    </row>
    <row r="2121" spans="1:23" ht="14.25" customHeight="1" x14ac:dyDescent="0.2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c r="W2121" s="2">
        <f>Table_1[[#This Row],[Profit]]/Table_1[[#This Row],[Sales]]</f>
        <v>0.33749999999999997</v>
      </c>
    </row>
    <row r="2122" spans="1:23" ht="14.25" hidden="1" customHeight="1" x14ac:dyDescent="0.2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c r="W2122" s="2"/>
    </row>
    <row r="2123" spans="1:23" ht="14.25" customHeight="1" x14ac:dyDescent="0.2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c r="W2123" s="2">
        <f>Table_1[[#This Row],[Profit]]/Table_1[[#This Row],[Sales]]</f>
        <v>-1.2500000000000164E-2</v>
      </c>
    </row>
    <row r="2124" spans="1:23" ht="14.25" hidden="1" customHeight="1" x14ac:dyDescent="0.2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c r="W2124" s="2"/>
    </row>
    <row r="2125" spans="1:23" ht="14.25" hidden="1" customHeight="1" x14ac:dyDescent="0.2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c r="W2125" s="2"/>
    </row>
    <row r="2126" spans="1:23" ht="14.25" hidden="1" customHeight="1" x14ac:dyDescent="0.2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c r="W2126" s="2"/>
    </row>
    <row r="2127" spans="1:23" ht="14.25" hidden="1" customHeight="1" x14ac:dyDescent="0.2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c r="W2127" s="2"/>
    </row>
    <row r="2128" spans="1:23" ht="14.25" hidden="1" customHeight="1" x14ac:dyDescent="0.2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c r="W2128" s="2"/>
    </row>
    <row r="2129" spans="1:23" ht="14.25" hidden="1" customHeight="1" x14ac:dyDescent="0.2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c r="W2129" s="2"/>
    </row>
    <row r="2130" spans="1:23" ht="14.25" hidden="1" customHeight="1" x14ac:dyDescent="0.2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c r="W2130" s="2"/>
    </row>
    <row r="2131" spans="1:23" ht="14.25" hidden="1" customHeight="1" x14ac:dyDescent="0.2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c r="W2131" s="2"/>
    </row>
    <row r="2132" spans="1:23" ht="14.25" hidden="1" customHeight="1" x14ac:dyDescent="0.2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c r="W2132" s="2"/>
    </row>
    <row r="2133" spans="1:23" ht="14.25" hidden="1" customHeight="1" x14ac:dyDescent="0.2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c r="W2133" s="2"/>
    </row>
    <row r="2134" spans="1:23" ht="14.25" hidden="1" customHeight="1" x14ac:dyDescent="0.2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c r="W2134" s="2"/>
    </row>
    <row r="2135" spans="1:23" ht="14.25" hidden="1" customHeight="1" x14ac:dyDescent="0.2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c r="W2135" s="2"/>
    </row>
    <row r="2136" spans="1:23" ht="14.25" hidden="1" customHeight="1" x14ac:dyDescent="0.2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c r="W2136" s="2"/>
    </row>
    <row r="2137" spans="1:23" ht="14.25" hidden="1" customHeight="1" x14ac:dyDescent="0.2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c r="W2137" s="2"/>
    </row>
    <row r="2138" spans="1:23" ht="14.25" hidden="1" customHeight="1" x14ac:dyDescent="0.2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c r="W2138" s="2"/>
    </row>
    <row r="2139" spans="1:23" ht="14.25" hidden="1" customHeight="1" x14ac:dyDescent="0.2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c r="W2139" s="2"/>
    </row>
    <row r="2140" spans="1:23" ht="14.25" hidden="1" customHeight="1" x14ac:dyDescent="0.2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c r="W2140" s="2"/>
    </row>
    <row r="2141" spans="1:23" ht="14.25" hidden="1" customHeight="1" x14ac:dyDescent="0.2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c r="W2141" s="2"/>
    </row>
    <row r="2142" spans="1:23" ht="14.25" hidden="1" customHeight="1" x14ac:dyDescent="0.2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c r="W2142" s="2"/>
    </row>
    <row r="2143" spans="1:23" ht="14.25" hidden="1" customHeight="1" x14ac:dyDescent="0.2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c r="W2143" s="2"/>
    </row>
    <row r="2144" spans="1:23" ht="14.25" hidden="1" customHeight="1" x14ac:dyDescent="0.2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c r="W2144" s="2"/>
    </row>
    <row r="2145" spans="1:23" ht="14.25" hidden="1" customHeight="1" x14ac:dyDescent="0.2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c r="W2145" s="2"/>
    </row>
    <row r="2146" spans="1:23" ht="14.25" hidden="1" customHeight="1" x14ac:dyDescent="0.2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c r="W2146" s="2"/>
    </row>
    <row r="2147" spans="1:23" ht="14.25" hidden="1" customHeight="1" x14ac:dyDescent="0.2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c r="W2147" s="2"/>
    </row>
    <row r="2148" spans="1:23" ht="14.25" hidden="1" customHeight="1" x14ac:dyDescent="0.2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c r="W2148" s="2"/>
    </row>
    <row r="2149" spans="1:23" ht="14.25" hidden="1" customHeight="1" x14ac:dyDescent="0.2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c r="W2149" s="2"/>
    </row>
    <row r="2150" spans="1:23" ht="14.25" customHeight="1" x14ac:dyDescent="0.2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c r="W2150" s="2">
        <f>Table_1[[#This Row],[Profit]]/Table_1[[#This Row],[Sales]]</f>
        <v>9.9999999999999908E-2</v>
      </c>
    </row>
    <row r="2151" spans="1:23" ht="14.25" hidden="1" customHeight="1" x14ac:dyDescent="0.2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c r="W2151" s="2"/>
    </row>
    <row r="2152" spans="1:23" ht="14.25" hidden="1" customHeight="1" x14ac:dyDescent="0.2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c r="W2152" s="2"/>
    </row>
    <row r="2153" spans="1:23" ht="14.25" hidden="1" customHeight="1" x14ac:dyDescent="0.2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c r="W2153" s="2"/>
    </row>
    <row r="2154" spans="1:23" ht="14.25" hidden="1" customHeight="1" x14ac:dyDescent="0.2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c r="W2154" s="2"/>
    </row>
    <row r="2155" spans="1:23" ht="14.25" hidden="1" customHeight="1" x14ac:dyDescent="0.2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c r="W2155" s="2"/>
    </row>
    <row r="2156" spans="1:23" ht="14.25" hidden="1" customHeight="1" x14ac:dyDescent="0.2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c r="W2156" s="2"/>
    </row>
    <row r="2157" spans="1:23" ht="14.25" customHeight="1" x14ac:dyDescent="0.2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c r="W2157" s="2">
        <f>Table_1[[#This Row],[Profit]]/Table_1[[#This Row],[Sales]]</f>
        <v>0.5</v>
      </c>
    </row>
    <row r="2158" spans="1:23" ht="14.25" hidden="1" customHeight="1" x14ac:dyDescent="0.2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c r="W2158" s="2"/>
    </row>
    <row r="2159" spans="1:23" ht="14.25" hidden="1" customHeight="1" x14ac:dyDescent="0.2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c r="W2159" s="2"/>
    </row>
    <row r="2160" spans="1:23" ht="14.25" hidden="1" customHeight="1" x14ac:dyDescent="0.2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c r="W2160" s="2"/>
    </row>
    <row r="2161" spans="1:23" ht="14.25" hidden="1" customHeight="1" x14ac:dyDescent="0.2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c r="W2161" s="2"/>
    </row>
    <row r="2162" spans="1:23" ht="14.25" hidden="1" customHeight="1" x14ac:dyDescent="0.2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c r="W2162" s="2"/>
    </row>
    <row r="2163" spans="1:23" ht="14.25" customHeight="1" x14ac:dyDescent="0.2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c r="W2163" s="2">
        <f>Table_1[[#This Row],[Profit]]/Table_1[[#This Row],[Sales]]</f>
        <v>0.28999999999999998</v>
      </c>
    </row>
    <row r="2164" spans="1:23" ht="14.25" customHeight="1" x14ac:dyDescent="0.2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c r="W2164" s="2">
        <f>Table_1[[#This Row],[Profit]]/Table_1[[#This Row],[Sales]]</f>
        <v>0.48</v>
      </c>
    </row>
    <row r="2165" spans="1:23" ht="14.25" hidden="1" customHeight="1" x14ac:dyDescent="0.2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c r="W2165" s="2"/>
    </row>
    <row r="2166" spans="1:23" ht="14.25" hidden="1" customHeight="1" x14ac:dyDescent="0.2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c r="W2166" s="2"/>
    </row>
    <row r="2167" spans="1:23" ht="14.25" hidden="1" customHeight="1" x14ac:dyDescent="0.2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c r="W2167" s="2"/>
    </row>
    <row r="2168" spans="1:23" ht="14.25" hidden="1" customHeight="1" x14ac:dyDescent="0.2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c r="W2168" s="2"/>
    </row>
    <row r="2169" spans="1:23" ht="14.25" hidden="1" customHeight="1" x14ac:dyDescent="0.2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c r="W2169" s="2"/>
    </row>
    <row r="2170" spans="1:23" ht="14.25" hidden="1" customHeight="1" x14ac:dyDescent="0.2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c r="W2170" s="2"/>
    </row>
    <row r="2171" spans="1:23" ht="14.25" hidden="1" customHeight="1" x14ac:dyDescent="0.2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c r="W2171" s="2"/>
    </row>
    <row r="2172" spans="1:23" ht="14.25" hidden="1" customHeight="1" x14ac:dyDescent="0.2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c r="W2172" s="2"/>
    </row>
    <row r="2173" spans="1:23" ht="14.25" hidden="1" customHeight="1" x14ac:dyDescent="0.2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c r="W2173" s="2"/>
    </row>
    <row r="2174" spans="1:23" ht="14.25" customHeight="1" x14ac:dyDescent="0.2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c r="W2174" s="2">
        <f>Table_1[[#This Row],[Profit]]/Table_1[[#This Row],[Sales]]</f>
        <v>0.34999999999999992</v>
      </c>
    </row>
    <row r="2175" spans="1:23" ht="14.25" hidden="1" customHeight="1" x14ac:dyDescent="0.2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c r="W2175" s="2"/>
    </row>
    <row r="2176" spans="1:23" ht="14.25" hidden="1" customHeight="1" x14ac:dyDescent="0.2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c r="W2176" s="2"/>
    </row>
    <row r="2177" spans="1:23" ht="14.25" customHeight="1" x14ac:dyDescent="0.2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c r="W2177" s="2">
        <f>Table_1[[#This Row],[Profit]]/Table_1[[#This Row],[Sales]]</f>
        <v>0.45999999999999996</v>
      </c>
    </row>
    <row r="2178" spans="1:23" ht="14.25" customHeight="1" x14ac:dyDescent="0.2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c r="W2178" s="2">
        <f>Table_1[[#This Row],[Profit]]/Table_1[[#This Row],[Sales]]</f>
        <v>0.48</v>
      </c>
    </row>
    <row r="2179" spans="1:23" ht="14.25" customHeight="1" x14ac:dyDescent="0.2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c r="W2179" s="2">
        <f>Table_1[[#This Row],[Profit]]/Table_1[[#This Row],[Sales]]</f>
        <v>0.31249999999999994</v>
      </c>
    </row>
    <row r="2180" spans="1:23" ht="14.25" customHeight="1" x14ac:dyDescent="0.2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c r="W2180" s="2">
        <f>Table_1[[#This Row],[Profit]]/Table_1[[#This Row],[Sales]]</f>
        <v>0.45999999999999991</v>
      </c>
    </row>
    <row r="2181" spans="1:23" ht="14.25" hidden="1" customHeight="1" x14ac:dyDescent="0.2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c r="W2181" s="2"/>
    </row>
    <row r="2182" spans="1:23" ht="14.25" hidden="1" customHeight="1" x14ac:dyDescent="0.2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c r="W2182" s="2"/>
    </row>
    <row r="2183" spans="1:23" ht="14.25" hidden="1" customHeight="1" x14ac:dyDescent="0.2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c r="W2183" s="2"/>
    </row>
    <row r="2184" spans="1:23" ht="14.25" hidden="1" customHeight="1" x14ac:dyDescent="0.2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c r="W2184" s="2"/>
    </row>
    <row r="2185" spans="1:23" ht="14.25" hidden="1" customHeight="1" x14ac:dyDescent="0.2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c r="W2185" s="2"/>
    </row>
    <row r="2186" spans="1:23" ht="14.25" hidden="1" customHeight="1" x14ac:dyDescent="0.2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c r="W2186" s="2"/>
    </row>
    <row r="2187" spans="1:23" ht="14.25" customHeight="1" x14ac:dyDescent="0.2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c r="W2187" s="2">
        <f>Table_1[[#This Row],[Profit]]/Table_1[[#This Row],[Sales]]</f>
        <v>0.33749999999999997</v>
      </c>
    </row>
    <row r="2188" spans="1:23" ht="14.25" hidden="1" customHeight="1" x14ac:dyDescent="0.2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c r="W2188" s="2"/>
    </row>
    <row r="2189" spans="1:23" ht="14.25" hidden="1" customHeight="1" x14ac:dyDescent="0.2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c r="W2189" s="2"/>
    </row>
    <row r="2190" spans="1:23" ht="14.25" hidden="1" customHeight="1" x14ac:dyDescent="0.2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c r="W2190" s="2"/>
    </row>
    <row r="2191" spans="1:23" ht="14.25" hidden="1" customHeight="1" x14ac:dyDescent="0.2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c r="W2191" s="2"/>
    </row>
    <row r="2192" spans="1:23" ht="14.25" customHeight="1" x14ac:dyDescent="0.2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c r="W2192" s="2">
        <f>Table_1[[#This Row],[Profit]]/Table_1[[#This Row],[Sales]]</f>
        <v>0.28000000000000003</v>
      </c>
    </row>
    <row r="2193" spans="1:23" ht="14.25" customHeight="1" x14ac:dyDescent="0.2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c r="W2193" s="2">
        <f>Table_1[[#This Row],[Profit]]/Table_1[[#This Row],[Sales]]</f>
        <v>0.33750000000000002</v>
      </c>
    </row>
    <row r="2194" spans="1:23" ht="14.25" customHeight="1" x14ac:dyDescent="0.2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c r="W2194" s="2">
        <f>Table_1[[#This Row],[Profit]]/Table_1[[#This Row],[Sales]]</f>
        <v>0.35</v>
      </c>
    </row>
    <row r="2195" spans="1:23" ht="14.25" customHeight="1" x14ac:dyDescent="0.2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c r="W2195" s="2">
        <f>Table_1[[#This Row],[Profit]]/Table_1[[#This Row],[Sales]]</f>
        <v>0.44999999999999996</v>
      </c>
    </row>
    <row r="2196" spans="1:23" ht="14.25" customHeight="1" x14ac:dyDescent="0.2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c r="W2196" s="2">
        <f>Table_1[[#This Row],[Profit]]/Table_1[[#This Row],[Sales]]</f>
        <v>0.35000000000000003</v>
      </c>
    </row>
    <row r="2197" spans="1:23" ht="14.25" customHeight="1" x14ac:dyDescent="0.2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c r="W2197" s="2">
        <f>Table_1[[#This Row],[Profit]]/Table_1[[#This Row],[Sales]]</f>
        <v>0.18999999999999986</v>
      </c>
    </row>
    <row r="2198" spans="1:23" ht="14.25" hidden="1" customHeight="1" x14ac:dyDescent="0.2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c r="W2198" s="2"/>
    </row>
    <row r="2199" spans="1:23" ht="14.25" hidden="1" customHeight="1" x14ac:dyDescent="0.2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c r="W2199" s="2"/>
    </row>
    <row r="2200" spans="1:23" ht="14.25" hidden="1" customHeight="1" x14ac:dyDescent="0.2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c r="W2200" s="2"/>
    </row>
    <row r="2201" spans="1:23" ht="14.25" hidden="1" customHeight="1" x14ac:dyDescent="0.2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c r="W2201" s="2"/>
    </row>
    <row r="2202" spans="1:23" ht="14.25" hidden="1" customHeight="1" x14ac:dyDescent="0.2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c r="W2202" s="2"/>
    </row>
    <row r="2203" spans="1:23" ht="14.25" hidden="1" customHeight="1" x14ac:dyDescent="0.2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c r="W2203" s="2"/>
    </row>
    <row r="2204" spans="1:23" ht="14.25" customHeight="1" x14ac:dyDescent="0.2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c r="W2204" s="2">
        <f>Table_1[[#This Row],[Profit]]/Table_1[[#This Row],[Sales]]</f>
        <v>0.35</v>
      </c>
    </row>
    <row r="2205" spans="1:23" ht="14.25" customHeight="1" x14ac:dyDescent="0.2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c r="W2205" s="2">
        <f>Table_1[[#This Row],[Profit]]/Table_1[[#This Row],[Sales]]</f>
        <v>0.39</v>
      </c>
    </row>
    <row r="2206" spans="1:23" ht="14.25" hidden="1" customHeight="1" x14ac:dyDescent="0.2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c r="W2206" s="2"/>
    </row>
    <row r="2207" spans="1:23" ht="14.25" hidden="1" customHeight="1" x14ac:dyDescent="0.2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c r="W2207" s="2"/>
    </row>
    <row r="2208" spans="1:23" ht="14.25" hidden="1" customHeight="1" x14ac:dyDescent="0.2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c r="W2208" s="2"/>
    </row>
    <row r="2209" spans="1:23" ht="14.25" hidden="1" customHeight="1" x14ac:dyDescent="0.2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c r="W2209" s="2"/>
    </row>
    <row r="2210" spans="1:23" ht="14.25" hidden="1" customHeight="1" x14ac:dyDescent="0.2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c r="W2210" s="2"/>
    </row>
    <row r="2211" spans="1:23" ht="14.25" hidden="1" customHeight="1" x14ac:dyDescent="0.2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c r="W2211" s="2"/>
    </row>
    <row r="2212" spans="1:23" ht="14.25" hidden="1" customHeight="1" x14ac:dyDescent="0.2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c r="W2212" s="2"/>
    </row>
    <row r="2213" spans="1:23" ht="14.25" hidden="1" customHeight="1" x14ac:dyDescent="0.2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c r="W2213" s="2"/>
    </row>
    <row r="2214" spans="1:23" ht="14.25" hidden="1" customHeight="1" x14ac:dyDescent="0.2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c r="W2214" s="2"/>
    </row>
    <row r="2215" spans="1:23" ht="14.25" customHeight="1" x14ac:dyDescent="0.2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c r="W2215" s="2">
        <f>Table_1[[#This Row],[Profit]]/Table_1[[#This Row],[Sales]]</f>
        <v>0.35</v>
      </c>
    </row>
    <row r="2216" spans="1:23" ht="14.25" customHeight="1" x14ac:dyDescent="0.2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c r="W2216" s="2">
        <f>Table_1[[#This Row],[Profit]]/Table_1[[#This Row],[Sales]]</f>
        <v>0.33749999999999986</v>
      </c>
    </row>
    <row r="2217" spans="1:23" ht="14.25" customHeight="1" x14ac:dyDescent="0.2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c r="W2217" s="2">
        <f>Table_1[[#This Row],[Profit]]/Table_1[[#This Row],[Sales]]</f>
        <v>0.25000000000000006</v>
      </c>
    </row>
    <row r="2218" spans="1:23" ht="14.25" customHeight="1" x14ac:dyDescent="0.2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c r="W2218" s="2">
        <f>Table_1[[#This Row],[Profit]]/Table_1[[#This Row],[Sales]]</f>
        <v>8.7499999999999925E-2</v>
      </c>
    </row>
    <row r="2219" spans="1:23" ht="14.25" hidden="1" customHeight="1" x14ac:dyDescent="0.2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c r="W2219" s="2"/>
    </row>
    <row r="2220" spans="1:23" ht="14.25" customHeight="1" x14ac:dyDescent="0.2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c r="W2220" s="2">
        <f>Table_1[[#This Row],[Profit]]/Table_1[[#This Row],[Sales]]</f>
        <v>0.36249999999999988</v>
      </c>
    </row>
    <row r="2221" spans="1:23" ht="14.25" customHeight="1" x14ac:dyDescent="0.2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c r="W2221" s="2">
        <f>Table_1[[#This Row],[Profit]]/Table_1[[#This Row],[Sales]]</f>
        <v>0.27999999999999997</v>
      </c>
    </row>
    <row r="2222" spans="1:23" ht="14.25" customHeight="1" x14ac:dyDescent="0.2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c r="W2222" s="2">
        <f>Table_1[[#This Row],[Profit]]/Table_1[[#This Row],[Sales]]</f>
        <v>8.750000000000005E-2</v>
      </c>
    </row>
    <row r="2223" spans="1:23" ht="14.25" hidden="1" customHeight="1" x14ac:dyDescent="0.2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c r="W2223" s="2"/>
    </row>
    <row r="2224" spans="1:23" ht="14.25" hidden="1" customHeight="1" x14ac:dyDescent="0.2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c r="W2224" s="2"/>
    </row>
    <row r="2225" spans="1:23" ht="14.25" hidden="1" customHeight="1" x14ac:dyDescent="0.2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c r="W2225" s="2"/>
    </row>
    <row r="2226" spans="1:23" ht="14.25" hidden="1" customHeight="1" x14ac:dyDescent="0.2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c r="W2226" s="2"/>
    </row>
    <row r="2227" spans="1:23" ht="14.25" customHeight="1" x14ac:dyDescent="0.2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c r="W2227" s="2">
        <f>Table_1[[#This Row],[Profit]]/Table_1[[#This Row],[Sales]]</f>
        <v>-1.3666666666666663</v>
      </c>
    </row>
    <row r="2228" spans="1:23" ht="14.25" hidden="1" customHeight="1" x14ac:dyDescent="0.2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c r="W2228" s="2"/>
    </row>
    <row r="2229" spans="1:23" ht="14.25" hidden="1" customHeight="1" x14ac:dyDescent="0.2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c r="W2229" s="2"/>
    </row>
    <row r="2230" spans="1:23" ht="14.25" hidden="1" customHeight="1" x14ac:dyDescent="0.2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c r="W2230" s="2"/>
    </row>
    <row r="2231" spans="1:23" ht="14.25" customHeight="1" x14ac:dyDescent="0.2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c r="W2231" s="2">
        <f>Table_1[[#This Row],[Profit]]/Table_1[[#This Row],[Sales]]</f>
        <v>0.37499999999999994</v>
      </c>
    </row>
    <row r="2232" spans="1:23" ht="14.25" customHeight="1" x14ac:dyDescent="0.2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c r="W2232" s="2">
        <f>Table_1[[#This Row],[Profit]]/Table_1[[#This Row],[Sales]]</f>
        <v>0.28000000000000008</v>
      </c>
    </row>
    <row r="2233" spans="1:23" ht="14.25" hidden="1" customHeight="1" x14ac:dyDescent="0.2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c r="W2233" s="2"/>
    </row>
    <row r="2234" spans="1:23" ht="14.25" hidden="1" customHeight="1" x14ac:dyDescent="0.2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c r="W2234" s="2"/>
    </row>
    <row r="2235" spans="1:23" ht="14.25" customHeight="1" x14ac:dyDescent="0.2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c r="W2235" s="2">
        <f>Table_1[[#This Row],[Profit]]/Table_1[[#This Row],[Sales]]</f>
        <v>0.11249999999999984</v>
      </c>
    </row>
    <row r="2236" spans="1:23" ht="14.25" hidden="1" customHeight="1" x14ac:dyDescent="0.2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c r="W2236" s="2"/>
    </row>
    <row r="2237" spans="1:23" ht="14.25" hidden="1" customHeight="1" x14ac:dyDescent="0.2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c r="W2237" s="2"/>
    </row>
    <row r="2238" spans="1:23" ht="14.25" hidden="1" customHeight="1" x14ac:dyDescent="0.2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c r="W2238" s="2"/>
    </row>
    <row r="2239" spans="1:23" ht="14.25" customHeight="1" x14ac:dyDescent="0.2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c r="W2239" s="2">
        <f>Table_1[[#This Row],[Profit]]/Table_1[[#This Row],[Sales]]</f>
        <v>0.28000000000000003</v>
      </c>
    </row>
    <row r="2240" spans="1:23" ht="14.25" hidden="1" customHeight="1" x14ac:dyDescent="0.2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c r="W2240" s="2"/>
    </row>
    <row r="2241" spans="1:23" ht="14.25" customHeight="1" x14ac:dyDescent="0.2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c r="W2241" s="2">
        <f>Table_1[[#This Row],[Profit]]/Table_1[[#This Row],[Sales]]</f>
        <v>0.375</v>
      </c>
    </row>
    <row r="2242" spans="1:23" ht="14.25" customHeight="1" x14ac:dyDescent="0.2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c r="W2242" s="2">
        <f>Table_1[[#This Row],[Profit]]/Table_1[[#This Row],[Sales]]</f>
        <v>0.34999999999999992</v>
      </c>
    </row>
    <row r="2243" spans="1:23" ht="14.25" hidden="1" customHeight="1" x14ac:dyDescent="0.2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c r="W2243" s="2"/>
    </row>
    <row r="2244" spans="1:23" ht="14.25" customHeight="1" x14ac:dyDescent="0.2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c r="W2244" s="2">
        <f>Table_1[[#This Row],[Profit]]/Table_1[[#This Row],[Sales]]</f>
        <v>0.27</v>
      </c>
    </row>
    <row r="2245" spans="1:23" ht="14.25" customHeight="1" x14ac:dyDescent="0.2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c r="W2245" s="2">
        <f>Table_1[[#This Row],[Profit]]/Table_1[[#This Row],[Sales]]</f>
        <v>0.25999999999999995</v>
      </c>
    </row>
    <row r="2246" spans="1:23" ht="14.25" customHeight="1" x14ac:dyDescent="0.2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c r="W2246" s="2">
        <f>Table_1[[#This Row],[Profit]]/Table_1[[#This Row],[Sales]]</f>
        <v>0.39000000000000007</v>
      </c>
    </row>
    <row r="2247" spans="1:23" ht="14.25" customHeight="1" x14ac:dyDescent="0.2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c r="W2247" s="2">
        <f>Table_1[[#This Row],[Profit]]/Table_1[[#This Row],[Sales]]</f>
        <v>0.26</v>
      </c>
    </row>
    <row r="2248" spans="1:23" ht="14.25" customHeight="1" x14ac:dyDescent="0.2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c r="W2248" s="2">
        <f>Table_1[[#This Row],[Profit]]/Table_1[[#This Row],[Sales]]</f>
        <v>7.4999999999999942E-2</v>
      </c>
    </row>
    <row r="2249" spans="1:23" ht="14.25" customHeight="1" x14ac:dyDescent="0.2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c r="W2249" s="2">
        <f>Table_1[[#This Row],[Profit]]/Table_1[[#This Row],[Sales]]</f>
        <v>0.48</v>
      </c>
    </row>
    <row r="2250" spans="1:23" ht="14.25" customHeight="1" x14ac:dyDescent="0.2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c r="W2250" s="2">
        <f>Table_1[[#This Row],[Profit]]/Table_1[[#This Row],[Sales]]</f>
        <v>0.31249999999999994</v>
      </c>
    </row>
    <row r="2251" spans="1:23" ht="14.25" customHeight="1" x14ac:dyDescent="0.2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c r="W2251" s="2">
        <f>Table_1[[#This Row],[Profit]]/Table_1[[#This Row],[Sales]]</f>
        <v>0.36250000000000004</v>
      </c>
    </row>
    <row r="2252" spans="1:23" ht="14.25" customHeight="1" x14ac:dyDescent="0.2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c r="W2252" s="2">
        <f>Table_1[[#This Row],[Profit]]/Table_1[[#This Row],[Sales]]</f>
        <v>0.28999999999999992</v>
      </c>
    </row>
    <row r="2253" spans="1:23" ht="14.25" customHeight="1" x14ac:dyDescent="0.2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c r="W2253" s="2">
        <f>Table_1[[#This Row],[Profit]]/Table_1[[#This Row],[Sales]]</f>
        <v>0.48000000000000004</v>
      </c>
    </row>
    <row r="2254" spans="1:23" ht="14.25" customHeight="1" x14ac:dyDescent="0.2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c r="W2254" s="2">
        <f>Table_1[[#This Row],[Profit]]/Table_1[[#This Row],[Sales]]</f>
        <v>0.48000000000000004</v>
      </c>
    </row>
    <row r="2255" spans="1:23" ht="14.25" customHeight="1" x14ac:dyDescent="0.2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c r="W2255" s="2">
        <f>Table_1[[#This Row],[Profit]]/Table_1[[#This Row],[Sales]]</f>
        <v>0.32999999999999996</v>
      </c>
    </row>
    <row r="2256" spans="1:23" ht="14.25" customHeight="1" x14ac:dyDescent="0.2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c r="W2256" s="2">
        <f>Table_1[[#This Row],[Profit]]/Table_1[[#This Row],[Sales]]</f>
        <v>0.35</v>
      </c>
    </row>
    <row r="2257" spans="1:23" ht="14.25" hidden="1" customHeight="1" x14ac:dyDescent="0.2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c r="W2257" s="2"/>
    </row>
    <row r="2258" spans="1:23" ht="14.25" hidden="1" customHeight="1" x14ac:dyDescent="0.2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c r="W2258" s="2"/>
    </row>
    <row r="2259" spans="1:23" ht="14.25" customHeight="1" x14ac:dyDescent="0.2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c r="W2259" s="2">
        <f>Table_1[[#This Row],[Profit]]/Table_1[[#This Row],[Sales]]</f>
        <v>7.4999999999999983E-2</v>
      </c>
    </row>
    <row r="2260" spans="1:23" ht="14.25" customHeight="1" x14ac:dyDescent="0.2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c r="W2260" s="2">
        <f>Table_1[[#This Row],[Profit]]/Table_1[[#This Row],[Sales]]</f>
        <v>0.47</v>
      </c>
    </row>
    <row r="2261" spans="1:23" ht="14.25" customHeight="1" x14ac:dyDescent="0.2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c r="W2261" s="2">
        <f>Table_1[[#This Row],[Profit]]/Table_1[[#This Row],[Sales]]</f>
        <v>0.48</v>
      </c>
    </row>
    <row r="2262" spans="1:23" ht="14.25" customHeight="1" x14ac:dyDescent="0.2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c r="W2262" s="2">
        <f>Table_1[[#This Row],[Profit]]/Table_1[[#This Row],[Sales]]</f>
        <v>0.17999999999999994</v>
      </c>
    </row>
    <row r="2263" spans="1:23" ht="14.25" hidden="1" customHeight="1" x14ac:dyDescent="0.2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c r="W2263" s="2"/>
    </row>
    <row r="2264" spans="1:23" ht="14.25" hidden="1" customHeight="1" x14ac:dyDescent="0.2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c r="W2264" s="2"/>
    </row>
    <row r="2265" spans="1:23" ht="14.25" hidden="1" customHeight="1" x14ac:dyDescent="0.2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c r="W2265" s="2"/>
    </row>
    <row r="2266" spans="1:23" ht="14.25" hidden="1" customHeight="1" x14ac:dyDescent="0.2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c r="W2266" s="2"/>
    </row>
    <row r="2267" spans="1:23" ht="14.25" hidden="1" customHeight="1" x14ac:dyDescent="0.2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c r="W2267" s="2"/>
    </row>
    <row r="2268" spans="1:23" ht="14.25" hidden="1" customHeight="1" x14ac:dyDescent="0.2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c r="W2268" s="2"/>
    </row>
    <row r="2269" spans="1:23" ht="14.25" customHeight="1" x14ac:dyDescent="0.2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c r="W2269" s="2">
        <f>Table_1[[#This Row],[Profit]]/Table_1[[#This Row],[Sales]]</f>
        <v>0.49</v>
      </c>
    </row>
    <row r="2270" spans="1:23" ht="14.25" hidden="1" customHeight="1" x14ac:dyDescent="0.2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c r="W2270" s="2"/>
    </row>
    <row r="2271" spans="1:23" ht="14.25" hidden="1" customHeight="1" x14ac:dyDescent="0.2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c r="W2271" s="2"/>
    </row>
    <row r="2272" spans="1:23" ht="14.25" hidden="1" customHeight="1" x14ac:dyDescent="0.2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c r="W2272" s="2"/>
    </row>
    <row r="2273" spans="1:23" ht="14.25" customHeight="1" x14ac:dyDescent="0.2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c r="W2273" s="2">
        <f>Table_1[[#This Row],[Profit]]/Table_1[[#This Row],[Sales]]</f>
        <v>0.23999999999999996</v>
      </c>
    </row>
    <row r="2274" spans="1:23" ht="14.25" customHeight="1" x14ac:dyDescent="0.2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c r="W2274" s="2">
        <f>Table_1[[#This Row],[Profit]]/Table_1[[#This Row],[Sales]]</f>
        <v>0.22000000000000003</v>
      </c>
    </row>
    <row r="2275" spans="1:23" ht="14.25" customHeight="1" x14ac:dyDescent="0.2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c r="W2275" s="2">
        <f>Table_1[[#This Row],[Profit]]/Table_1[[#This Row],[Sales]]</f>
        <v>0.33749999999999991</v>
      </c>
    </row>
    <row r="2276" spans="1:23" ht="14.25" customHeight="1" x14ac:dyDescent="0.2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c r="W2276" s="2">
        <f>Table_1[[#This Row],[Profit]]/Table_1[[#This Row],[Sales]]</f>
        <v>2.4999999999999897E-2</v>
      </c>
    </row>
    <row r="2277" spans="1:23" ht="14.25" customHeight="1" x14ac:dyDescent="0.2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c r="W2277" s="2">
        <f>Table_1[[#This Row],[Profit]]/Table_1[[#This Row],[Sales]]</f>
        <v>0.11249999999999995</v>
      </c>
    </row>
    <row r="2278" spans="1:23" ht="14.25" hidden="1" customHeight="1" x14ac:dyDescent="0.2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c r="W2278" s="2"/>
    </row>
    <row r="2279" spans="1:23" ht="14.25" hidden="1" customHeight="1" x14ac:dyDescent="0.2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c r="W2279" s="2"/>
    </row>
    <row r="2280" spans="1:23" ht="14.25" hidden="1" customHeight="1" x14ac:dyDescent="0.2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c r="W2280" s="2"/>
    </row>
    <row r="2281" spans="1:23" ht="14.25" customHeight="1" x14ac:dyDescent="0.2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c r="W2281" s="2">
        <f>Table_1[[#This Row],[Profit]]/Table_1[[#This Row],[Sales]]</f>
        <v>-6.2500000000000028E-2</v>
      </c>
    </row>
    <row r="2282" spans="1:23" ht="14.25" customHeight="1" x14ac:dyDescent="0.2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c r="W2282" s="2">
        <f>Table_1[[#This Row],[Profit]]/Table_1[[#This Row],[Sales]]</f>
        <v>-3.7500000000000096E-2</v>
      </c>
    </row>
    <row r="2283" spans="1:23" ht="14.25" customHeight="1" x14ac:dyDescent="0.2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c r="W2283" s="2">
        <f>Table_1[[#This Row],[Profit]]/Table_1[[#This Row],[Sales]]</f>
        <v>0.18999999999999995</v>
      </c>
    </row>
    <row r="2284" spans="1:23" ht="14.25" hidden="1" customHeight="1" x14ac:dyDescent="0.2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c r="W2284" s="2"/>
    </row>
    <row r="2285" spans="1:23" ht="14.25" hidden="1" customHeight="1" x14ac:dyDescent="0.2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c r="W2285" s="2"/>
    </row>
    <row r="2286" spans="1:23" ht="14.25" hidden="1" customHeight="1" x14ac:dyDescent="0.2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c r="W2286" s="2"/>
    </row>
    <row r="2287" spans="1:23" ht="14.25" hidden="1" customHeight="1" x14ac:dyDescent="0.2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c r="W2287" s="2"/>
    </row>
    <row r="2288" spans="1:23" ht="14.25" hidden="1" customHeight="1" x14ac:dyDescent="0.2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c r="W2288" s="2"/>
    </row>
    <row r="2289" spans="1:23" ht="14.25" hidden="1" customHeight="1" x14ac:dyDescent="0.2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c r="W2289" s="2"/>
    </row>
    <row r="2290" spans="1:23" ht="14.25" customHeight="1" x14ac:dyDescent="0.2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c r="W2290" s="2">
        <f>Table_1[[#This Row],[Profit]]/Table_1[[#This Row],[Sales]]</f>
        <v>0.28999999999999992</v>
      </c>
    </row>
    <row r="2291" spans="1:23" ht="14.25" customHeight="1" x14ac:dyDescent="0.2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c r="W2291" s="2">
        <f>Table_1[[#This Row],[Profit]]/Table_1[[#This Row],[Sales]]</f>
        <v>0.09</v>
      </c>
    </row>
    <row r="2292" spans="1:23" ht="14.25" hidden="1" customHeight="1" x14ac:dyDescent="0.2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c r="W2292" s="2"/>
    </row>
    <row r="2293" spans="1:23" ht="14.25" hidden="1" customHeight="1" x14ac:dyDescent="0.2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c r="W2293" s="2"/>
    </row>
    <row r="2294" spans="1:23" ht="14.25" hidden="1" customHeight="1" x14ac:dyDescent="0.2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c r="W2294" s="2"/>
    </row>
    <row r="2295" spans="1:23" ht="14.25" hidden="1" customHeight="1" x14ac:dyDescent="0.2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c r="W2295" s="2"/>
    </row>
    <row r="2296" spans="1:23" ht="14.25" hidden="1" customHeight="1" x14ac:dyDescent="0.2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c r="W2296" s="2"/>
    </row>
    <row r="2297" spans="1:23" ht="14.25" hidden="1" customHeight="1" x14ac:dyDescent="0.2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c r="W2297" s="2"/>
    </row>
    <row r="2298" spans="1:23" ht="14.25" hidden="1" customHeight="1" x14ac:dyDescent="0.2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c r="W2298" s="2"/>
    </row>
    <row r="2299" spans="1:23" ht="14.25" hidden="1" customHeight="1" x14ac:dyDescent="0.2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c r="W2299" s="2"/>
    </row>
    <row r="2300" spans="1:23" ht="14.25" hidden="1" customHeight="1" x14ac:dyDescent="0.2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c r="W2300" s="2"/>
    </row>
    <row r="2301" spans="1:23" ht="14.25" hidden="1" customHeight="1" x14ac:dyDescent="0.2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c r="W2301" s="2"/>
    </row>
    <row r="2302" spans="1:23" ht="14.25" hidden="1" customHeight="1" x14ac:dyDescent="0.2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c r="W2302" s="2"/>
    </row>
    <row r="2303" spans="1:23" ht="14.25" hidden="1" customHeight="1" x14ac:dyDescent="0.2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c r="W2303" s="2"/>
    </row>
    <row r="2304" spans="1:23" ht="14.25" hidden="1" customHeight="1" x14ac:dyDescent="0.2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c r="W2304" s="2"/>
    </row>
    <row r="2305" spans="1:23" ht="14.25" hidden="1" customHeight="1" x14ac:dyDescent="0.2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c r="W2305" s="2"/>
    </row>
    <row r="2306" spans="1:23" ht="14.25" hidden="1" customHeight="1" x14ac:dyDescent="0.2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c r="W2306" s="2"/>
    </row>
    <row r="2307" spans="1:23" ht="14.25" hidden="1" customHeight="1" x14ac:dyDescent="0.2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c r="W2307" s="2"/>
    </row>
    <row r="2308" spans="1:23" ht="14.25" hidden="1" customHeight="1" x14ac:dyDescent="0.2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c r="W2308" s="2"/>
    </row>
    <row r="2309" spans="1:23" ht="14.25" hidden="1" customHeight="1" x14ac:dyDescent="0.2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c r="W2309" s="2"/>
    </row>
    <row r="2310" spans="1:23" ht="14.25" customHeight="1" x14ac:dyDescent="0.2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c r="W2310" s="2">
        <f>Table_1[[#This Row],[Profit]]/Table_1[[#This Row],[Sales]]</f>
        <v>0.12499999999999985</v>
      </c>
    </row>
    <row r="2311" spans="1:23" ht="14.25" customHeight="1" x14ac:dyDescent="0.2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c r="W2311" s="2">
        <f>Table_1[[#This Row],[Profit]]/Table_1[[#This Row],[Sales]]</f>
        <v>0.11249999999999991</v>
      </c>
    </row>
    <row r="2312" spans="1:23" ht="14.25" customHeight="1" x14ac:dyDescent="0.2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c r="W2312" s="2">
        <f>Table_1[[#This Row],[Profit]]/Table_1[[#This Row],[Sales]]</f>
        <v>7.4999999999999969E-2</v>
      </c>
    </row>
    <row r="2313" spans="1:23" ht="14.25" customHeight="1" x14ac:dyDescent="0.2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c r="W2313" s="2">
        <f>Table_1[[#This Row],[Profit]]/Table_1[[#This Row],[Sales]]</f>
        <v>0.12499999999999989</v>
      </c>
    </row>
    <row r="2314" spans="1:23" ht="14.25" customHeight="1" x14ac:dyDescent="0.2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c r="W2314" s="2">
        <f>Table_1[[#This Row],[Profit]]/Table_1[[#This Row],[Sales]]</f>
        <v>-0.22500000000000003</v>
      </c>
    </row>
    <row r="2315" spans="1:23" ht="14.25" hidden="1" customHeight="1" x14ac:dyDescent="0.2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c r="W2315" s="2"/>
    </row>
    <row r="2316" spans="1:23" ht="14.25" hidden="1" customHeight="1" x14ac:dyDescent="0.2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c r="W2316" s="2"/>
    </row>
    <row r="2317" spans="1:23" ht="14.25" hidden="1" customHeight="1" x14ac:dyDescent="0.2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c r="W2317" s="2"/>
    </row>
    <row r="2318" spans="1:23" ht="14.25" hidden="1" customHeight="1" x14ac:dyDescent="0.2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c r="W2318" s="2"/>
    </row>
    <row r="2319" spans="1:23" ht="14.25" hidden="1" customHeight="1" x14ac:dyDescent="0.2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c r="W2319" s="2"/>
    </row>
    <row r="2320" spans="1:23" ht="14.25" hidden="1" customHeight="1" x14ac:dyDescent="0.2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c r="W2320" s="2"/>
    </row>
    <row r="2321" spans="1:23" ht="14.25" hidden="1" customHeight="1" x14ac:dyDescent="0.2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c r="W2321" s="2"/>
    </row>
    <row r="2322" spans="1:23" ht="14.25" customHeight="1" x14ac:dyDescent="0.2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c r="W2322" s="2">
        <f>Table_1[[#This Row],[Profit]]/Table_1[[#This Row],[Sales]]</f>
        <v>0.24</v>
      </c>
    </row>
    <row r="2323" spans="1:23" ht="14.25" hidden="1" customHeight="1" x14ac:dyDescent="0.2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c r="W2323" s="2"/>
    </row>
    <row r="2324" spans="1:23" ht="14.25" hidden="1" customHeight="1" x14ac:dyDescent="0.2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c r="W2324" s="2"/>
    </row>
    <row r="2325" spans="1:23" ht="14.25" hidden="1" customHeight="1" x14ac:dyDescent="0.2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c r="W2325" s="2"/>
    </row>
    <row r="2326" spans="1:23" ht="14.25" hidden="1" customHeight="1" x14ac:dyDescent="0.2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c r="W2326" s="2"/>
    </row>
    <row r="2327" spans="1:23" ht="14.25" hidden="1" customHeight="1" x14ac:dyDescent="0.2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c r="W2327" s="2"/>
    </row>
    <row r="2328" spans="1:23" ht="14.25" hidden="1" customHeight="1" x14ac:dyDescent="0.2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c r="W2328" s="2"/>
    </row>
    <row r="2329" spans="1:23" ht="14.25" hidden="1" customHeight="1" x14ac:dyDescent="0.2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c r="W2329" s="2"/>
    </row>
    <row r="2330" spans="1:23" ht="14.25" customHeight="1" x14ac:dyDescent="0.2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c r="W2330" s="2">
        <f>Table_1[[#This Row],[Profit]]/Table_1[[#This Row],[Sales]]</f>
        <v>0.36249999999999999</v>
      </c>
    </row>
    <row r="2331" spans="1:23" ht="14.25" hidden="1" customHeight="1" x14ac:dyDescent="0.2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c r="W2331" s="2"/>
    </row>
    <row r="2332" spans="1:23" ht="14.25" customHeight="1" x14ac:dyDescent="0.2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c r="W2332" s="2">
        <f>Table_1[[#This Row],[Profit]]/Table_1[[#This Row],[Sales]]</f>
        <v>6.9999999999999937E-2</v>
      </c>
    </row>
    <row r="2333" spans="1:23" ht="14.25" customHeight="1" x14ac:dyDescent="0.2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c r="W2333" s="2">
        <f>Table_1[[#This Row],[Profit]]/Table_1[[#This Row],[Sales]]</f>
        <v>0.5</v>
      </c>
    </row>
    <row r="2334" spans="1:23" ht="14.25" hidden="1" customHeight="1" x14ac:dyDescent="0.2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c r="W2334" s="2"/>
    </row>
    <row r="2335" spans="1:23" ht="14.25" hidden="1" customHeight="1" x14ac:dyDescent="0.2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c r="W2335" s="2"/>
    </row>
    <row r="2336" spans="1:23" ht="14.25" hidden="1" customHeight="1" x14ac:dyDescent="0.2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c r="W2336" s="2"/>
    </row>
    <row r="2337" spans="1:23" ht="14.25" hidden="1" customHeight="1" x14ac:dyDescent="0.2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c r="W2337" s="2"/>
    </row>
    <row r="2338" spans="1:23" ht="14.25" hidden="1" customHeight="1" x14ac:dyDescent="0.2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c r="W2338" s="2"/>
    </row>
    <row r="2339" spans="1:23" ht="14.25" hidden="1" customHeight="1" x14ac:dyDescent="0.2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c r="W2339" s="2"/>
    </row>
    <row r="2340" spans="1:23" ht="14.25" hidden="1" customHeight="1" x14ac:dyDescent="0.2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c r="W2340" s="2"/>
    </row>
    <row r="2341" spans="1:23" ht="14.25" hidden="1" customHeight="1" x14ac:dyDescent="0.2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c r="W2341" s="2"/>
    </row>
    <row r="2342" spans="1:23" ht="14.25" hidden="1" customHeight="1" x14ac:dyDescent="0.2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c r="W2342" s="2"/>
    </row>
    <row r="2343" spans="1:23" ht="14.25" hidden="1" customHeight="1" x14ac:dyDescent="0.2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c r="W2343" s="2"/>
    </row>
    <row r="2344" spans="1:23" ht="14.25" hidden="1" customHeight="1" x14ac:dyDescent="0.2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c r="W2344" s="2"/>
    </row>
    <row r="2345" spans="1:23" ht="14.25" hidden="1" customHeight="1" x14ac:dyDescent="0.2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c r="W2345" s="2"/>
    </row>
    <row r="2346" spans="1:23" ht="14.25" hidden="1" customHeight="1" x14ac:dyDescent="0.2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c r="W2346" s="2"/>
    </row>
    <row r="2347" spans="1:23" ht="14.25" hidden="1" customHeight="1" x14ac:dyDescent="0.2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c r="W2347" s="2"/>
    </row>
    <row r="2348" spans="1:23" ht="14.25" hidden="1" customHeight="1" x14ac:dyDescent="0.2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c r="W2348" s="2"/>
    </row>
    <row r="2349" spans="1:23" ht="14.25" hidden="1" customHeight="1" x14ac:dyDescent="0.2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c r="W2349" s="2"/>
    </row>
    <row r="2350" spans="1:23" ht="14.25" customHeight="1" x14ac:dyDescent="0.2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c r="W2350" s="2">
        <f>Table_1[[#This Row],[Profit]]/Table_1[[#This Row],[Sales]]</f>
        <v>0.34999999999999981</v>
      </c>
    </row>
    <row r="2351" spans="1:23" ht="14.25" customHeight="1" x14ac:dyDescent="0.2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c r="W2351" s="2">
        <f>Table_1[[#This Row],[Profit]]/Table_1[[#This Row],[Sales]]</f>
        <v>0.32499999999999996</v>
      </c>
    </row>
    <row r="2352" spans="1:23" ht="14.25" customHeight="1" x14ac:dyDescent="0.2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c r="W2352" s="2">
        <f>Table_1[[#This Row],[Profit]]/Table_1[[#This Row],[Sales]]</f>
        <v>0.49</v>
      </c>
    </row>
    <row r="2353" spans="1:23" ht="14.25" customHeight="1" x14ac:dyDescent="0.2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c r="W2353" s="2">
        <f>Table_1[[#This Row],[Profit]]/Table_1[[#This Row],[Sales]]</f>
        <v>0.28000000000000003</v>
      </c>
    </row>
    <row r="2354" spans="1:23" ht="14.25" customHeight="1" x14ac:dyDescent="0.2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c r="W2354" s="2">
        <f>Table_1[[#This Row],[Profit]]/Table_1[[#This Row],[Sales]]</f>
        <v>0.5</v>
      </c>
    </row>
    <row r="2355" spans="1:23" ht="14.25" customHeight="1" x14ac:dyDescent="0.2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c r="W2355" s="2">
        <f>Table_1[[#This Row],[Profit]]/Table_1[[#This Row],[Sales]]</f>
        <v>0.12941176470588242</v>
      </c>
    </row>
    <row r="2356" spans="1:23" ht="14.25" customHeight="1" x14ac:dyDescent="0.2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c r="W2356" s="2">
        <f>Table_1[[#This Row],[Profit]]/Table_1[[#This Row],[Sales]]</f>
        <v>0.33749999999999997</v>
      </c>
    </row>
    <row r="2357" spans="1:23" ht="14.25" customHeight="1" x14ac:dyDescent="0.2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c r="W2357" s="2">
        <f>Table_1[[#This Row],[Profit]]/Table_1[[#This Row],[Sales]]</f>
        <v>0.43000000000000005</v>
      </c>
    </row>
    <row r="2358" spans="1:23" ht="14.25" customHeight="1" x14ac:dyDescent="0.2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c r="W2358" s="2">
        <f>Table_1[[#This Row],[Profit]]/Table_1[[#This Row],[Sales]]</f>
        <v>0.33749999999999997</v>
      </c>
    </row>
    <row r="2359" spans="1:23" ht="14.25" hidden="1" customHeight="1" x14ac:dyDescent="0.2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c r="W2359" s="2"/>
    </row>
    <row r="2360" spans="1:23" ht="14.25" hidden="1" customHeight="1" x14ac:dyDescent="0.2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c r="W2360" s="2"/>
    </row>
    <row r="2361" spans="1:23" ht="14.25" hidden="1" customHeight="1" x14ac:dyDescent="0.2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c r="W2361" s="2"/>
    </row>
    <row r="2362" spans="1:23" ht="14.25" hidden="1" customHeight="1" x14ac:dyDescent="0.2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c r="W2362" s="2"/>
    </row>
    <row r="2363" spans="1:23" ht="14.25" hidden="1" customHeight="1" x14ac:dyDescent="0.2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c r="W2363" s="2"/>
    </row>
    <row r="2364" spans="1:23" ht="14.25" hidden="1" customHeight="1" x14ac:dyDescent="0.2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c r="W2364" s="2"/>
    </row>
    <row r="2365" spans="1:23" ht="14.25" hidden="1" customHeight="1" x14ac:dyDescent="0.2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c r="W2365" s="2"/>
    </row>
    <row r="2366" spans="1:23" ht="14.25" hidden="1" customHeight="1" x14ac:dyDescent="0.2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c r="W2366" s="2"/>
    </row>
    <row r="2367" spans="1:23" ht="14.25" hidden="1" customHeight="1" x14ac:dyDescent="0.2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c r="W2367" s="2"/>
    </row>
    <row r="2368" spans="1:23" ht="14.25" customHeight="1" x14ac:dyDescent="0.2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c r="W2368" s="2">
        <f>Table_1[[#This Row],[Profit]]/Table_1[[#This Row],[Sales]]</f>
        <v>-0.14999999999999997</v>
      </c>
    </row>
    <row r="2369" spans="1:23" ht="14.25" hidden="1" customHeight="1" x14ac:dyDescent="0.2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c r="W2369" s="2"/>
    </row>
    <row r="2370" spans="1:23" ht="14.25" hidden="1" customHeight="1" x14ac:dyDescent="0.2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c r="W2370" s="2"/>
    </row>
    <row r="2371" spans="1:23" ht="14.25" hidden="1" customHeight="1" x14ac:dyDescent="0.2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c r="W2371" s="2"/>
    </row>
    <row r="2372" spans="1:23" ht="14.25" hidden="1" customHeight="1" x14ac:dyDescent="0.2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c r="W2372" s="2"/>
    </row>
    <row r="2373" spans="1:23" ht="14.25" hidden="1" customHeight="1" x14ac:dyDescent="0.2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c r="W2373" s="2"/>
    </row>
    <row r="2374" spans="1:23" ht="14.25" hidden="1" customHeight="1" x14ac:dyDescent="0.2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c r="W2374" s="2"/>
    </row>
    <row r="2375" spans="1:23" ht="14.25" hidden="1" customHeight="1" x14ac:dyDescent="0.2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c r="W2375" s="2"/>
    </row>
    <row r="2376" spans="1:23" ht="14.25" hidden="1" customHeight="1" x14ac:dyDescent="0.2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c r="W2376" s="2"/>
    </row>
    <row r="2377" spans="1:23" ht="14.25" hidden="1" customHeight="1" x14ac:dyDescent="0.2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c r="W2377" s="2"/>
    </row>
    <row r="2378" spans="1:23" ht="14.25" hidden="1" customHeight="1" x14ac:dyDescent="0.2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c r="W2378" s="2"/>
    </row>
    <row r="2379" spans="1:23" ht="14.25" hidden="1" customHeight="1" x14ac:dyDescent="0.2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c r="W2379" s="2"/>
    </row>
    <row r="2380" spans="1:23" ht="14.25" customHeight="1" x14ac:dyDescent="0.2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c r="W2380" s="2">
        <f>Table_1[[#This Row],[Profit]]/Table_1[[#This Row],[Sales]]</f>
        <v>0.45999999999999996</v>
      </c>
    </row>
    <row r="2381" spans="1:23" ht="14.25" hidden="1" customHeight="1" x14ac:dyDescent="0.2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c r="W2381" s="2"/>
    </row>
    <row r="2382" spans="1:23" ht="14.25" hidden="1" customHeight="1" x14ac:dyDescent="0.2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c r="W2382" s="2"/>
    </row>
    <row r="2383" spans="1:23" ht="14.25" hidden="1" customHeight="1" x14ac:dyDescent="0.2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c r="W2383" s="2"/>
    </row>
    <row r="2384" spans="1:23" ht="14.25" customHeight="1" x14ac:dyDescent="0.2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c r="W2384" s="2">
        <f>Table_1[[#This Row],[Profit]]/Table_1[[#This Row],[Sales]]</f>
        <v>0.26</v>
      </c>
    </row>
    <row r="2385" spans="1:23" ht="14.25" customHeight="1" x14ac:dyDescent="0.2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c r="W2385" s="2">
        <f>Table_1[[#This Row],[Profit]]/Table_1[[#This Row],[Sales]]</f>
        <v>0.27999999999999997</v>
      </c>
    </row>
    <row r="2386" spans="1:23" ht="14.25" customHeight="1" x14ac:dyDescent="0.2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c r="W2386" s="2">
        <f>Table_1[[#This Row],[Profit]]/Table_1[[#This Row],[Sales]]</f>
        <v>0.33749999999999991</v>
      </c>
    </row>
    <row r="2387" spans="1:23" ht="14.25" customHeight="1" x14ac:dyDescent="0.2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c r="W2387" s="2">
        <f>Table_1[[#This Row],[Profit]]/Table_1[[#This Row],[Sales]]</f>
        <v>7.5000000000000039E-2</v>
      </c>
    </row>
    <row r="2388" spans="1:23" ht="14.25" customHeight="1" x14ac:dyDescent="0.2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c r="W2388" s="2">
        <f>Table_1[[#This Row],[Profit]]/Table_1[[#This Row],[Sales]]</f>
        <v>0.12499999999999992</v>
      </c>
    </row>
    <row r="2389" spans="1:23" ht="14.25" customHeight="1" x14ac:dyDescent="0.2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c r="W2389" s="2">
        <f>Table_1[[#This Row],[Profit]]/Table_1[[#This Row],[Sales]]</f>
        <v>0.45999999999999996</v>
      </c>
    </row>
    <row r="2390" spans="1:23" ht="14.25" customHeight="1" x14ac:dyDescent="0.2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c r="W2390" s="2">
        <f>Table_1[[#This Row],[Profit]]/Table_1[[#This Row],[Sales]]</f>
        <v>0.36249999999999993</v>
      </c>
    </row>
    <row r="2391" spans="1:23" ht="14.25" hidden="1" customHeight="1" x14ac:dyDescent="0.2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c r="W2391" s="2"/>
    </row>
    <row r="2392" spans="1:23" ht="14.25" hidden="1" customHeight="1" x14ac:dyDescent="0.2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c r="W2392" s="2"/>
    </row>
    <row r="2393" spans="1:23" ht="14.25" hidden="1" customHeight="1" x14ac:dyDescent="0.2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c r="W2393" s="2"/>
    </row>
    <row r="2394" spans="1:23" ht="14.25" hidden="1" customHeight="1" x14ac:dyDescent="0.2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c r="W2394" s="2"/>
    </row>
    <row r="2395" spans="1:23" ht="14.25" hidden="1" customHeight="1" x14ac:dyDescent="0.2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c r="W2395" s="2"/>
    </row>
    <row r="2396" spans="1:23" ht="14.25" hidden="1" customHeight="1" x14ac:dyDescent="0.2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c r="W2396" s="2"/>
    </row>
    <row r="2397" spans="1:23" ht="14.25" hidden="1" customHeight="1" x14ac:dyDescent="0.2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c r="W2397" s="2"/>
    </row>
    <row r="2398" spans="1:23" ht="14.25" hidden="1" customHeight="1" x14ac:dyDescent="0.2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c r="W2398" s="2"/>
    </row>
    <row r="2399" spans="1:23" ht="14.25" customHeight="1" x14ac:dyDescent="0.2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c r="W2399" s="2">
        <f>Table_1[[#This Row],[Profit]]/Table_1[[#This Row],[Sales]]</f>
        <v>0.49000000000000005</v>
      </c>
    </row>
    <row r="2400" spans="1:23" ht="14.25" customHeight="1" x14ac:dyDescent="0.2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c r="W2400" s="2">
        <f>Table_1[[#This Row],[Profit]]/Table_1[[#This Row],[Sales]]</f>
        <v>0.25999999999999995</v>
      </c>
    </row>
    <row r="2401" spans="1:23" ht="14.25" hidden="1" customHeight="1" x14ac:dyDescent="0.2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c r="W2401" s="2"/>
    </row>
    <row r="2402" spans="1:23" ht="14.25" hidden="1" customHeight="1" x14ac:dyDescent="0.2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c r="W2402" s="2"/>
    </row>
    <row r="2403" spans="1:23" ht="14.25" hidden="1" customHeight="1" x14ac:dyDescent="0.2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c r="W2403" s="2"/>
    </row>
    <row r="2404" spans="1:23" ht="14.25" hidden="1" customHeight="1" x14ac:dyDescent="0.2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c r="W2404" s="2"/>
    </row>
    <row r="2405" spans="1:23" ht="14.25" hidden="1" customHeight="1" x14ac:dyDescent="0.2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c r="W2405" s="2"/>
    </row>
    <row r="2406" spans="1:23" ht="14.25" customHeight="1" x14ac:dyDescent="0.2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c r="W2406" s="2">
        <f>Table_1[[#This Row],[Profit]]/Table_1[[#This Row],[Sales]]</f>
        <v>0.17999999999999994</v>
      </c>
    </row>
    <row r="2407" spans="1:23" ht="14.25" customHeight="1" x14ac:dyDescent="0.2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c r="W2407" s="2">
        <f>Table_1[[#This Row],[Profit]]/Table_1[[#This Row],[Sales]]</f>
        <v>-0.22499999999999992</v>
      </c>
    </row>
    <row r="2408" spans="1:23" ht="14.25" customHeight="1" x14ac:dyDescent="0.2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c r="W2408" s="2">
        <f>Table_1[[#This Row],[Profit]]/Table_1[[#This Row],[Sales]]</f>
        <v>0.33749999999999986</v>
      </c>
    </row>
    <row r="2409" spans="1:23" ht="14.25" customHeight="1" x14ac:dyDescent="0.2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c r="W2409" s="2">
        <f>Table_1[[#This Row],[Profit]]/Table_1[[#This Row],[Sales]]</f>
        <v>0.33</v>
      </c>
    </row>
    <row r="2410" spans="1:23" ht="14.25" customHeight="1" x14ac:dyDescent="0.2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c r="W2410" s="2">
        <f>Table_1[[#This Row],[Profit]]/Table_1[[#This Row],[Sales]]</f>
        <v>0.36249999999999999</v>
      </c>
    </row>
    <row r="2411" spans="1:23" ht="14.25" customHeight="1" x14ac:dyDescent="0.2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c r="W2411" s="2">
        <f>Table_1[[#This Row],[Profit]]/Table_1[[#This Row],[Sales]]</f>
        <v>0.35999999999999993</v>
      </c>
    </row>
    <row r="2412" spans="1:23" ht="14.25" hidden="1" customHeight="1" x14ac:dyDescent="0.2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c r="W2412" s="2"/>
    </row>
    <row r="2413" spans="1:23" ht="14.25" customHeight="1" x14ac:dyDescent="0.2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c r="W2413" s="2">
        <f>Table_1[[#This Row],[Profit]]/Table_1[[#This Row],[Sales]]</f>
        <v>0.35</v>
      </c>
    </row>
    <row r="2414" spans="1:23" ht="14.25" customHeight="1" x14ac:dyDescent="0.2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c r="W2414" s="2">
        <f>Table_1[[#This Row],[Profit]]/Table_1[[#This Row],[Sales]]</f>
        <v>0.49</v>
      </c>
    </row>
    <row r="2415" spans="1:23" ht="14.25" customHeight="1" x14ac:dyDescent="0.2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c r="W2415" s="2">
        <f>Table_1[[#This Row],[Profit]]/Table_1[[#This Row],[Sales]]</f>
        <v>4.999999999999992E-2</v>
      </c>
    </row>
    <row r="2416" spans="1:23" ht="14.25" hidden="1" customHeight="1" x14ac:dyDescent="0.2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c r="W2416" s="2"/>
    </row>
    <row r="2417" spans="1:23" ht="14.25" hidden="1" customHeight="1" x14ac:dyDescent="0.2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c r="W2417" s="2"/>
    </row>
    <row r="2418" spans="1:23" ht="14.25" customHeight="1" x14ac:dyDescent="0.2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c r="W2418" s="2">
        <f>Table_1[[#This Row],[Profit]]/Table_1[[#This Row],[Sales]]</f>
        <v>0.16000000000000006</v>
      </c>
    </row>
    <row r="2419" spans="1:23" ht="14.25" customHeight="1" x14ac:dyDescent="0.2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c r="W2419" s="2">
        <f>Table_1[[#This Row],[Profit]]/Table_1[[#This Row],[Sales]]</f>
        <v>0.37499999999999989</v>
      </c>
    </row>
    <row r="2420" spans="1:23" ht="14.25" customHeight="1" x14ac:dyDescent="0.2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c r="W2420" s="2">
        <f>Table_1[[#This Row],[Profit]]/Table_1[[#This Row],[Sales]]</f>
        <v>7.5000000000000053E-2</v>
      </c>
    </row>
    <row r="2421" spans="1:23" ht="14.25" customHeight="1" x14ac:dyDescent="0.2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c r="W2421" s="2">
        <f>Table_1[[#This Row],[Profit]]/Table_1[[#This Row],[Sales]]</f>
        <v>4.9999999999999954E-2</v>
      </c>
    </row>
    <row r="2422" spans="1:23" ht="14.25" customHeight="1" x14ac:dyDescent="0.2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c r="W2422" s="2">
        <f>Table_1[[#This Row],[Profit]]/Table_1[[#This Row],[Sales]]</f>
        <v>0.44000000000000006</v>
      </c>
    </row>
    <row r="2423" spans="1:23" ht="14.25" hidden="1" customHeight="1" x14ac:dyDescent="0.2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c r="W2423" s="2"/>
    </row>
    <row r="2424" spans="1:23" ht="14.25" hidden="1" customHeight="1" x14ac:dyDescent="0.2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c r="W2424" s="2"/>
    </row>
    <row r="2425" spans="1:23" ht="14.25" hidden="1" customHeight="1" x14ac:dyDescent="0.2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c r="W2425" s="2"/>
    </row>
    <row r="2426" spans="1:23" ht="14.25" hidden="1" customHeight="1" x14ac:dyDescent="0.2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c r="W2426" s="2"/>
    </row>
    <row r="2427" spans="1:23" ht="14.25" hidden="1" customHeight="1" x14ac:dyDescent="0.2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c r="W2427" s="2"/>
    </row>
    <row r="2428" spans="1:23" ht="14.25" hidden="1" customHeight="1" x14ac:dyDescent="0.2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c r="W2428" s="2"/>
    </row>
    <row r="2429" spans="1:23" ht="14.25" hidden="1" customHeight="1" x14ac:dyDescent="0.2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c r="W2429" s="2"/>
    </row>
    <row r="2430" spans="1:23" ht="14.25" hidden="1" customHeight="1" x14ac:dyDescent="0.2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c r="W2430" s="2"/>
    </row>
    <row r="2431" spans="1:23" ht="14.25" hidden="1" customHeight="1" x14ac:dyDescent="0.2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c r="W2431" s="2"/>
    </row>
    <row r="2432" spans="1:23" ht="14.25" customHeight="1" x14ac:dyDescent="0.2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c r="W2432" s="2">
        <f>Table_1[[#This Row],[Profit]]/Table_1[[#This Row],[Sales]]</f>
        <v>0.47</v>
      </c>
    </row>
    <row r="2433" spans="1:23" ht="14.25" customHeight="1" x14ac:dyDescent="0.2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c r="W2433" s="2">
        <f>Table_1[[#This Row],[Profit]]/Table_1[[#This Row],[Sales]]</f>
        <v>0.41000000000000009</v>
      </c>
    </row>
    <row r="2434" spans="1:23" ht="14.25" hidden="1" customHeight="1" x14ac:dyDescent="0.2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c r="W2434" s="2"/>
    </row>
    <row r="2435" spans="1:23" ht="14.25" hidden="1" customHeight="1" x14ac:dyDescent="0.2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c r="W2435" s="2"/>
    </row>
    <row r="2436" spans="1:23" ht="14.25" hidden="1" customHeight="1" x14ac:dyDescent="0.2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c r="W2436" s="2"/>
    </row>
    <row r="2437" spans="1:23" ht="14.25" hidden="1" customHeight="1" x14ac:dyDescent="0.2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c r="W2437" s="2"/>
    </row>
    <row r="2438" spans="1:23" ht="14.25" customHeight="1" x14ac:dyDescent="0.2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c r="W2438" s="2">
        <f>Table_1[[#This Row],[Profit]]/Table_1[[#This Row],[Sales]]</f>
        <v>0.21</v>
      </c>
    </row>
    <row r="2439" spans="1:23" ht="14.25" customHeight="1" x14ac:dyDescent="0.2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c r="W2439" s="2">
        <f>Table_1[[#This Row],[Profit]]/Table_1[[#This Row],[Sales]]</f>
        <v>-0.67999999999999994</v>
      </c>
    </row>
    <row r="2440" spans="1:23" ht="14.25" customHeight="1" x14ac:dyDescent="0.2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c r="W2440" s="2">
        <f>Table_1[[#This Row],[Profit]]/Table_1[[#This Row],[Sales]]</f>
        <v>0.35</v>
      </c>
    </row>
    <row r="2441" spans="1:23" ht="14.25" hidden="1" customHeight="1" x14ac:dyDescent="0.2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c r="W2441" s="2"/>
    </row>
    <row r="2442" spans="1:23" ht="14.25" hidden="1" customHeight="1" x14ac:dyDescent="0.2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c r="W2442" s="2"/>
    </row>
    <row r="2443" spans="1:23" ht="14.25" hidden="1" customHeight="1" x14ac:dyDescent="0.2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c r="W2443" s="2"/>
    </row>
    <row r="2444" spans="1:23" ht="14.25" hidden="1" customHeight="1" x14ac:dyDescent="0.2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c r="W2444" s="2"/>
    </row>
    <row r="2445" spans="1:23" ht="14.25" hidden="1" customHeight="1" x14ac:dyDescent="0.2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c r="W2445" s="2"/>
    </row>
    <row r="2446" spans="1:23" ht="14.25" hidden="1" customHeight="1" x14ac:dyDescent="0.2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c r="W2446" s="2"/>
    </row>
    <row r="2447" spans="1:23" ht="14.25" hidden="1" customHeight="1" x14ac:dyDescent="0.2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c r="W2447" s="2"/>
    </row>
    <row r="2448" spans="1:23" ht="14.25" customHeight="1" x14ac:dyDescent="0.2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c r="W2448" s="2">
        <f>Table_1[[#This Row],[Profit]]/Table_1[[#This Row],[Sales]]</f>
        <v>0.47000000000000003</v>
      </c>
    </row>
    <row r="2449" spans="1:23" ht="14.25" hidden="1" customHeight="1" x14ac:dyDescent="0.2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c r="W2449" s="2"/>
    </row>
    <row r="2450" spans="1:23" ht="14.25" hidden="1" customHeight="1" x14ac:dyDescent="0.2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c r="W2450" s="2"/>
    </row>
    <row r="2451" spans="1:23" ht="14.25" customHeight="1" x14ac:dyDescent="0.2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c r="W2451" s="2">
        <f>Table_1[[#This Row],[Profit]]/Table_1[[#This Row],[Sales]]</f>
        <v>0.3374999999999998</v>
      </c>
    </row>
    <row r="2452" spans="1:23" ht="14.25" hidden="1" customHeight="1" x14ac:dyDescent="0.2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c r="W2452" s="2"/>
    </row>
    <row r="2453" spans="1:23" ht="14.25" hidden="1" customHeight="1" x14ac:dyDescent="0.2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c r="W2453" s="2"/>
    </row>
    <row r="2454" spans="1:23" ht="14.25" hidden="1" customHeight="1" x14ac:dyDescent="0.2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c r="W2454" s="2"/>
    </row>
    <row r="2455" spans="1:23" ht="14.25" hidden="1" customHeight="1" x14ac:dyDescent="0.2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c r="W2455" s="2"/>
    </row>
    <row r="2456" spans="1:23" ht="14.25" hidden="1" customHeight="1" x14ac:dyDescent="0.2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c r="W2456" s="2"/>
    </row>
    <row r="2457" spans="1:23" ht="14.25" hidden="1" customHeight="1" x14ac:dyDescent="0.2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c r="W2457" s="2"/>
    </row>
    <row r="2458" spans="1:23" ht="14.25" hidden="1" customHeight="1" x14ac:dyDescent="0.2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c r="W2458" s="2"/>
    </row>
    <row r="2459" spans="1:23" ht="14.25" hidden="1" customHeight="1" x14ac:dyDescent="0.2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c r="W2459" s="2"/>
    </row>
    <row r="2460" spans="1:23" ht="14.25" hidden="1" customHeight="1" x14ac:dyDescent="0.2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c r="W2460" s="2"/>
    </row>
    <row r="2461" spans="1:23" ht="14.25" hidden="1" customHeight="1" x14ac:dyDescent="0.2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c r="W2461" s="2"/>
    </row>
    <row r="2462" spans="1:23" ht="14.25" customHeight="1" x14ac:dyDescent="0.2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c r="W2462" s="2">
        <f>Table_1[[#This Row],[Profit]]/Table_1[[#This Row],[Sales]]</f>
        <v>0.45</v>
      </c>
    </row>
    <row r="2463" spans="1:23" ht="14.25" customHeight="1" x14ac:dyDescent="0.2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c r="W2463" s="2">
        <f>Table_1[[#This Row],[Profit]]/Table_1[[#This Row],[Sales]]</f>
        <v>0.34999999999999987</v>
      </c>
    </row>
    <row r="2464" spans="1:23" ht="14.25" hidden="1" customHeight="1" x14ac:dyDescent="0.2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c r="W2464" s="2"/>
    </row>
    <row r="2465" spans="1:23" ht="14.25" hidden="1" customHeight="1" x14ac:dyDescent="0.2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c r="W2465" s="2"/>
    </row>
    <row r="2466" spans="1:23" ht="14.25" hidden="1" customHeight="1" x14ac:dyDescent="0.2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c r="W2466" s="2"/>
    </row>
    <row r="2467" spans="1:23" ht="14.25" hidden="1" customHeight="1" x14ac:dyDescent="0.2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c r="W2467" s="2"/>
    </row>
    <row r="2468" spans="1:23" ht="14.25" hidden="1" customHeight="1" x14ac:dyDescent="0.2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c r="W2468" s="2"/>
    </row>
    <row r="2469" spans="1:23" ht="14.25" hidden="1" customHeight="1" x14ac:dyDescent="0.2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c r="W2469" s="2"/>
    </row>
    <row r="2470" spans="1:23" ht="14.25" hidden="1" customHeight="1" x14ac:dyDescent="0.2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c r="W2470" s="2"/>
    </row>
    <row r="2471" spans="1:23" ht="14.25" hidden="1" customHeight="1" x14ac:dyDescent="0.2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c r="W2471" s="2"/>
    </row>
    <row r="2472" spans="1:23" ht="14.25" hidden="1" customHeight="1" x14ac:dyDescent="0.2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c r="W2472" s="2"/>
    </row>
    <row r="2473" spans="1:23" ht="14.25" hidden="1" customHeight="1" x14ac:dyDescent="0.2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c r="W2473" s="2"/>
    </row>
    <row r="2474" spans="1:23" ht="14.25" hidden="1" customHeight="1" x14ac:dyDescent="0.2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c r="W2474" s="2"/>
    </row>
    <row r="2475" spans="1:23" ht="14.25" customHeight="1" x14ac:dyDescent="0.2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c r="W2475" s="2">
        <f>Table_1[[#This Row],[Profit]]/Table_1[[#This Row],[Sales]]</f>
        <v>-0.13750000000000007</v>
      </c>
    </row>
    <row r="2476" spans="1:23" ht="14.25" customHeight="1" x14ac:dyDescent="0.2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c r="W2476" s="2">
        <f>Table_1[[#This Row],[Profit]]/Table_1[[#This Row],[Sales]]</f>
        <v>0.35</v>
      </c>
    </row>
    <row r="2477" spans="1:23" ht="14.25" customHeight="1" x14ac:dyDescent="0.2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c r="W2477" s="2">
        <f>Table_1[[#This Row],[Profit]]/Table_1[[#This Row],[Sales]]</f>
        <v>0.47</v>
      </c>
    </row>
    <row r="2478" spans="1:23" ht="14.25" customHeight="1" x14ac:dyDescent="0.2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c r="W2478" s="2">
        <f>Table_1[[#This Row],[Profit]]/Table_1[[#This Row],[Sales]]</f>
        <v>0.39000000000000007</v>
      </c>
    </row>
    <row r="2479" spans="1:23" ht="14.25" customHeight="1" x14ac:dyDescent="0.2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c r="W2479" s="2">
        <f>Table_1[[#This Row],[Profit]]/Table_1[[#This Row],[Sales]]</f>
        <v>-7.4999999999999997E-2</v>
      </c>
    </row>
    <row r="2480" spans="1:23" ht="14.25" hidden="1" customHeight="1" x14ac:dyDescent="0.2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c r="W2480" s="2"/>
    </row>
    <row r="2481" spans="1:23" ht="14.25" hidden="1" customHeight="1" x14ac:dyDescent="0.2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c r="W2481" s="2"/>
    </row>
    <row r="2482" spans="1:23" ht="14.25" hidden="1" customHeight="1" x14ac:dyDescent="0.2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c r="W2482" s="2"/>
    </row>
    <row r="2483" spans="1:23" ht="14.25" customHeight="1" x14ac:dyDescent="0.2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c r="W2483" s="2">
        <f>Table_1[[#This Row],[Profit]]/Table_1[[#This Row],[Sales]]</f>
        <v>0</v>
      </c>
    </row>
    <row r="2484" spans="1:23" ht="14.25" customHeight="1" x14ac:dyDescent="0.2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c r="W2484" s="2">
        <f>Table_1[[#This Row],[Profit]]/Table_1[[#This Row],[Sales]]</f>
        <v>0.32499999999999996</v>
      </c>
    </row>
    <row r="2485" spans="1:23" ht="14.25" customHeight="1" x14ac:dyDescent="0.2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c r="W2485" s="2">
        <f>Table_1[[#This Row],[Profit]]/Table_1[[#This Row],[Sales]]</f>
        <v>0.22000000000000003</v>
      </c>
    </row>
    <row r="2486" spans="1:23" ht="14.25" customHeight="1" x14ac:dyDescent="0.2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c r="W2486" s="2">
        <f>Table_1[[#This Row],[Profit]]/Table_1[[#This Row],[Sales]]</f>
        <v>0.32499999999999996</v>
      </c>
    </row>
    <row r="2487" spans="1:23" ht="14.25" customHeight="1" x14ac:dyDescent="0.2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c r="W2487" s="2">
        <f>Table_1[[#This Row],[Profit]]/Table_1[[#This Row],[Sales]]</f>
        <v>0.25999999999999995</v>
      </c>
    </row>
    <row r="2488" spans="1:23" ht="14.25" hidden="1" customHeight="1" x14ac:dyDescent="0.2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c r="W2488" s="2"/>
    </row>
    <row r="2489" spans="1:23" ht="14.25" hidden="1" customHeight="1" x14ac:dyDescent="0.2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c r="W2489" s="2"/>
    </row>
    <row r="2490" spans="1:23" ht="14.25" hidden="1" customHeight="1" x14ac:dyDescent="0.2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c r="W2490" s="2"/>
    </row>
    <row r="2491" spans="1:23" ht="14.25" hidden="1" customHeight="1" x14ac:dyDescent="0.2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c r="W2491" s="2"/>
    </row>
    <row r="2492" spans="1:23" ht="14.25" hidden="1" customHeight="1" x14ac:dyDescent="0.2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c r="W2492" s="2"/>
    </row>
    <row r="2493" spans="1:23" ht="14.25" customHeight="1" x14ac:dyDescent="0.2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c r="W2493" s="2">
        <f>Table_1[[#This Row],[Profit]]/Table_1[[#This Row],[Sales]]</f>
        <v>0.45999999999999991</v>
      </c>
    </row>
    <row r="2494" spans="1:23" ht="14.25" hidden="1" customHeight="1" x14ac:dyDescent="0.2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c r="W2494" s="2"/>
    </row>
    <row r="2495" spans="1:23" ht="14.25" hidden="1" customHeight="1" x14ac:dyDescent="0.2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c r="W2495" s="2"/>
    </row>
    <row r="2496" spans="1:23" ht="14.25" hidden="1" customHeight="1" x14ac:dyDescent="0.2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c r="W2496" s="2"/>
    </row>
    <row r="2497" spans="1:23" ht="14.25" hidden="1" customHeight="1" x14ac:dyDescent="0.2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c r="W2497" s="2"/>
    </row>
    <row r="2498" spans="1:23" ht="14.25" customHeight="1" x14ac:dyDescent="0.2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c r="W2498" s="2">
        <f>Table_1[[#This Row],[Profit]]/Table_1[[#This Row],[Sales]]</f>
        <v>0.28999999999999998</v>
      </c>
    </row>
    <row r="2499" spans="1:23" ht="14.25" customHeight="1" x14ac:dyDescent="0.2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c r="W2499" s="2">
        <f>Table_1[[#This Row],[Profit]]/Table_1[[#This Row],[Sales]]</f>
        <v>0.46999999999999992</v>
      </c>
    </row>
    <row r="2500" spans="1:23" ht="14.25" customHeight="1" x14ac:dyDescent="0.2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c r="W2500" s="2">
        <f>Table_1[[#This Row],[Profit]]/Table_1[[#This Row],[Sales]]</f>
        <v>0.34999999999999992</v>
      </c>
    </row>
    <row r="2501" spans="1:23" ht="14.25" hidden="1" customHeight="1" x14ac:dyDescent="0.2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c r="W2501" s="2"/>
    </row>
    <row r="2502" spans="1:23" ht="14.25" hidden="1" customHeight="1" x14ac:dyDescent="0.2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c r="W2502" s="2"/>
    </row>
    <row r="2503" spans="1:23" ht="14.25" hidden="1" customHeight="1" x14ac:dyDescent="0.2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c r="W2503" s="2"/>
    </row>
    <row r="2504" spans="1:23" ht="14.25" hidden="1" customHeight="1" x14ac:dyDescent="0.2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c r="W2504" s="2"/>
    </row>
    <row r="2505" spans="1:23" ht="14.25" customHeight="1" x14ac:dyDescent="0.2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c r="W2505" s="2">
        <f>Table_1[[#This Row],[Profit]]/Table_1[[#This Row],[Sales]]</f>
        <v>0.47</v>
      </c>
    </row>
    <row r="2506" spans="1:23" ht="14.25" customHeight="1" x14ac:dyDescent="0.2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c r="W2506" s="2">
        <f>Table_1[[#This Row],[Profit]]/Table_1[[#This Row],[Sales]]</f>
        <v>0.28000000000000003</v>
      </c>
    </row>
    <row r="2507" spans="1:23" ht="14.25" customHeight="1" x14ac:dyDescent="0.2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c r="W2507" s="2">
        <f>Table_1[[#This Row],[Profit]]/Table_1[[#This Row],[Sales]]</f>
        <v>3.9999999999999959E-2</v>
      </c>
    </row>
    <row r="2508" spans="1:23" ht="14.25" customHeight="1" x14ac:dyDescent="0.2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c r="W2508" s="2">
        <f>Table_1[[#This Row],[Profit]]/Table_1[[#This Row],[Sales]]</f>
        <v>0.44000000000000006</v>
      </c>
    </row>
    <row r="2509" spans="1:23" ht="14.25" hidden="1" customHeight="1" x14ac:dyDescent="0.2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c r="W2509" s="2"/>
    </row>
    <row r="2510" spans="1:23" ht="14.25" customHeight="1" x14ac:dyDescent="0.2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c r="W2510" s="2">
        <f>Table_1[[#This Row],[Profit]]/Table_1[[#This Row],[Sales]]</f>
        <v>7.4999999999999969E-2</v>
      </c>
    </row>
    <row r="2511" spans="1:23" ht="14.25" customHeight="1" x14ac:dyDescent="0.2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c r="W2511" s="2">
        <f>Table_1[[#This Row],[Profit]]/Table_1[[#This Row],[Sales]]</f>
        <v>0.11000000000000006</v>
      </c>
    </row>
    <row r="2512" spans="1:23" ht="14.25" hidden="1" customHeight="1" x14ac:dyDescent="0.2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c r="W2512" s="2"/>
    </row>
    <row r="2513" spans="1:23" ht="14.25" hidden="1" customHeight="1" x14ac:dyDescent="0.2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c r="W2513" s="2"/>
    </row>
    <row r="2514" spans="1:23" ht="14.25" hidden="1" customHeight="1" x14ac:dyDescent="0.2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c r="W2514" s="2"/>
    </row>
    <row r="2515" spans="1:23" ht="14.25" hidden="1" customHeight="1" x14ac:dyDescent="0.2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c r="W2515" s="2"/>
    </row>
    <row r="2516" spans="1:23" ht="14.25" hidden="1" customHeight="1" x14ac:dyDescent="0.2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c r="W2516" s="2"/>
    </row>
    <row r="2517" spans="1:23" ht="14.25" hidden="1" customHeight="1" x14ac:dyDescent="0.2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c r="W2517" s="2"/>
    </row>
    <row r="2518" spans="1:23" ht="14.25" hidden="1" customHeight="1" x14ac:dyDescent="0.2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c r="W2518" s="2"/>
    </row>
    <row r="2519" spans="1:23" ht="14.25" hidden="1" customHeight="1" x14ac:dyDescent="0.2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c r="W2519" s="2"/>
    </row>
    <row r="2520" spans="1:23" ht="14.25" hidden="1" customHeight="1" x14ac:dyDescent="0.2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c r="W2520" s="2"/>
    </row>
    <row r="2521" spans="1:23" ht="14.25" hidden="1" customHeight="1" x14ac:dyDescent="0.2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c r="W2521" s="2"/>
    </row>
    <row r="2522" spans="1:23" ht="14.25" hidden="1" customHeight="1" x14ac:dyDescent="0.2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c r="W2522" s="2"/>
    </row>
    <row r="2523" spans="1:23" ht="14.25" hidden="1" customHeight="1" x14ac:dyDescent="0.2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c r="W2523" s="2"/>
    </row>
    <row r="2524" spans="1:23" ht="14.25" hidden="1" customHeight="1" x14ac:dyDescent="0.2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c r="W2524" s="2"/>
    </row>
    <row r="2525" spans="1:23" ht="14.25" hidden="1" customHeight="1" x14ac:dyDescent="0.2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c r="W2525" s="2"/>
    </row>
    <row r="2526" spans="1:23" ht="14.25" hidden="1" customHeight="1" x14ac:dyDescent="0.2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c r="W2526" s="2"/>
    </row>
    <row r="2527" spans="1:23" ht="14.25" hidden="1" customHeight="1" x14ac:dyDescent="0.2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c r="W2527" s="2"/>
    </row>
    <row r="2528" spans="1:23" ht="14.25" hidden="1" customHeight="1" x14ac:dyDescent="0.2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c r="W2528" s="2"/>
    </row>
    <row r="2529" spans="1:23" ht="14.25" hidden="1" customHeight="1" x14ac:dyDescent="0.2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c r="W2529" s="2"/>
    </row>
    <row r="2530" spans="1:23" ht="14.25" hidden="1" customHeight="1" x14ac:dyDescent="0.2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c r="W2530" s="2"/>
    </row>
    <row r="2531" spans="1:23" ht="14.25" hidden="1" customHeight="1" x14ac:dyDescent="0.2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c r="W2531" s="2"/>
    </row>
    <row r="2532" spans="1:23" ht="14.25" hidden="1" customHeight="1" x14ac:dyDescent="0.2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c r="W2532" s="2"/>
    </row>
    <row r="2533" spans="1:23" ht="14.25" hidden="1" customHeight="1" x14ac:dyDescent="0.2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c r="W2533" s="2"/>
    </row>
    <row r="2534" spans="1:23" ht="14.25" hidden="1" customHeight="1" x14ac:dyDescent="0.2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c r="W2534" s="2"/>
    </row>
    <row r="2535" spans="1:23" ht="14.25" hidden="1" customHeight="1" x14ac:dyDescent="0.2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c r="W2535" s="2"/>
    </row>
    <row r="2536" spans="1:23" ht="14.25" hidden="1" customHeight="1" x14ac:dyDescent="0.2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c r="W2536" s="2"/>
    </row>
    <row r="2537" spans="1:23" ht="14.25" customHeight="1" x14ac:dyDescent="0.2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c r="W2537" s="2">
        <f>Table_1[[#This Row],[Profit]]/Table_1[[#This Row],[Sales]]</f>
        <v>0.39</v>
      </c>
    </row>
    <row r="2538" spans="1:23" ht="14.25" hidden="1" customHeight="1" x14ac:dyDescent="0.2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c r="W2538" s="2"/>
    </row>
    <row r="2539" spans="1:23" ht="14.25" hidden="1" customHeight="1" x14ac:dyDescent="0.2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c r="W2539" s="2"/>
    </row>
    <row r="2540" spans="1:23" ht="14.25" hidden="1" customHeight="1" x14ac:dyDescent="0.2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c r="W2540" s="2"/>
    </row>
    <row r="2541" spans="1:23" ht="14.25" customHeight="1" x14ac:dyDescent="0.2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c r="W2541" s="2">
        <f>Table_1[[#This Row],[Profit]]/Table_1[[#This Row],[Sales]]</f>
        <v>-0.16250000000000014</v>
      </c>
    </row>
    <row r="2542" spans="1:23" ht="14.25" customHeight="1" x14ac:dyDescent="0.2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c r="W2542" s="2">
        <f>Table_1[[#This Row],[Profit]]/Table_1[[#This Row],[Sales]]</f>
        <v>0.11249999999999995</v>
      </c>
    </row>
    <row r="2543" spans="1:23" ht="14.25" customHeight="1" x14ac:dyDescent="0.2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c r="W2543" s="2">
        <f>Table_1[[#This Row],[Profit]]/Table_1[[#This Row],[Sales]]</f>
        <v>0.2</v>
      </c>
    </row>
    <row r="2544" spans="1:23" ht="14.25" hidden="1" customHeight="1" x14ac:dyDescent="0.2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c r="W2544" s="2"/>
    </row>
    <row r="2545" spans="1:23" ht="14.25" hidden="1" customHeight="1" x14ac:dyDescent="0.2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c r="W2545" s="2"/>
    </row>
    <row r="2546" spans="1:23" ht="14.25" hidden="1" customHeight="1" x14ac:dyDescent="0.2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c r="W2546" s="2"/>
    </row>
    <row r="2547" spans="1:23" ht="14.25" customHeight="1" x14ac:dyDescent="0.2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c r="W2547" s="2">
        <f>Table_1[[#This Row],[Profit]]/Table_1[[#This Row],[Sales]]</f>
        <v>1.0000000000000021E-2</v>
      </c>
    </row>
    <row r="2548" spans="1:23" ht="14.25" customHeight="1" x14ac:dyDescent="0.2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c r="W2548" s="2">
        <f>Table_1[[#This Row],[Profit]]/Table_1[[#This Row],[Sales]]</f>
        <v>-5.8823529411764705E-2</v>
      </c>
    </row>
    <row r="2549" spans="1:23" ht="14.25" customHeight="1" x14ac:dyDescent="0.2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c r="W2549" s="2">
        <f>Table_1[[#This Row],[Profit]]/Table_1[[#This Row],[Sales]]</f>
        <v>0.1125</v>
      </c>
    </row>
    <row r="2550" spans="1:23" ht="14.25" customHeight="1" x14ac:dyDescent="0.2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c r="W2550" s="2">
        <f>Table_1[[#This Row],[Profit]]/Table_1[[#This Row],[Sales]]</f>
        <v>0.11249999999999988</v>
      </c>
    </row>
    <row r="2551" spans="1:23" ht="14.25" customHeight="1" x14ac:dyDescent="0.2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c r="W2551" s="2">
        <f>Table_1[[#This Row],[Profit]]/Table_1[[#This Row],[Sales]]</f>
        <v>0.33749999999999991</v>
      </c>
    </row>
    <row r="2552" spans="1:23" ht="14.25" customHeight="1" x14ac:dyDescent="0.2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c r="W2552" s="2">
        <f>Table_1[[#This Row],[Profit]]/Table_1[[#This Row],[Sales]]</f>
        <v>0.35</v>
      </c>
    </row>
    <row r="2553" spans="1:23" ht="14.25" hidden="1" customHeight="1" x14ac:dyDescent="0.2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c r="W2553" s="2"/>
    </row>
    <row r="2554" spans="1:23" ht="14.25" hidden="1" customHeight="1" x14ac:dyDescent="0.2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c r="W2554" s="2"/>
    </row>
    <row r="2555" spans="1:23" ht="14.25" hidden="1" customHeight="1" x14ac:dyDescent="0.2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c r="W2555" s="2"/>
    </row>
    <row r="2556" spans="1:23" ht="14.25" hidden="1" customHeight="1" x14ac:dyDescent="0.2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c r="W2556" s="2"/>
    </row>
    <row r="2557" spans="1:23" ht="14.25" hidden="1" customHeight="1" x14ac:dyDescent="0.2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c r="W2557" s="2"/>
    </row>
    <row r="2558" spans="1:23" ht="14.25" hidden="1" customHeight="1" x14ac:dyDescent="0.2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c r="W2558" s="2"/>
    </row>
    <row r="2559" spans="1:23" ht="14.25" hidden="1" customHeight="1" x14ac:dyDescent="0.2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c r="W2559" s="2"/>
    </row>
    <row r="2560" spans="1:23" ht="14.25" customHeight="1" x14ac:dyDescent="0.2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c r="W2560" s="2">
        <f>Table_1[[#This Row],[Profit]]/Table_1[[#This Row],[Sales]]</f>
        <v>9.9999999999999936E-2</v>
      </c>
    </row>
    <row r="2561" spans="1:23" ht="14.25" customHeight="1" x14ac:dyDescent="0.2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c r="W2561" s="2">
        <f>Table_1[[#This Row],[Profit]]/Table_1[[#This Row],[Sales]]</f>
        <v>0.48000000000000004</v>
      </c>
    </row>
    <row r="2562" spans="1:23" ht="14.25" customHeight="1" x14ac:dyDescent="0.2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c r="W2562" s="2">
        <f>Table_1[[#This Row],[Profit]]/Table_1[[#This Row],[Sales]]</f>
        <v>0.19000000000000003</v>
      </c>
    </row>
    <row r="2563" spans="1:23" ht="14.25" hidden="1" customHeight="1" x14ac:dyDescent="0.2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c r="W2563" s="2"/>
    </row>
    <row r="2564" spans="1:23" ht="14.25" hidden="1" customHeight="1" x14ac:dyDescent="0.2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c r="W2564" s="2"/>
    </row>
    <row r="2565" spans="1:23" ht="14.25" hidden="1" customHeight="1" x14ac:dyDescent="0.2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c r="W2565" s="2"/>
    </row>
    <row r="2566" spans="1:23" ht="14.25" hidden="1" customHeight="1" x14ac:dyDescent="0.2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c r="W2566" s="2"/>
    </row>
    <row r="2567" spans="1:23" ht="14.25" hidden="1" customHeight="1" x14ac:dyDescent="0.2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c r="W2567" s="2"/>
    </row>
    <row r="2568" spans="1:23" ht="14.25" customHeight="1" x14ac:dyDescent="0.2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c r="W2568" s="2">
        <f>Table_1[[#This Row],[Profit]]/Table_1[[#This Row],[Sales]]</f>
        <v>0.31249999999999983</v>
      </c>
    </row>
    <row r="2569" spans="1:23" ht="14.25" customHeight="1" x14ac:dyDescent="0.2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c r="W2569" s="2">
        <f>Table_1[[#This Row],[Profit]]/Table_1[[#This Row],[Sales]]</f>
        <v>9.0000000000000052E-2</v>
      </c>
    </row>
    <row r="2570" spans="1:23" ht="14.25" hidden="1" customHeight="1" x14ac:dyDescent="0.2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c r="W2570" s="2"/>
    </row>
    <row r="2571" spans="1:23" ht="14.25" hidden="1" customHeight="1" x14ac:dyDescent="0.2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c r="W2571" s="2"/>
    </row>
    <row r="2572" spans="1:23" ht="14.25" hidden="1" customHeight="1" x14ac:dyDescent="0.2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c r="W2572" s="2"/>
    </row>
    <row r="2573" spans="1:23" ht="14.25" hidden="1" customHeight="1" x14ac:dyDescent="0.2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c r="W2573" s="2"/>
    </row>
    <row r="2574" spans="1:23" ht="14.25" hidden="1" customHeight="1" x14ac:dyDescent="0.2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c r="W2574" s="2"/>
    </row>
    <row r="2575" spans="1:23" ht="14.25" hidden="1" customHeight="1" x14ac:dyDescent="0.2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c r="W2575" s="2"/>
    </row>
    <row r="2576" spans="1:23" ht="14.25" hidden="1" customHeight="1" x14ac:dyDescent="0.2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c r="W2576" s="2"/>
    </row>
    <row r="2577" spans="1:23" ht="14.25" hidden="1" customHeight="1" x14ac:dyDescent="0.2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c r="W2577" s="2"/>
    </row>
    <row r="2578" spans="1:23" ht="14.25" hidden="1" customHeight="1" x14ac:dyDescent="0.2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c r="W2578" s="2"/>
    </row>
    <row r="2579" spans="1:23" ht="14.25" hidden="1" customHeight="1" x14ac:dyDescent="0.2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c r="W2579" s="2"/>
    </row>
    <row r="2580" spans="1:23" ht="14.25" hidden="1" customHeight="1" x14ac:dyDescent="0.2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c r="W2580" s="2"/>
    </row>
    <row r="2581" spans="1:23" ht="14.25" hidden="1" customHeight="1" x14ac:dyDescent="0.2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c r="W2581" s="2"/>
    </row>
    <row r="2582" spans="1:23" ht="14.25" hidden="1" customHeight="1" x14ac:dyDescent="0.2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c r="W2582" s="2"/>
    </row>
    <row r="2583" spans="1:23" ht="14.25" hidden="1" customHeight="1" x14ac:dyDescent="0.2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c r="W2583" s="2"/>
    </row>
    <row r="2584" spans="1:23" ht="14.25" hidden="1" customHeight="1" x14ac:dyDescent="0.2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c r="W2584" s="2"/>
    </row>
    <row r="2585" spans="1:23" ht="14.25" hidden="1" customHeight="1" x14ac:dyDescent="0.2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c r="W2585" s="2"/>
    </row>
    <row r="2586" spans="1:23" ht="14.25" hidden="1" customHeight="1" x14ac:dyDescent="0.2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c r="W2586" s="2"/>
    </row>
    <row r="2587" spans="1:23" ht="14.25" hidden="1" customHeight="1" x14ac:dyDescent="0.2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c r="W2587" s="2"/>
    </row>
    <row r="2588" spans="1:23" ht="14.25" hidden="1" customHeight="1" x14ac:dyDescent="0.2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c r="W2588" s="2"/>
    </row>
    <row r="2589" spans="1:23" ht="14.25" hidden="1" customHeight="1" x14ac:dyDescent="0.2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c r="W2589" s="2"/>
    </row>
    <row r="2590" spans="1:23" ht="14.25" customHeight="1" x14ac:dyDescent="0.2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c r="W2590" s="2">
        <f>Table_1[[#This Row],[Profit]]/Table_1[[#This Row],[Sales]]</f>
        <v>0.1699999999999999</v>
      </c>
    </row>
    <row r="2591" spans="1:23" ht="14.25" customHeight="1" x14ac:dyDescent="0.2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c r="W2591" s="2">
        <f>Table_1[[#This Row],[Profit]]/Table_1[[#This Row],[Sales]]</f>
        <v>8.7499999999999981E-2</v>
      </c>
    </row>
    <row r="2592" spans="1:23" ht="14.25" hidden="1" customHeight="1" x14ac:dyDescent="0.2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c r="W2592" s="2"/>
    </row>
    <row r="2593" spans="1:23" ht="14.25" hidden="1" customHeight="1" x14ac:dyDescent="0.2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c r="W2593" s="2"/>
    </row>
    <row r="2594" spans="1:23" ht="14.25" hidden="1" customHeight="1" x14ac:dyDescent="0.2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c r="W2594" s="2"/>
    </row>
    <row r="2595" spans="1:23" ht="14.25" hidden="1" customHeight="1" x14ac:dyDescent="0.2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c r="W2595" s="2"/>
    </row>
    <row r="2596" spans="1:23" ht="14.25" hidden="1" customHeight="1" x14ac:dyDescent="0.2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c r="W2596" s="2"/>
    </row>
    <row r="2597" spans="1:23" ht="14.25" hidden="1" customHeight="1" x14ac:dyDescent="0.2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c r="W2597" s="2"/>
    </row>
    <row r="2598" spans="1:23" ht="14.25" hidden="1" customHeight="1" x14ac:dyDescent="0.2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c r="W2598" s="2"/>
    </row>
    <row r="2599" spans="1:23" ht="14.25" hidden="1" customHeight="1" x14ac:dyDescent="0.2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c r="W2599" s="2"/>
    </row>
    <row r="2600" spans="1:23" ht="14.25" hidden="1" customHeight="1" x14ac:dyDescent="0.2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c r="W2600" s="2"/>
    </row>
    <row r="2601" spans="1:23" ht="14.25" hidden="1" customHeight="1" x14ac:dyDescent="0.2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c r="W2601" s="2"/>
    </row>
    <row r="2602" spans="1:23" ht="14.25" hidden="1" customHeight="1" x14ac:dyDescent="0.2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c r="W2602" s="2"/>
    </row>
    <row r="2603" spans="1:23" ht="14.25" hidden="1" customHeight="1" x14ac:dyDescent="0.2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c r="W2603" s="2"/>
    </row>
    <row r="2604" spans="1:23" ht="14.25" hidden="1" customHeight="1" x14ac:dyDescent="0.2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c r="W2604" s="2"/>
    </row>
    <row r="2605" spans="1:23" ht="14.25" hidden="1" customHeight="1" x14ac:dyDescent="0.2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c r="W2605" s="2"/>
    </row>
    <row r="2606" spans="1:23" ht="14.25" hidden="1" customHeight="1" x14ac:dyDescent="0.2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c r="W2606" s="2"/>
    </row>
    <row r="2607" spans="1:23" ht="14.25" hidden="1" customHeight="1" x14ac:dyDescent="0.2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c r="W2607" s="2"/>
    </row>
    <row r="2608" spans="1:23" ht="14.25" customHeight="1" x14ac:dyDescent="0.2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c r="W2608" s="2">
        <f>Table_1[[#This Row],[Profit]]/Table_1[[#This Row],[Sales]]</f>
        <v>0.28999999999999987</v>
      </c>
    </row>
    <row r="2609" spans="1:23" ht="14.25" hidden="1" customHeight="1" x14ac:dyDescent="0.2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c r="W2609" s="2"/>
    </row>
    <row r="2610" spans="1:23" ht="14.25" hidden="1" customHeight="1" x14ac:dyDescent="0.2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c r="W2610" s="2"/>
    </row>
    <row r="2611" spans="1:23" ht="14.25" hidden="1" customHeight="1" x14ac:dyDescent="0.2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c r="W2611" s="2"/>
    </row>
    <row r="2612" spans="1:23" ht="14.25" hidden="1" customHeight="1" x14ac:dyDescent="0.2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c r="W2612" s="2"/>
    </row>
    <row r="2613" spans="1:23" ht="14.25" hidden="1" customHeight="1" x14ac:dyDescent="0.2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c r="W2613" s="2"/>
    </row>
    <row r="2614" spans="1:23" ht="14.25" hidden="1" customHeight="1" x14ac:dyDescent="0.2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c r="W2614" s="2"/>
    </row>
    <row r="2615" spans="1:23" ht="14.25" customHeight="1" x14ac:dyDescent="0.2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c r="W2615" s="2">
        <f>Table_1[[#This Row],[Profit]]/Table_1[[#This Row],[Sales]]</f>
        <v>6.2500000000000014E-2</v>
      </c>
    </row>
    <row r="2616" spans="1:23" ht="14.25" customHeight="1" x14ac:dyDescent="0.2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c r="W2616" s="2">
        <f>Table_1[[#This Row],[Profit]]/Table_1[[#This Row],[Sales]]</f>
        <v>9.999999999999995E-2</v>
      </c>
    </row>
    <row r="2617" spans="1:23" ht="14.25" customHeight="1" x14ac:dyDescent="0.2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c r="W2617" s="2">
        <f>Table_1[[#This Row],[Profit]]/Table_1[[#This Row],[Sales]]</f>
        <v>0.31249999999999994</v>
      </c>
    </row>
    <row r="2618" spans="1:23" ht="14.25" customHeight="1" x14ac:dyDescent="0.2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c r="W2618" s="2">
        <f>Table_1[[#This Row],[Profit]]/Table_1[[#This Row],[Sales]]</f>
        <v>0.47000000000000003</v>
      </c>
    </row>
    <row r="2619" spans="1:23" ht="14.25" customHeight="1" x14ac:dyDescent="0.2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c r="W2619" s="2">
        <f>Table_1[[#This Row],[Profit]]/Table_1[[#This Row],[Sales]]</f>
        <v>0.31249999999999983</v>
      </c>
    </row>
    <row r="2620" spans="1:23" ht="14.25" customHeight="1" x14ac:dyDescent="0.2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c r="W2620" s="2">
        <f>Table_1[[#This Row],[Profit]]/Table_1[[#This Row],[Sales]]</f>
        <v>0.25999999999999995</v>
      </c>
    </row>
    <row r="2621" spans="1:23" ht="14.25" customHeight="1" x14ac:dyDescent="0.2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c r="W2621" s="2">
        <f>Table_1[[#This Row],[Profit]]/Table_1[[#This Row],[Sales]]</f>
        <v>9.999999999999995E-2</v>
      </c>
    </row>
    <row r="2622" spans="1:23" ht="14.25" customHeight="1" x14ac:dyDescent="0.2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c r="W2622" s="2">
        <f>Table_1[[#This Row],[Profit]]/Table_1[[#This Row],[Sales]]</f>
        <v>0.28000000000000003</v>
      </c>
    </row>
    <row r="2623" spans="1:23" ht="14.25" customHeight="1" x14ac:dyDescent="0.2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c r="W2623" s="2">
        <f>Table_1[[#This Row],[Profit]]/Table_1[[#This Row],[Sales]]</f>
        <v>0.47000000000000003</v>
      </c>
    </row>
    <row r="2624" spans="1:23" ht="14.25" hidden="1" customHeight="1" x14ac:dyDescent="0.2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c r="W2624" s="2"/>
    </row>
    <row r="2625" spans="1:23" ht="14.25" hidden="1" customHeight="1" x14ac:dyDescent="0.2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c r="W2625" s="2"/>
    </row>
    <row r="2626" spans="1:23" ht="14.25" hidden="1" customHeight="1" x14ac:dyDescent="0.2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c r="W2626" s="2"/>
    </row>
    <row r="2627" spans="1:23" ht="14.25" hidden="1" customHeight="1" x14ac:dyDescent="0.2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c r="W2627" s="2"/>
    </row>
    <row r="2628" spans="1:23" ht="14.25" hidden="1" customHeight="1" x14ac:dyDescent="0.2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c r="W2628" s="2"/>
    </row>
    <row r="2629" spans="1:23" ht="14.25" hidden="1" customHeight="1" x14ac:dyDescent="0.2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c r="W2629" s="2"/>
    </row>
    <row r="2630" spans="1:23" ht="14.25" hidden="1" customHeight="1" x14ac:dyDescent="0.2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c r="W2630" s="2"/>
    </row>
    <row r="2631" spans="1:23" ht="14.25" hidden="1" customHeight="1" x14ac:dyDescent="0.2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c r="W2631" s="2"/>
    </row>
    <row r="2632" spans="1:23" ht="14.25" hidden="1" customHeight="1" x14ac:dyDescent="0.2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c r="W2632" s="2"/>
    </row>
    <row r="2633" spans="1:23" ht="14.25" customHeight="1" x14ac:dyDescent="0.2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c r="W2633" s="2">
        <f>Table_1[[#This Row],[Profit]]/Table_1[[#This Row],[Sales]]</f>
        <v>0.4300000000000001</v>
      </c>
    </row>
    <row r="2634" spans="1:23" ht="14.25" customHeight="1" x14ac:dyDescent="0.2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c r="W2634" s="2">
        <f>Table_1[[#This Row],[Profit]]/Table_1[[#This Row],[Sales]]</f>
        <v>9.9999999999999936E-2</v>
      </c>
    </row>
    <row r="2635" spans="1:23" ht="14.25" customHeight="1" x14ac:dyDescent="0.2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c r="W2635" s="2">
        <f>Table_1[[#This Row],[Profit]]/Table_1[[#This Row],[Sales]]</f>
        <v>0.11249999999999992</v>
      </c>
    </row>
    <row r="2636" spans="1:23" ht="14.25" hidden="1" customHeight="1" x14ac:dyDescent="0.2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c r="W2636" s="2"/>
    </row>
    <row r="2637" spans="1:23" ht="14.25" hidden="1" customHeight="1" x14ac:dyDescent="0.2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c r="W2637" s="2"/>
    </row>
    <row r="2638" spans="1:23" ht="14.25" customHeight="1" x14ac:dyDescent="0.2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c r="W2638" s="2">
        <f>Table_1[[#This Row],[Profit]]/Table_1[[#This Row],[Sales]]</f>
        <v>0.19000000000000003</v>
      </c>
    </row>
    <row r="2639" spans="1:23" ht="14.25" hidden="1" customHeight="1" x14ac:dyDescent="0.2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c r="W2639" s="2"/>
    </row>
    <row r="2640" spans="1:23" ht="14.25" hidden="1" customHeight="1" x14ac:dyDescent="0.2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c r="W2640" s="2"/>
    </row>
    <row r="2641" spans="1:23" ht="14.25" hidden="1" customHeight="1" x14ac:dyDescent="0.2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c r="W2641" s="2"/>
    </row>
    <row r="2642" spans="1:23" ht="14.25" hidden="1" customHeight="1" x14ac:dyDescent="0.2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c r="W2642" s="2"/>
    </row>
    <row r="2643" spans="1:23" ht="14.25" hidden="1" customHeight="1" x14ac:dyDescent="0.2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c r="W2643" s="2"/>
    </row>
    <row r="2644" spans="1:23" ht="14.25" hidden="1" customHeight="1" x14ac:dyDescent="0.2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c r="W2644" s="2"/>
    </row>
    <row r="2645" spans="1:23" ht="14.25" hidden="1" customHeight="1" x14ac:dyDescent="0.2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c r="W2645" s="2"/>
    </row>
    <row r="2646" spans="1:23" ht="14.25" hidden="1" customHeight="1" x14ac:dyDescent="0.2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c r="W2646" s="2"/>
    </row>
    <row r="2647" spans="1:23" ht="14.25" hidden="1" customHeight="1" x14ac:dyDescent="0.2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c r="W2647" s="2"/>
    </row>
    <row r="2648" spans="1:23" ht="14.25" hidden="1" customHeight="1" x14ac:dyDescent="0.2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c r="W2648" s="2"/>
    </row>
    <row r="2649" spans="1:23" ht="14.25" hidden="1" customHeight="1" x14ac:dyDescent="0.2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c r="W2649" s="2"/>
    </row>
    <row r="2650" spans="1:23" ht="14.25" hidden="1" customHeight="1" x14ac:dyDescent="0.2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c r="W2650" s="2"/>
    </row>
    <row r="2651" spans="1:23" ht="14.25" hidden="1" customHeight="1" x14ac:dyDescent="0.2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c r="W2651" s="2"/>
    </row>
    <row r="2652" spans="1:23" ht="14.25" customHeight="1" x14ac:dyDescent="0.2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c r="W2652" s="2">
        <f>Table_1[[#This Row],[Profit]]/Table_1[[#This Row],[Sales]]</f>
        <v>4.7058823529411715E-2</v>
      </c>
    </row>
    <row r="2653" spans="1:23" ht="14.25" customHeight="1" x14ac:dyDescent="0.2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c r="W2653" s="2">
        <f>Table_1[[#This Row],[Profit]]/Table_1[[#This Row],[Sales]]</f>
        <v>0.32499999999999984</v>
      </c>
    </row>
    <row r="2654" spans="1:23" ht="14.25" customHeight="1" x14ac:dyDescent="0.2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c r="W2654" s="2">
        <f>Table_1[[#This Row],[Profit]]/Table_1[[#This Row],[Sales]]</f>
        <v>0.36249999999999993</v>
      </c>
    </row>
    <row r="2655" spans="1:23" ht="14.25" customHeight="1" x14ac:dyDescent="0.2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c r="W2655" s="2">
        <f>Table_1[[#This Row],[Profit]]/Table_1[[#This Row],[Sales]]</f>
        <v>0.49000000000000005</v>
      </c>
    </row>
    <row r="2656" spans="1:23" ht="14.25" customHeight="1" x14ac:dyDescent="0.2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c r="W2656" s="2">
        <f>Table_1[[#This Row],[Profit]]/Table_1[[#This Row],[Sales]]</f>
        <v>5.9999999999999935E-2</v>
      </c>
    </row>
    <row r="2657" spans="1:23" ht="14.25" customHeight="1" x14ac:dyDescent="0.2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c r="W2657" s="2">
        <f>Table_1[[#This Row],[Profit]]/Table_1[[#This Row],[Sales]]</f>
        <v>0.34999999999999992</v>
      </c>
    </row>
    <row r="2658" spans="1:23" ht="14.25" customHeight="1" x14ac:dyDescent="0.2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c r="W2658" s="2">
        <f>Table_1[[#This Row],[Profit]]/Table_1[[#This Row],[Sales]]</f>
        <v>0.25</v>
      </c>
    </row>
    <row r="2659" spans="1:23" ht="14.25" customHeight="1" x14ac:dyDescent="0.2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c r="W2659" s="2">
        <f>Table_1[[#This Row],[Profit]]/Table_1[[#This Row],[Sales]]</f>
        <v>0.49000000000000005</v>
      </c>
    </row>
    <row r="2660" spans="1:23" ht="14.25" customHeight="1" x14ac:dyDescent="0.2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c r="W2660" s="2">
        <f>Table_1[[#This Row],[Profit]]/Table_1[[#This Row],[Sales]]</f>
        <v>0.47000000000000008</v>
      </c>
    </row>
    <row r="2661" spans="1:23" ht="14.25" customHeight="1" x14ac:dyDescent="0.2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c r="W2661" s="2">
        <f>Table_1[[#This Row],[Profit]]/Table_1[[#This Row],[Sales]]</f>
        <v>0.11249999999999992</v>
      </c>
    </row>
    <row r="2662" spans="1:23" ht="14.25" hidden="1" customHeight="1" x14ac:dyDescent="0.2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c r="W2662" s="2"/>
    </row>
    <row r="2663" spans="1:23" ht="14.25" hidden="1" customHeight="1" x14ac:dyDescent="0.2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c r="W2663" s="2"/>
    </row>
    <row r="2664" spans="1:23" ht="14.25" hidden="1" customHeight="1" x14ac:dyDescent="0.2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c r="W2664" s="2"/>
    </row>
    <row r="2665" spans="1:23" ht="14.25" hidden="1" customHeight="1" x14ac:dyDescent="0.2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c r="W2665" s="2"/>
    </row>
    <row r="2666" spans="1:23" ht="14.25" hidden="1" customHeight="1" x14ac:dyDescent="0.2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c r="W2666" s="2"/>
    </row>
    <row r="2667" spans="1:23" ht="14.25" hidden="1" customHeight="1" x14ac:dyDescent="0.2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c r="W2667" s="2"/>
    </row>
    <row r="2668" spans="1:23" ht="14.25" hidden="1" customHeight="1" x14ac:dyDescent="0.2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c r="W2668" s="2"/>
    </row>
    <row r="2669" spans="1:23" ht="14.25" hidden="1" customHeight="1" x14ac:dyDescent="0.2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c r="W2669" s="2"/>
    </row>
    <row r="2670" spans="1:23" ht="14.25" customHeight="1" x14ac:dyDescent="0.2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c r="W2670" s="2">
        <f>Table_1[[#This Row],[Profit]]/Table_1[[#This Row],[Sales]]</f>
        <v>0.11249999999999998</v>
      </c>
    </row>
    <row r="2671" spans="1:23" ht="14.25" customHeight="1" x14ac:dyDescent="0.2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c r="W2671" s="2">
        <f>Table_1[[#This Row],[Profit]]/Table_1[[#This Row],[Sales]]</f>
        <v>0.28000000000000008</v>
      </c>
    </row>
    <row r="2672" spans="1:23" ht="14.25" hidden="1" customHeight="1" x14ac:dyDescent="0.2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c r="W2672" s="2"/>
    </row>
    <row r="2673" spans="1:23" ht="14.25" hidden="1" customHeight="1" x14ac:dyDescent="0.2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c r="W2673" s="2"/>
    </row>
    <row r="2674" spans="1:23" ht="14.25" hidden="1" customHeight="1" x14ac:dyDescent="0.2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c r="W2674" s="2"/>
    </row>
    <row r="2675" spans="1:23" ht="14.25" hidden="1" customHeight="1" x14ac:dyDescent="0.2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c r="W2675" s="2"/>
    </row>
    <row r="2676" spans="1:23" ht="14.25" customHeight="1" x14ac:dyDescent="0.2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c r="W2676" s="2">
        <f>Table_1[[#This Row],[Profit]]/Table_1[[#This Row],[Sales]]</f>
        <v>0.48</v>
      </c>
    </row>
    <row r="2677" spans="1:23" ht="14.25" hidden="1" customHeight="1" x14ac:dyDescent="0.2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c r="W2677" s="2"/>
    </row>
    <row r="2678" spans="1:23" ht="14.25" hidden="1" customHeight="1" x14ac:dyDescent="0.2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c r="W2678" s="2"/>
    </row>
    <row r="2679" spans="1:23" ht="14.25" customHeight="1" x14ac:dyDescent="0.2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c r="W2679" s="2">
        <f>Table_1[[#This Row],[Profit]]/Table_1[[#This Row],[Sales]]</f>
        <v>-0.73333333333333317</v>
      </c>
    </row>
    <row r="2680" spans="1:23" ht="14.25" customHeight="1" x14ac:dyDescent="0.2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c r="W2680" s="2">
        <f>Table_1[[#This Row],[Profit]]/Table_1[[#This Row],[Sales]]</f>
        <v>-0.66666666666666652</v>
      </c>
    </row>
    <row r="2681" spans="1:23" ht="14.25" hidden="1" customHeight="1" x14ac:dyDescent="0.2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c r="W2681" s="2"/>
    </row>
    <row r="2682" spans="1:23" ht="14.25" hidden="1" customHeight="1" x14ac:dyDescent="0.2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c r="W2682" s="2"/>
    </row>
    <row r="2683" spans="1:23" ht="14.25" hidden="1" customHeight="1" x14ac:dyDescent="0.2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c r="W2683" s="2"/>
    </row>
    <row r="2684" spans="1:23" ht="14.25" hidden="1" customHeight="1" x14ac:dyDescent="0.2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c r="W2684" s="2"/>
    </row>
    <row r="2685" spans="1:23" ht="14.25" hidden="1" customHeight="1" x14ac:dyDescent="0.2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c r="W2685" s="2"/>
    </row>
    <row r="2686" spans="1:23" ht="14.25" customHeight="1" x14ac:dyDescent="0.2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c r="W2686" s="2">
        <f>Table_1[[#This Row],[Profit]]/Table_1[[#This Row],[Sales]]</f>
        <v>0.32499999999999996</v>
      </c>
    </row>
    <row r="2687" spans="1:23" ht="14.25" hidden="1" customHeight="1" x14ac:dyDescent="0.2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c r="W2687" s="2"/>
    </row>
    <row r="2688" spans="1:23" ht="14.25" hidden="1" customHeight="1" x14ac:dyDescent="0.2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c r="W2688" s="2"/>
    </row>
    <row r="2689" spans="1:23" ht="14.25" hidden="1" customHeight="1" x14ac:dyDescent="0.2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c r="W2689" s="2"/>
    </row>
    <row r="2690" spans="1:23" ht="14.25" customHeight="1" x14ac:dyDescent="0.2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c r="W2690" s="2">
        <f>Table_1[[#This Row],[Profit]]/Table_1[[#This Row],[Sales]]</f>
        <v>0.44999999999999996</v>
      </c>
    </row>
    <row r="2691" spans="1:23" ht="14.25" hidden="1" customHeight="1" x14ac:dyDescent="0.2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c r="W2691" s="2"/>
    </row>
    <row r="2692" spans="1:23" ht="14.25" hidden="1" customHeight="1" x14ac:dyDescent="0.2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c r="W2692" s="2"/>
    </row>
    <row r="2693" spans="1:23" ht="14.25" customHeight="1" x14ac:dyDescent="0.2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c r="W2693" s="2">
        <f>Table_1[[#This Row],[Profit]]/Table_1[[#This Row],[Sales]]</f>
        <v>0.36249999999999999</v>
      </c>
    </row>
    <row r="2694" spans="1:23" ht="14.25" customHeight="1" x14ac:dyDescent="0.2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c r="W2694" s="2">
        <f>Table_1[[#This Row],[Profit]]/Table_1[[#This Row],[Sales]]</f>
        <v>7.5000000000000011E-2</v>
      </c>
    </row>
    <row r="2695" spans="1:23" ht="14.25" customHeight="1" x14ac:dyDescent="0.2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c r="W2695" s="2">
        <f>Table_1[[#This Row],[Profit]]/Table_1[[#This Row],[Sales]]</f>
        <v>0.33999999999999997</v>
      </c>
    </row>
    <row r="2696" spans="1:23" ht="14.25" hidden="1" customHeight="1" x14ac:dyDescent="0.2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c r="W2696" s="2"/>
    </row>
    <row r="2697" spans="1:23" ht="14.25" hidden="1" customHeight="1" x14ac:dyDescent="0.2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c r="W2697" s="2"/>
    </row>
    <row r="2698" spans="1:23" ht="14.25" hidden="1" customHeight="1" x14ac:dyDescent="0.2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c r="W2698" s="2"/>
    </row>
    <row r="2699" spans="1:23" ht="14.25" hidden="1" customHeight="1" x14ac:dyDescent="0.2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c r="W2699" s="2"/>
    </row>
    <row r="2700" spans="1:23" ht="14.25" hidden="1" customHeight="1" x14ac:dyDescent="0.2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c r="W2700" s="2"/>
    </row>
    <row r="2701" spans="1:23" ht="14.25" hidden="1" customHeight="1" x14ac:dyDescent="0.2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c r="W2701" s="2"/>
    </row>
    <row r="2702" spans="1:23" ht="14.25" hidden="1" customHeight="1" x14ac:dyDescent="0.2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c r="W2702" s="2"/>
    </row>
    <row r="2703" spans="1:23" ht="14.25" hidden="1" customHeight="1" x14ac:dyDescent="0.2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c r="W2703" s="2"/>
    </row>
    <row r="2704" spans="1:23" ht="14.25" hidden="1" customHeight="1" x14ac:dyDescent="0.2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c r="W2704" s="2"/>
    </row>
    <row r="2705" spans="1:23" ht="14.25" hidden="1" customHeight="1" x14ac:dyDescent="0.2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c r="W2705" s="2"/>
    </row>
    <row r="2706" spans="1:23" ht="14.25" hidden="1" customHeight="1" x14ac:dyDescent="0.2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c r="W2706" s="2"/>
    </row>
    <row r="2707" spans="1:23" ht="14.25" customHeight="1" x14ac:dyDescent="0.2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c r="W2707" s="2">
        <f>Table_1[[#This Row],[Profit]]/Table_1[[#This Row],[Sales]]</f>
        <v>0.26</v>
      </c>
    </row>
    <row r="2708" spans="1:23" ht="14.25" customHeight="1" x14ac:dyDescent="0.2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c r="W2708" s="2">
        <f>Table_1[[#This Row],[Profit]]/Table_1[[#This Row],[Sales]]</f>
        <v>0.48000000000000004</v>
      </c>
    </row>
    <row r="2709" spans="1:23" ht="14.25" customHeight="1" x14ac:dyDescent="0.2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c r="W2709" s="2">
        <f>Table_1[[#This Row],[Profit]]/Table_1[[#This Row],[Sales]]</f>
        <v>0.47999999999999993</v>
      </c>
    </row>
    <row r="2710" spans="1:23" ht="14.25" customHeight="1" x14ac:dyDescent="0.2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c r="W2710" s="2">
        <f>Table_1[[#This Row],[Profit]]/Table_1[[#This Row],[Sales]]</f>
        <v>0.35999999999999993</v>
      </c>
    </row>
    <row r="2711" spans="1:23" ht="14.25" customHeight="1" x14ac:dyDescent="0.2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c r="W2711" s="2">
        <f>Table_1[[#This Row],[Profit]]/Table_1[[#This Row],[Sales]]</f>
        <v>0.11249999999999988</v>
      </c>
    </row>
    <row r="2712" spans="1:23" ht="14.25" hidden="1" customHeight="1" x14ac:dyDescent="0.2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c r="W2712" s="2"/>
    </row>
    <row r="2713" spans="1:23" ht="14.25" hidden="1" customHeight="1" x14ac:dyDescent="0.2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c r="W2713" s="2"/>
    </row>
    <row r="2714" spans="1:23" ht="14.25" hidden="1" customHeight="1" x14ac:dyDescent="0.2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c r="W2714" s="2"/>
    </row>
    <row r="2715" spans="1:23" ht="14.25" hidden="1" customHeight="1" x14ac:dyDescent="0.2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c r="W2715" s="2"/>
    </row>
    <row r="2716" spans="1:23" ht="14.25" customHeight="1" x14ac:dyDescent="0.2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c r="W2716" s="2">
        <f>Table_1[[#This Row],[Profit]]/Table_1[[#This Row],[Sales]]</f>
        <v>0.4</v>
      </c>
    </row>
    <row r="2717" spans="1:23" ht="14.25" hidden="1" customHeight="1" x14ac:dyDescent="0.2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c r="W2717" s="2"/>
    </row>
    <row r="2718" spans="1:23" ht="14.25" hidden="1" customHeight="1" x14ac:dyDescent="0.2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c r="W2718" s="2"/>
    </row>
    <row r="2719" spans="1:23" ht="14.25" hidden="1" customHeight="1" x14ac:dyDescent="0.2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c r="W2719" s="2"/>
    </row>
    <row r="2720" spans="1:23" ht="14.25" customHeight="1" x14ac:dyDescent="0.2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c r="W2720" s="2">
        <f>Table_1[[#This Row],[Profit]]/Table_1[[#This Row],[Sales]]</f>
        <v>0.27</v>
      </c>
    </row>
    <row r="2721" spans="1:23" ht="14.25" hidden="1" customHeight="1" x14ac:dyDescent="0.2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c r="W2721" s="2"/>
    </row>
    <row r="2722" spans="1:23" ht="14.25" hidden="1" customHeight="1" x14ac:dyDescent="0.2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c r="W2722" s="2"/>
    </row>
    <row r="2723" spans="1:23" ht="14.25" hidden="1" customHeight="1" x14ac:dyDescent="0.2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c r="W2723" s="2"/>
    </row>
    <row r="2724" spans="1:23" ht="14.25" hidden="1" customHeight="1" x14ac:dyDescent="0.2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c r="W2724" s="2"/>
    </row>
    <row r="2725" spans="1:23" ht="14.25" customHeight="1" x14ac:dyDescent="0.2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c r="W2725" s="2">
        <f>Table_1[[#This Row],[Profit]]/Table_1[[#This Row],[Sales]]</f>
        <v>0.47</v>
      </c>
    </row>
    <row r="2726" spans="1:23" ht="14.25" customHeight="1" x14ac:dyDescent="0.2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c r="W2726" s="2">
        <f>Table_1[[#This Row],[Profit]]/Table_1[[#This Row],[Sales]]</f>
        <v>0.32499999999999984</v>
      </c>
    </row>
    <row r="2727" spans="1:23" ht="14.25" hidden="1" customHeight="1" x14ac:dyDescent="0.2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c r="W2727" s="2"/>
    </row>
    <row r="2728" spans="1:23" ht="14.25" hidden="1" customHeight="1" x14ac:dyDescent="0.2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c r="W2728" s="2"/>
    </row>
    <row r="2729" spans="1:23" ht="14.25" hidden="1" customHeight="1" x14ac:dyDescent="0.2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c r="W2729" s="2"/>
    </row>
    <row r="2730" spans="1:23" ht="14.25" hidden="1" customHeight="1" x14ac:dyDescent="0.2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c r="W2730" s="2"/>
    </row>
    <row r="2731" spans="1:23" ht="14.25" customHeight="1" x14ac:dyDescent="0.2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c r="W2731" s="2">
        <f>Table_1[[#This Row],[Profit]]/Table_1[[#This Row],[Sales]]</f>
        <v>0.27</v>
      </c>
    </row>
    <row r="2732" spans="1:23" ht="14.25" customHeight="1" x14ac:dyDescent="0.2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c r="W2732" s="2">
        <f>Table_1[[#This Row],[Profit]]/Table_1[[#This Row],[Sales]]</f>
        <v>0.43000000000000005</v>
      </c>
    </row>
    <row r="2733" spans="1:23" ht="14.25" customHeight="1" x14ac:dyDescent="0.2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c r="W2733" s="2">
        <f>Table_1[[#This Row],[Profit]]/Table_1[[#This Row],[Sales]]</f>
        <v>0.2</v>
      </c>
    </row>
    <row r="2734" spans="1:23" ht="14.25" hidden="1" customHeight="1" x14ac:dyDescent="0.2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c r="W2734" s="2"/>
    </row>
    <row r="2735" spans="1:23" ht="14.25" hidden="1" customHeight="1" x14ac:dyDescent="0.2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c r="W2735" s="2"/>
    </row>
    <row r="2736" spans="1:23" ht="14.25" customHeight="1" x14ac:dyDescent="0.2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c r="W2736" s="2">
        <f>Table_1[[#This Row],[Profit]]/Table_1[[#This Row],[Sales]]</f>
        <v>0.47</v>
      </c>
    </row>
    <row r="2737" spans="1:23" ht="14.25" hidden="1" customHeight="1" x14ac:dyDescent="0.2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c r="W2737" s="2"/>
    </row>
    <row r="2738" spans="1:23" ht="14.25" hidden="1" customHeight="1" x14ac:dyDescent="0.2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c r="W2738" s="2"/>
    </row>
    <row r="2739" spans="1:23" ht="14.25" hidden="1" customHeight="1" x14ac:dyDescent="0.2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c r="W2739" s="2"/>
    </row>
    <row r="2740" spans="1:23" ht="14.25" hidden="1" customHeight="1" x14ac:dyDescent="0.2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c r="W2740" s="2"/>
    </row>
    <row r="2741" spans="1:23" ht="14.25" hidden="1" customHeight="1" x14ac:dyDescent="0.2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c r="W2741" s="2"/>
    </row>
    <row r="2742" spans="1:23" ht="14.25" hidden="1" customHeight="1" x14ac:dyDescent="0.2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c r="W2742" s="2"/>
    </row>
    <row r="2743" spans="1:23" ht="14.25" hidden="1" customHeight="1" x14ac:dyDescent="0.2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c r="W2743" s="2"/>
    </row>
    <row r="2744" spans="1:23" ht="14.25" customHeight="1" x14ac:dyDescent="0.2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c r="W2744" s="2">
        <f>Table_1[[#This Row],[Profit]]/Table_1[[#This Row],[Sales]]</f>
        <v>0.38</v>
      </c>
    </row>
    <row r="2745" spans="1:23" ht="14.25" customHeight="1" x14ac:dyDescent="0.2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c r="W2745" s="2">
        <f>Table_1[[#This Row],[Profit]]/Table_1[[#This Row],[Sales]]</f>
        <v>0.39</v>
      </c>
    </row>
    <row r="2746" spans="1:23" ht="14.25" customHeight="1" x14ac:dyDescent="0.2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c r="W2746" s="2">
        <f>Table_1[[#This Row],[Profit]]/Table_1[[#This Row],[Sales]]</f>
        <v>0.37499999999999994</v>
      </c>
    </row>
    <row r="2747" spans="1:23" ht="14.25" hidden="1" customHeight="1" x14ac:dyDescent="0.2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c r="W2747" s="2"/>
    </row>
    <row r="2748" spans="1:23" ht="14.25" hidden="1" customHeight="1" x14ac:dyDescent="0.2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c r="W2748" s="2"/>
    </row>
    <row r="2749" spans="1:23" ht="14.25" hidden="1" customHeight="1" x14ac:dyDescent="0.2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c r="W2749" s="2"/>
    </row>
    <row r="2750" spans="1:23" ht="14.25" hidden="1" customHeight="1" x14ac:dyDescent="0.2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c r="W2750" s="2"/>
    </row>
    <row r="2751" spans="1:23" ht="14.25" customHeight="1" x14ac:dyDescent="0.2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c r="W2751" s="2">
        <f>Table_1[[#This Row],[Profit]]/Table_1[[#This Row],[Sales]]</f>
        <v>0.12499999999999993</v>
      </c>
    </row>
    <row r="2752" spans="1:23" ht="14.25" customHeight="1" x14ac:dyDescent="0.2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c r="W2752" s="2">
        <f>Table_1[[#This Row],[Profit]]/Table_1[[#This Row],[Sales]]</f>
        <v>0.26</v>
      </c>
    </row>
    <row r="2753" spans="1:23" ht="14.25" customHeight="1" x14ac:dyDescent="0.2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c r="W2753" s="2">
        <f>Table_1[[#This Row],[Profit]]/Table_1[[#This Row],[Sales]]</f>
        <v>9.9999999999999964E-2</v>
      </c>
    </row>
    <row r="2754" spans="1:23" ht="14.25" customHeight="1" x14ac:dyDescent="0.2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c r="W2754" s="2">
        <f>Table_1[[#This Row],[Profit]]/Table_1[[#This Row],[Sales]]</f>
        <v>0.39999999999999997</v>
      </c>
    </row>
    <row r="2755" spans="1:23" ht="14.25" customHeight="1" x14ac:dyDescent="0.2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c r="W2755" s="2">
        <f>Table_1[[#This Row],[Profit]]/Table_1[[#This Row],[Sales]]</f>
        <v>0.4</v>
      </c>
    </row>
    <row r="2756" spans="1:23" ht="14.25" customHeight="1" x14ac:dyDescent="0.2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c r="W2756" s="2">
        <f>Table_1[[#This Row],[Profit]]/Table_1[[#This Row],[Sales]]</f>
        <v>8.7500000000000008E-2</v>
      </c>
    </row>
    <row r="2757" spans="1:23" ht="14.25" customHeight="1" x14ac:dyDescent="0.2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c r="W2757" s="2">
        <f>Table_1[[#This Row],[Profit]]/Table_1[[#This Row],[Sales]]</f>
        <v>0.28999999999999987</v>
      </c>
    </row>
    <row r="2758" spans="1:23" ht="14.25" customHeight="1" x14ac:dyDescent="0.2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c r="W2758" s="2">
        <f>Table_1[[#This Row],[Profit]]/Table_1[[#This Row],[Sales]]</f>
        <v>0.49</v>
      </c>
    </row>
    <row r="2759" spans="1:23" ht="14.25" hidden="1" customHeight="1" x14ac:dyDescent="0.2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c r="W2759" s="2"/>
    </row>
    <row r="2760" spans="1:23" ht="14.25" hidden="1" customHeight="1" x14ac:dyDescent="0.2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c r="W2760" s="2"/>
    </row>
    <row r="2761" spans="1:23" ht="14.25" hidden="1" customHeight="1" x14ac:dyDescent="0.2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c r="W2761" s="2"/>
    </row>
    <row r="2762" spans="1:23" ht="14.25" customHeight="1" x14ac:dyDescent="0.2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c r="W2762" s="2">
        <f>Table_1[[#This Row],[Profit]]/Table_1[[#This Row],[Sales]]</f>
        <v>0.48</v>
      </c>
    </row>
    <row r="2763" spans="1:23" ht="14.25" customHeight="1" x14ac:dyDescent="0.2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c r="W2763" s="2">
        <f>Table_1[[#This Row],[Profit]]/Table_1[[#This Row],[Sales]]</f>
        <v>0.44000000000000011</v>
      </c>
    </row>
    <row r="2764" spans="1:23" ht="14.25" customHeight="1" x14ac:dyDescent="0.2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c r="W2764" s="2">
        <f>Table_1[[#This Row],[Profit]]/Table_1[[#This Row],[Sales]]</f>
        <v>0.36249999999999999</v>
      </c>
    </row>
    <row r="2765" spans="1:23" ht="14.25" hidden="1" customHeight="1" x14ac:dyDescent="0.2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c r="W2765" s="2"/>
    </row>
    <row r="2766" spans="1:23" ht="14.25" hidden="1" customHeight="1" x14ac:dyDescent="0.2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c r="W2766" s="2"/>
    </row>
    <row r="2767" spans="1:23" ht="14.25" hidden="1" customHeight="1" x14ac:dyDescent="0.2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c r="W2767" s="2"/>
    </row>
    <row r="2768" spans="1:23" ht="14.25" hidden="1" customHeight="1" x14ac:dyDescent="0.2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c r="W2768" s="2"/>
    </row>
    <row r="2769" spans="1:23" ht="14.25" hidden="1" customHeight="1" x14ac:dyDescent="0.2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c r="W2769" s="2"/>
    </row>
    <row r="2770" spans="1:23" ht="14.25" hidden="1" customHeight="1" x14ac:dyDescent="0.2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c r="W2770" s="2"/>
    </row>
    <row r="2771" spans="1:23" ht="14.25" hidden="1" customHeight="1" x14ac:dyDescent="0.2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c r="W2771" s="2"/>
    </row>
    <row r="2772" spans="1:23" ht="14.25" hidden="1" customHeight="1" x14ac:dyDescent="0.2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c r="W2772" s="2"/>
    </row>
    <row r="2773" spans="1:23" ht="14.25" hidden="1" customHeight="1" x14ac:dyDescent="0.2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c r="W2773" s="2"/>
    </row>
    <row r="2774" spans="1:23" ht="14.25" hidden="1" customHeight="1" x14ac:dyDescent="0.2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c r="W2774" s="2"/>
    </row>
    <row r="2775" spans="1:23" ht="14.25" hidden="1" customHeight="1" x14ac:dyDescent="0.2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c r="W2775" s="2"/>
    </row>
    <row r="2776" spans="1:23" ht="14.25" hidden="1" customHeight="1" x14ac:dyDescent="0.2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c r="W2776" s="2"/>
    </row>
    <row r="2777" spans="1:23" ht="14.25" customHeight="1" x14ac:dyDescent="0.2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c r="W2777" s="2">
        <f>Table_1[[#This Row],[Profit]]/Table_1[[#This Row],[Sales]]</f>
        <v>1.0000000000000021E-2</v>
      </c>
    </row>
    <row r="2778" spans="1:23" ht="14.25" customHeight="1" x14ac:dyDescent="0.2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c r="W2778" s="2">
        <f>Table_1[[#This Row],[Profit]]/Table_1[[#This Row],[Sales]]</f>
        <v>7.4999999999999969E-2</v>
      </c>
    </row>
    <row r="2779" spans="1:23" ht="14.25" customHeight="1" x14ac:dyDescent="0.2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c r="W2779" s="2">
        <f>Table_1[[#This Row],[Profit]]/Table_1[[#This Row],[Sales]]</f>
        <v>-7.0588235294117729E-2</v>
      </c>
    </row>
    <row r="2780" spans="1:23" ht="14.25" hidden="1" customHeight="1" x14ac:dyDescent="0.2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c r="W2780" s="2"/>
    </row>
    <row r="2781" spans="1:23" ht="14.25" hidden="1" customHeight="1" x14ac:dyDescent="0.2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c r="W2781" s="2"/>
    </row>
    <row r="2782" spans="1:23" ht="14.25" hidden="1" customHeight="1" x14ac:dyDescent="0.2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c r="W2782" s="2"/>
    </row>
    <row r="2783" spans="1:23" ht="14.25" hidden="1" customHeight="1" x14ac:dyDescent="0.2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c r="W2783" s="2"/>
    </row>
    <row r="2784" spans="1:23" ht="14.25" hidden="1" customHeight="1" x14ac:dyDescent="0.2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c r="W2784" s="2"/>
    </row>
    <row r="2785" spans="1:23" ht="14.25" hidden="1" customHeight="1" x14ac:dyDescent="0.2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c r="W2785" s="2"/>
    </row>
    <row r="2786" spans="1:23" ht="14.25" hidden="1" customHeight="1" x14ac:dyDescent="0.2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c r="W2786" s="2"/>
    </row>
    <row r="2787" spans="1:23" ht="14.25" customHeight="1" x14ac:dyDescent="0.2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c r="W2787" s="2">
        <f>Table_1[[#This Row],[Profit]]/Table_1[[#This Row],[Sales]]</f>
        <v>0</v>
      </c>
    </row>
    <row r="2788" spans="1:23" ht="14.25" customHeight="1" x14ac:dyDescent="0.2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c r="W2788" s="2">
        <f>Table_1[[#This Row],[Profit]]/Table_1[[#This Row],[Sales]]</f>
        <v>0.31999999999999995</v>
      </c>
    </row>
    <row r="2789" spans="1:23" ht="14.25" hidden="1" customHeight="1" x14ac:dyDescent="0.2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c r="W2789" s="2"/>
    </row>
    <row r="2790" spans="1:23" ht="14.25" hidden="1" customHeight="1" x14ac:dyDescent="0.2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c r="W2790" s="2"/>
    </row>
    <row r="2791" spans="1:23" ht="14.25" hidden="1" customHeight="1" x14ac:dyDescent="0.2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c r="W2791" s="2"/>
    </row>
    <row r="2792" spans="1:23" ht="14.25" hidden="1" customHeight="1" x14ac:dyDescent="0.2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c r="W2792" s="2"/>
    </row>
    <row r="2793" spans="1:23" ht="14.25" hidden="1" customHeight="1" x14ac:dyDescent="0.2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c r="W2793" s="2"/>
    </row>
    <row r="2794" spans="1:23" ht="14.25" hidden="1" customHeight="1" x14ac:dyDescent="0.2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c r="W2794" s="2"/>
    </row>
    <row r="2795" spans="1:23" ht="14.25" customHeight="1" x14ac:dyDescent="0.2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c r="W2795" s="2">
        <f>Table_1[[#This Row],[Profit]]/Table_1[[#This Row],[Sales]]</f>
        <v>8.7499999999999953E-2</v>
      </c>
    </row>
    <row r="2796" spans="1:23" ht="14.25" customHeight="1" x14ac:dyDescent="0.2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c r="W2796" s="2">
        <f>Table_1[[#This Row],[Profit]]/Table_1[[#This Row],[Sales]]</f>
        <v>8.7500000000000008E-2</v>
      </c>
    </row>
    <row r="2797" spans="1:23" ht="14.25" customHeight="1" x14ac:dyDescent="0.2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c r="W2797" s="2">
        <f>Table_1[[#This Row],[Profit]]/Table_1[[#This Row],[Sales]]</f>
        <v>0.36249999999999999</v>
      </c>
    </row>
    <row r="2798" spans="1:23" ht="14.25" customHeight="1" x14ac:dyDescent="0.2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c r="W2798" s="2">
        <f>Table_1[[#This Row],[Profit]]/Table_1[[#This Row],[Sales]]</f>
        <v>-5.8823529411764698E-2</v>
      </c>
    </row>
    <row r="2799" spans="1:23" ht="14.25" hidden="1" customHeight="1" x14ac:dyDescent="0.2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c r="W2799" s="2"/>
    </row>
    <row r="2800" spans="1:23" ht="14.25" hidden="1" customHeight="1" x14ac:dyDescent="0.2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c r="W2800" s="2"/>
    </row>
    <row r="2801" spans="1:23" ht="14.25" hidden="1" customHeight="1" x14ac:dyDescent="0.2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c r="W2801" s="2"/>
    </row>
    <row r="2802" spans="1:23" ht="14.25" hidden="1" customHeight="1" x14ac:dyDescent="0.2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c r="W2802" s="2"/>
    </row>
    <row r="2803" spans="1:23" ht="14.25" customHeight="1" x14ac:dyDescent="0.2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c r="W2803" s="2">
        <f>Table_1[[#This Row],[Profit]]/Table_1[[#This Row],[Sales]]</f>
        <v>0.22500000000000006</v>
      </c>
    </row>
    <row r="2804" spans="1:23" ht="14.25" customHeight="1" x14ac:dyDescent="0.2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c r="W2804" s="2">
        <f>Table_1[[#This Row],[Profit]]/Table_1[[#This Row],[Sales]]</f>
        <v>0.42</v>
      </c>
    </row>
    <row r="2805" spans="1:23" ht="14.25" customHeight="1" x14ac:dyDescent="0.2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c r="W2805" s="2">
        <f>Table_1[[#This Row],[Profit]]/Table_1[[#This Row],[Sales]]</f>
        <v>0.4499999999999999</v>
      </c>
    </row>
    <row r="2806" spans="1:23" ht="14.25" customHeight="1" x14ac:dyDescent="0.2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c r="W2806" s="2">
        <f>Table_1[[#This Row],[Profit]]/Table_1[[#This Row],[Sales]]</f>
        <v>0.4499999999999999</v>
      </c>
    </row>
    <row r="2807" spans="1:23" ht="14.25" hidden="1" customHeight="1" x14ac:dyDescent="0.2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c r="W2807" s="2"/>
    </row>
    <row r="2808" spans="1:23" ht="14.25" customHeight="1" x14ac:dyDescent="0.2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c r="W2808" s="2">
        <f>Table_1[[#This Row],[Profit]]/Table_1[[#This Row],[Sales]]</f>
        <v>5.000000000000001E-2</v>
      </c>
    </row>
    <row r="2809" spans="1:23" ht="14.25" customHeight="1" x14ac:dyDescent="0.2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c r="W2809" s="2">
        <f>Table_1[[#This Row],[Profit]]/Table_1[[#This Row],[Sales]]</f>
        <v>0.48000000000000004</v>
      </c>
    </row>
    <row r="2810" spans="1:23" ht="14.25" customHeight="1" x14ac:dyDescent="0.2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c r="W2810" s="2">
        <f>Table_1[[#This Row],[Profit]]/Table_1[[#This Row],[Sales]]</f>
        <v>8.0000000000000043E-2</v>
      </c>
    </row>
    <row r="2811" spans="1:23" ht="14.25" customHeight="1" x14ac:dyDescent="0.2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c r="W2811" s="2">
        <f>Table_1[[#This Row],[Profit]]/Table_1[[#This Row],[Sales]]</f>
        <v>5.0000000000000024E-2</v>
      </c>
    </row>
    <row r="2812" spans="1:23" ht="14.25" hidden="1" customHeight="1" x14ac:dyDescent="0.2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c r="W2812" s="2"/>
    </row>
    <row r="2813" spans="1:23" ht="14.25" hidden="1" customHeight="1" x14ac:dyDescent="0.2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c r="W2813" s="2"/>
    </row>
    <row r="2814" spans="1:23" ht="14.25" hidden="1" customHeight="1" x14ac:dyDescent="0.2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c r="W2814" s="2"/>
    </row>
    <row r="2815" spans="1:23" ht="14.25" hidden="1" customHeight="1" x14ac:dyDescent="0.2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c r="W2815" s="2"/>
    </row>
    <row r="2816" spans="1:23" ht="14.25" hidden="1" customHeight="1" x14ac:dyDescent="0.2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c r="W2816" s="2"/>
    </row>
    <row r="2817" spans="1:23" ht="14.25" hidden="1" customHeight="1" x14ac:dyDescent="0.2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c r="W2817" s="2"/>
    </row>
    <row r="2818" spans="1:23" ht="14.25" hidden="1" customHeight="1" x14ac:dyDescent="0.2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c r="W2818" s="2"/>
    </row>
    <row r="2819" spans="1:23" ht="14.25" hidden="1" customHeight="1" x14ac:dyDescent="0.2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c r="W2819" s="2"/>
    </row>
    <row r="2820" spans="1:23" ht="14.25" hidden="1" customHeight="1" x14ac:dyDescent="0.2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c r="W2820" s="2"/>
    </row>
    <row r="2821" spans="1:23" ht="14.25" customHeight="1" x14ac:dyDescent="0.2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c r="W2821" s="2">
        <f>Table_1[[#This Row],[Profit]]/Table_1[[#This Row],[Sales]]</f>
        <v>0.34999999999999981</v>
      </c>
    </row>
    <row r="2822" spans="1:23" ht="14.25" customHeight="1" x14ac:dyDescent="0.2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c r="W2822" s="2">
        <f>Table_1[[#This Row],[Profit]]/Table_1[[#This Row],[Sales]]</f>
        <v>2.4999999999999977E-2</v>
      </c>
    </row>
    <row r="2823" spans="1:23" ht="14.25" customHeight="1" x14ac:dyDescent="0.2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c r="W2823" s="2">
        <f>Table_1[[#This Row],[Profit]]/Table_1[[#This Row],[Sales]]</f>
        <v>7.5000000000000067E-2</v>
      </c>
    </row>
    <row r="2824" spans="1:23" ht="14.25" hidden="1" customHeight="1" x14ac:dyDescent="0.2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c r="W2824" s="2"/>
    </row>
    <row r="2825" spans="1:23" ht="14.25" hidden="1" customHeight="1" x14ac:dyDescent="0.2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c r="W2825" s="2"/>
    </row>
    <row r="2826" spans="1:23" ht="14.25" hidden="1" customHeight="1" x14ac:dyDescent="0.2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c r="W2826" s="2"/>
    </row>
    <row r="2827" spans="1:23" ht="14.25" hidden="1" customHeight="1" x14ac:dyDescent="0.2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c r="W2827" s="2"/>
    </row>
    <row r="2828" spans="1:23" ht="14.25" hidden="1" customHeight="1" x14ac:dyDescent="0.2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c r="W2828" s="2"/>
    </row>
    <row r="2829" spans="1:23" ht="14.25" hidden="1" customHeight="1" x14ac:dyDescent="0.2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c r="W2829" s="2"/>
    </row>
    <row r="2830" spans="1:23" ht="14.25" hidden="1" customHeight="1" x14ac:dyDescent="0.2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c r="W2830" s="2"/>
    </row>
    <row r="2831" spans="1:23" ht="14.25" hidden="1" customHeight="1" x14ac:dyDescent="0.2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c r="W2831" s="2"/>
    </row>
    <row r="2832" spans="1:23" ht="14.25" hidden="1" customHeight="1" x14ac:dyDescent="0.2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c r="W2832" s="2"/>
    </row>
    <row r="2833" spans="1:23" ht="14.25" customHeight="1" x14ac:dyDescent="0.2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c r="W2833" s="2">
        <f>Table_1[[#This Row],[Profit]]/Table_1[[#This Row],[Sales]]</f>
        <v>-0.21249999999999991</v>
      </c>
    </row>
    <row r="2834" spans="1:23" ht="14.25" customHeight="1" x14ac:dyDescent="0.2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c r="W2834" s="2">
        <f>Table_1[[#This Row],[Profit]]/Table_1[[#This Row],[Sales]]</f>
        <v>0.35</v>
      </c>
    </row>
    <row r="2835" spans="1:23" ht="14.25" hidden="1" customHeight="1" x14ac:dyDescent="0.2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c r="W2835" s="2"/>
    </row>
    <row r="2836" spans="1:23" ht="14.25" hidden="1" customHeight="1" x14ac:dyDescent="0.2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c r="W2836" s="2"/>
    </row>
    <row r="2837" spans="1:23" ht="14.25" customHeight="1" x14ac:dyDescent="0.2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c r="W2837" s="2">
        <f>Table_1[[#This Row],[Profit]]/Table_1[[#This Row],[Sales]]</f>
        <v>0.26</v>
      </c>
    </row>
    <row r="2838" spans="1:23" ht="14.25" customHeight="1" x14ac:dyDescent="0.2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c r="W2838" s="2">
        <f>Table_1[[#This Row],[Profit]]/Table_1[[#This Row],[Sales]]</f>
        <v>0.48000000000000004</v>
      </c>
    </row>
    <row r="2839" spans="1:23" ht="14.25" customHeight="1" x14ac:dyDescent="0.2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c r="W2839" s="2">
        <f>Table_1[[#This Row],[Profit]]/Table_1[[#This Row],[Sales]]</f>
        <v>0.3249999999999999</v>
      </c>
    </row>
    <row r="2840" spans="1:23" ht="14.25" hidden="1" customHeight="1" x14ac:dyDescent="0.2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c r="W2840" s="2"/>
    </row>
    <row r="2841" spans="1:23" ht="14.25" hidden="1" customHeight="1" x14ac:dyDescent="0.2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c r="W2841" s="2"/>
    </row>
    <row r="2842" spans="1:23" ht="14.25" hidden="1" customHeight="1" x14ac:dyDescent="0.2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c r="W2842" s="2"/>
    </row>
    <row r="2843" spans="1:23" ht="14.25" hidden="1" customHeight="1" x14ac:dyDescent="0.2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c r="W2843" s="2"/>
    </row>
    <row r="2844" spans="1:23" ht="14.25" hidden="1" customHeight="1" x14ac:dyDescent="0.2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c r="W2844" s="2"/>
    </row>
    <row r="2845" spans="1:23" ht="14.25" hidden="1" customHeight="1" x14ac:dyDescent="0.2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c r="W2845" s="2"/>
    </row>
    <row r="2846" spans="1:23" ht="14.25" hidden="1" customHeight="1" x14ac:dyDescent="0.2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c r="W2846" s="2"/>
    </row>
    <row r="2847" spans="1:23" ht="14.25" hidden="1" customHeight="1" x14ac:dyDescent="0.2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c r="W2847" s="2"/>
    </row>
    <row r="2848" spans="1:23" ht="14.25" hidden="1" customHeight="1" x14ac:dyDescent="0.2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c r="W2848" s="2"/>
    </row>
    <row r="2849" spans="1:23" ht="14.25" hidden="1" customHeight="1" x14ac:dyDescent="0.2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c r="W2849" s="2"/>
    </row>
    <row r="2850" spans="1:23" ht="14.25" hidden="1" customHeight="1" x14ac:dyDescent="0.2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c r="W2850" s="2"/>
    </row>
    <row r="2851" spans="1:23" ht="14.25" hidden="1" customHeight="1" x14ac:dyDescent="0.2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c r="W2851" s="2"/>
    </row>
    <row r="2852" spans="1:23" ht="14.25" hidden="1" customHeight="1" x14ac:dyDescent="0.2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c r="W2852" s="2"/>
    </row>
    <row r="2853" spans="1:23" ht="14.25" hidden="1" customHeight="1" x14ac:dyDescent="0.2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c r="W2853" s="2"/>
    </row>
    <row r="2854" spans="1:23" ht="14.25" hidden="1" customHeight="1" x14ac:dyDescent="0.2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c r="W2854" s="2"/>
    </row>
    <row r="2855" spans="1:23" ht="14.25" hidden="1" customHeight="1" x14ac:dyDescent="0.2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c r="W2855" s="2"/>
    </row>
    <row r="2856" spans="1:23" ht="14.25" hidden="1" customHeight="1" x14ac:dyDescent="0.2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c r="W2856" s="2"/>
    </row>
    <row r="2857" spans="1:23" ht="14.25" hidden="1" customHeight="1" x14ac:dyDescent="0.2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c r="W2857" s="2"/>
    </row>
    <row r="2858" spans="1:23" ht="14.25" customHeight="1" x14ac:dyDescent="0.2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c r="W2858" s="2">
        <f>Table_1[[#This Row],[Profit]]/Table_1[[#This Row],[Sales]]</f>
        <v>6.2499999999999972E-2</v>
      </c>
    </row>
    <row r="2859" spans="1:23" ht="14.25" hidden="1" customHeight="1" x14ac:dyDescent="0.2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c r="W2859" s="2"/>
    </row>
    <row r="2860" spans="1:23" ht="14.25" hidden="1" customHeight="1" x14ac:dyDescent="0.2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c r="W2860" s="2"/>
    </row>
    <row r="2861" spans="1:23" ht="14.25" hidden="1" customHeight="1" x14ac:dyDescent="0.2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c r="W2861" s="2"/>
    </row>
    <row r="2862" spans="1:23" ht="14.25" hidden="1" customHeight="1" x14ac:dyDescent="0.2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c r="W2862" s="2"/>
    </row>
    <row r="2863" spans="1:23" ht="14.25" hidden="1" customHeight="1" x14ac:dyDescent="0.2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c r="W2863" s="2"/>
    </row>
    <row r="2864" spans="1:23" ht="14.25" hidden="1" customHeight="1" x14ac:dyDescent="0.2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c r="W2864" s="2"/>
    </row>
    <row r="2865" spans="1:23" ht="14.25" customHeight="1" x14ac:dyDescent="0.2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c r="W2865" s="2">
        <f>Table_1[[#This Row],[Profit]]/Table_1[[#This Row],[Sales]]</f>
        <v>0.27</v>
      </c>
    </row>
    <row r="2866" spans="1:23" ht="14.25" customHeight="1" x14ac:dyDescent="0.2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c r="W2866" s="2">
        <f>Table_1[[#This Row],[Profit]]/Table_1[[#This Row],[Sales]]</f>
        <v>0.26999999999999996</v>
      </c>
    </row>
    <row r="2867" spans="1:23" ht="14.25" customHeight="1" x14ac:dyDescent="0.2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c r="W2867" s="2">
        <f>Table_1[[#This Row],[Profit]]/Table_1[[#This Row],[Sales]]</f>
        <v>0.26</v>
      </c>
    </row>
    <row r="2868" spans="1:23" ht="14.25" customHeight="1" x14ac:dyDescent="0.2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c r="W2868" s="2">
        <f>Table_1[[#This Row],[Profit]]/Table_1[[#This Row],[Sales]]</f>
        <v>0.28999999999999992</v>
      </c>
    </row>
    <row r="2869" spans="1:23" ht="14.25" hidden="1" customHeight="1" x14ac:dyDescent="0.2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c r="W2869" s="2"/>
    </row>
    <row r="2870" spans="1:23" ht="14.25" hidden="1" customHeight="1" x14ac:dyDescent="0.2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c r="W2870" s="2"/>
    </row>
    <row r="2871" spans="1:23" ht="14.25" hidden="1" customHeight="1" x14ac:dyDescent="0.2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c r="W2871" s="2"/>
    </row>
    <row r="2872" spans="1:23" ht="14.25" customHeight="1" x14ac:dyDescent="0.2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c r="W2872" s="2">
        <f>Table_1[[#This Row],[Profit]]/Table_1[[#This Row],[Sales]]</f>
        <v>0.31249999999999989</v>
      </c>
    </row>
    <row r="2873" spans="1:23" ht="14.25" customHeight="1" x14ac:dyDescent="0.2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c r="W2873" s="2">
        <f>Table_1[[#This Row],[Profit]]/Table_1[[#This Row],[Sales]]</f>
        <v>-0.11250000000000004</v>
      </c>
    </row>
    <row r="2874" spans="1:23" ht="14.25" customHeight="1" x14ac:dyDescent="0.2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c r="W2874" s="2">
        <f>Table_1[[#This Row],[Profit]]/Table_1[[#This Row],[Sales]]</f>
        <v>0.41000000000000003</v>
      </c>
    </row>
    <row r="2875" spans="1:23" ht="14.25" customHeight="1" x14ac:dyDescent="0.2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c r="W2875" s="2">
        <f>Table_1[[#This Row],[Profit]]/Table_1[[#This Row],[Sales]]</f>
        <v>2.9999999999999975E-2</v>
      </c>
    </row>
    <row r="2876" spans="1:23" ht="14.25" hidden="1" customHeight="1" x14ac:dyDescent="0.2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c r="W2876" s="2"/>
    </row>
    <row r="2877" spans="1:23" ht="14.25" customHeight="1" x14ac:dyDescent="0.2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c r="W2877" s="2">
        <f>Table_1[[#This Row],[Profit]]/Table_1[[#This Row],[Sales]]</f>
        <v>-3.7500000000000096E-2</v>
      </c>
    </row>
    <row r="2878" spans="1:23" ht="14.25" customHeight="1" x14ac:dyDescent="0.2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c r="W2878" s="2">
        <f>Table_1[[#This Row],[Profit]]/Table_1[[#This Row],[Sales]]</f>
        <v>7.5000000000000025E-2</v>
      </c>
    </row>
    <row r="2879" spans="1:23" ht="14.25" hidden="1" customHeight="1" x14ac:dyDescent="0.2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c r="W2879" s="2"/>
    </row>
    <row r="2880" spans="1:23" ht="14.25" hidden="1" customHeight="1" x14ac:dyDescent="0.2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c r="W2880" s="2"/>
    </row>
    <row r="2881" spans="1:23" ht="14.25" hidden="1" customHeight="1" x14ac:dyDescent="0.2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c r="W2881" s="2"/>
    </row>
    <row r="2882" spans="1:23" ht="14.25" hidden="1" customHeight="1" x14ac:dyDescent="0.2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c r="W2882" s="2"/>
    </row>
    <row r="2883" spans="1:23" ht="14.25" hidden="1" customHeight="1" x14ac:dyDescent="0.2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c r="W2883" s="2"/>
    </row>
    <row r="2884" spans="1:23" ht="14.25" hidden="1" customHeight="1" x14ac:dyDescent="0.2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c r="W2884" s="2"/>
    </row>
    <row r="2885" spans="1:23" ht="14.25" customHeight="1" x14ac:dyDescent="0.2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c r="W2885" s="2">
        <f>Table_1[[#This Row],[Profit]]/Table_1[[#This Row],[Sales]]</f>
        <v>0.32</v>
      </c>
    </row>
    <row r="2886" spans="1:23" ht="14.25" customHeight="1" x14ac:dyDescent="0.2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c r="W2886" s="2">
        <f>Table_1[[#This Row],[Profit]]/Table_1[[#This Row],[Sales]]</f>
        <v>0.33750000000000002</v>
      </c>
    </row>
    <row r="2887" spans="1:23" ht="14.25" customHeight="1" x14ac:dyDescent="0.2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c r="W2887" s="2">
        <f>Table_1[[#This Row],[Profit]]/Table_1[[#This Row],[Sales]]</f>
        <v>-0.11250000000000006</v>
      </c>
    </row>
    <row r="2888" spans="1:23" ht="14.25" customHeight="1" x14ac:dyDescent="0.2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c r="W2888" s="2">
        <f>Table_1[[#This Row],[Profit]]/Table_1[[#This Row],[Sales]]</f>
        <v>0.27</v>
      </c>
    </row>
    <row r="2889" spans="1:23" ht="14.25" customHeight="1" x14ac:dyDescent="0.2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c r="W2889" s="2">
        <f>Table_1[[#This Row],[Profit]]/Table_1[[#This Row],[Sales]]</f>
        <v>0.48000000000000004</v>
      </c>
    </row>
    <row r="2890" spans="1:23" ht="14.25" customHeight="1" x14ac:dyDescent="0.2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c r="W2890" s="2">
        <f>Table_1[[#This Row],[Profit]]/Table_1[[#This Row],[Sales]]</f>
        <v>0.48</v>
      </c>
    </row>
    <row r="2891" spans="1:23" ht="14.25" customHeight="1" x14ac:dyDescent="0.2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c r="W2891" s="2">
        <f>Table_1[[#This Row],[Profit]]/Table_1[[#This Row],[Sales]]</f>
        <v>0.44999999999999996</v>
      </c>
    </row>
    <row r="2892" spans="1:23" ht="14.25" hidden="1" customHeight="1" x14ac:dyDescent="0.2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c r="W2892" s="2"/>
    </row>
    <row r="2893" spans="1:23" ht="14.25" hidden="1" customHeight="1" x14ac:dyDescent="0.2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c r="W2893" s="2"/>
    </row>
    <row r="2894" spans="1:23" ht="14.25" hidden="1" customHeight="1" x14ac:dyDescent="0.2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c r="W2894" s="2"/>
    </row>
    <row r="2895" spans="1:23" ht="14.25" hidden="1" customHeight="1" x14ac:dyDescent="0.2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c r="W2895" s="2"/>
    </row>
    <row r="2896" spans="1:23" ht="14.25" hidden="1" customHeight="1" x14ac:dyDescent="0.2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c r="W2896" s="2"/>
    </row>
    <row r="2897" spans="1:23" ht="14.25" hidden="1" customHeight="1" x14ac:dyDescent="0.2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c r="W2897" s="2"/>
    </row>
    <row r="2898" spans="1:23" ht="14.25" hidden="1" customHeight="1" x14ac:dyDescent="0.2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c r="W2898" s="2"/>
    </row>
    <row r="2899" spans="1:23" ht="14.25" hidden="1" customHeight="1" x14ac:dyDescent="0.2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c r="W2899" s="2"/>
    </row>
    <row r="2900" spans="1:23" ht="14.25" hidden="1" customHeight="1" x14ac:dyDescent="0.2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c r="W2900" s="2"/>
    </row>
    <row r="2901" spans="1:23" ht="14.25" hidden="1" customHeight="1" x14ac:dyDescent="0.2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c r="W2901" s="2"/>
    </row>
    <row r="2902" spans="1:23" ht="14.25" hidden="1" customHeight="1" x14ac:dyDescent="0.2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c r="W2902" s="2"/>
    </row>
    <row r="2903" spans="1:23" ht="14.25" hidden="1" customHeight="1" x14ac:dyDescent="0.2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c r="W2903" s="2"/>
    </row>
    <row r="2904" spans="1:23" ht="14.25" hidden="1" customHeight="1" x14ac:dyDescent="0.2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c r="W2904" s="2"/>
    </row>
    <row r="2905" spans="1:23" ht="14.25" hidden="1" customHeight="1" x14ac:dyDescent="0.2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c r="W2905" s="2"/>
    </row>
    <row r="2906" spans="1:23" ht="14.25" hidden="1" customHeight="1" x14ac:dyDescent="0.2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c r="W2906" s="2"/>
    </row>
    <row r="2907" spans="1:23" ht="14.25" customHeight="1" x14ac:dyDescent="0.2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c r="W2907" s="2">
        <f>Table_1[[#This Row],[Profit]]/Table_1[[#This Row],[Sales]]</f>
        <v>0.26</v>
      </c>
    </row>
    <row r="2908" spans="1:23" ht="14.25" hidden="1" customHeight="1" x14ac:dyDescent="0.2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c r="W2908" s="2"/>
    </row>
    <row r="2909" spans="1:23" ht="14.25" hidden="1" customHeight="1" x14ac:dyDescent="0.2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c r="W2909" s="2"/>
    </row>
    <row r="2910" spans="1:23" ht="14.25" hidden="1" customHeight="1" x14ac:dyDescent="0.2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c r="W2910" s="2"/>
    </row>
    <row r="2911" spans="1:23" ht="14.25" customHeight="1" x14ac:dyDescent="0.2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c r="W2911" s="2">
        <f>Table_1[[#This Row],[Profit]]/Table_1[[#This Row],[Sales]]</f>
        <v>2.0000000000000052E-2</v>
      </c>
    </row>
    <row r="2912" spans="1:23" ht="14.25" hidden="1" customHeight="1" x14ac:dyDescent="0.2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c r="W2912" s="2"/>
    </row>
    <row r="2913" spans="1:23" ht="14.25" hidden="1" customHeight="1" x14ac:dyDescent="0.2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c r="W2913" s="2"/>
    </row>
    <row r="2914" spans="1:23" ht="14.25" hidden="1" customHeight="1" x14ac:dyDescent="0.2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c r="W2914" s="2"/>
    </row>
    <row r="2915" spans="1:23" ht="14.25" hidden="1" customHeight="1" x14ac:dyDescent="0.2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c r="W2915" s="2"/>
    </row>
    <row r="2916" spans="1:23" ht="14.25" hidden="1" customHeight="1" x14ac:dyDescent="0.2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c r="W2916" s="2"/>
    </row>
    <row r="2917" spans="1:23" ht="14.25" hidden="1" customHeight="1" x14ac:dyDescent="0.2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c r="W2917" s="2"/>
    </row>
    <row r="2918" spans="1:23" ht="14.25" hidden="1" customHeight="1" x14ac:dyDescent="0.2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c r="W2918" s="2"/>
    </row>
    <row r="2919" spans="1:23" ht="14.25" hidden="1" customHeight="1" x14ac:dyDescent="0.2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c r="W2919" s="2"/>
    </row>
    <row r="2920" spans="1:23" ht="14.25" hidden="1" customHeight="1" x14ac:dyDescent="0.2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c r="W2920" s="2"/>
    </row>
    <row r="2921" spans="1:23" ht="14.25" hidden="1" customHeight="1" x14ac:dyDescent="0.2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c r="W2921" s="2"/>
    </row>
    <row r="2922" spans="1:23" ht="14.25" hidden="1" customHeight="1" x14ac:dyDescent="0.2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c r="W2922" s="2"/>
    </row>
    <row r="2923" spans="1:23" ht="14.25" customHeight="1" x14ac:dyDescent="0.2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c r="W2923" s="2">
        <f>Table_1[[#This Row],[Profit]]/Table_1[[#This Row],[Sales]]</f>
        <v>4.9999999999999913E-2</v>
      </c>
    </row>
    <row r="2924" spans="1:23" ht="14.25" hidden="1" customHeight="1" x14ac:dyDescent="0.2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c r="W2924" s="2"/>
    </row>
    <row r="2925" spans="1:23" ht="14.25" hidden="1" customHeight="1" x14ac:dyDescent="0.2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c r="W2925" s="2"/>
    </row>
    <row r="2926" spans="1:23" ht="14.25" hidden="1" customHeight="1" x14ac:dyDescent="0.2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c r="W2926" s="2"/>
    </row>
    <row r="2927" spans="1:23" ht="14.25" hidden="1" customHeight="1" x14ac:dyDescent="0.2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c r="W2927" s="2"/>
    </row>
    <row r="2928" spans="1:23" ht="14.25" hidden="1" customHeight="1" x14ac:dyDescent="0.2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c r="W2928" s="2"/>
    </row>
    <row r="2929" spans="1:23" ht="14.25" hidden="1" customHeight="1" x14ac:dyDescent="0.2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c r="W2929" s="2"/>
    </row>
    <row r="2930" spans="1:23" ht="14.25" hidden="1" customHeight="1" x14ac:dyDescent="0.2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c r="W2930" s="2"/>
    </row>
    <row r="2931" spans="1:23" ht="14.25" hidden="1" customHeight="1" x14ac:dyDescent="0.2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c r="W2931" s="2"/>
    </row>
    <row r="2932" spans="1:23" ht="14.25" customHeight="1" x14ac:dyDescent="0.2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c r="W2932" s="2">
        <f>Table_1[[#This Row],[Profit]]/Table_1[[#This Row],[Sales]]</f>
        <v>0.33749999999999997</v>
      </c>
    </row>
    <row r="2933" spans="1:23" ht="14.25" customHeight="1" x14ac:dyDescent="0.2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c r="W2933" s="2">
        <f>Table_1[[#This Row],[Profit]]/Table_1[[#This Row],[Sales]]</f>
        <v>0.37499999999999994</v>
      </c>
    </row>
    <row r="2934" spans="1:23" ht="14.25" customHeight="1" x14ac:dyDescent="0.2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c r="W2934" s="2">
        <f>Table_1[[#This Row],[Profit]]/Table_1[[#This Row],[Sales]]</f>
        <v>7.5000000000000025E-2</v>
      </c>
    </row>
    <row r="2935" spans="1:23" ht="14.25" customHeight="1" x14ac:dyDescent="0.2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c r="W2935" s="2">
        <f>Table_1[[#This Row],[Profit]]/Table_1[[#This Row],[Sales]]</f>
        <v>8.7500000000000008E-2</v>
      </c>
    </row>
    <row r="2936" spans="1:23" ht="14.25" customHeight="1" x14ac:dyDescent="0.2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c r="W2936" s="2">
        <f>Table_1[[#This Row],[Profit]]/Table_1[[#This Row],[Sales]]</f>
        <v>6.2499999999999972E-2</v>
      </c>
    </row>
    <row r="2937" spans="1:23" ht="14.25" customHeight="1" x14ac:dyDescent="0.2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c r="W2937" s="2">
        <f>Table_1[[#This Row],[Profit]]/Table_1[[#This Row],[Sales]]</f>
        <v>0.4499999999999999</v>
      </c>
    </row>
    <row r="2938" spans="1:23" ht="14.25" customHeight="1" x14ac:dyDescent="0.2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c r="W2938" s="2">
        <f>Table_1[[#This Row],[Profit]]/Table_1[[#This Row],[Sales]]</f>
        <v>0.32499999999999996</v>
      </c>
    </row>
    <row r="2939" spans="1:23" ht="14.25" customHeight="1" x14ac:dyDescent="0.2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c r="W2939" s="2">
        <f>Table_1[[#This Row],[Profit]]/Table_1[[#This Row],[Sales]]</f>
        <v>0.46999999999999992</v>
      </c>
    </row>
    <row r="2940" spans="1:23" ht="14.25" customHeight="1" x14ac:dyDescent="0.2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c r="W2940" s="2">
        <f>Table_1[[#This Row],[Profit]]/Table_1[[#This Row],[Sales]]</f>
        <v>0.47</v>
      </c>
    </row>
    <row r="2941" spans="1:23" ht="14.25" customHeight="1" x14ac:dyDescent="0.2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c r="W2941" s="2">
        <f>Table_1[[#This Row],[Profit]]/Table_1[[#This Row],[Sales]]</f>
        <v>0.32499999999999996</v>
      </c>
    </row>
    <row r="2942" spans="1:23" ht="14.25" hidden="1" customHeight="1" x14ac:dyDescent="0.2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c r="W2942" s="2"/>
    </row>
    <row r="2943" spans="1:23" ht="14.25" hidden="1" customHeight="1" x14ac:dyDescent="0.2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c r="W2943" s="2"/>
    </row>
    <row r="2944" spans="1:23" ht="14.25" hidden="1" customHeight="1" x14ac:dyDescent="0.2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c r="W2944" s="2"/>
    </row>
    <row r="2945" spans="1:23" ht="14.25" customHeight="1" x14ac:dyDescent="0.2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c r="W2945" s="2">
        <f>Table_1[[#This Row],[Profit]]/Table_1[[#This Row],[Sales]]</f>
        <v>0.25</v>
      </c>
    </row>
    <row r="2946" spans="1:23" ht="14.25" customHeight="1" x14ac:dyDescent="0.2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c r="W2946" s="2">
        <f>Table_1[[#This Row],[Profit]]/Table_1[[#This Row],[Sales]]</f>
        <v>0.38</v>
      </c>
    </row>
    <row r="2947" spans="1:23" ht="14.25" customHeight="1" x14ac:dyDescent="0.2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c r="W2947" s="2">
        <f>Table_1[[#This Row],[Profit]]/Table_1[[#This Row],[Sales]]</f>
        <v>0.43000000000000005</v>
      </c>
    </row>
    <row r="2948" spans="1:23" ht="14.25" customHeight="1" x14ac:dyDescent="0.2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c r="W2948" s="2">
        <f>Table_1[[#This Row],[Profit]]/Table_1[[#This Row],[Sales]]</f>
        <v>0.4200000000000001</v>
      </c>
    </row>
    <row r="2949" spans="1:23" ht="14.25" customHeight="1" x14ac:dyDescent="0.2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c r="W2949" s="2">
        <f>Table_1[[#This Row],[Profit]]/Table_1[[#This Row],[Sales]]</f>
        <v>0.35000000000000003</v>
      </c>
    </row>
    <row r="2950" spans="1:23" ht="14.25" customHeight="1" x14ac:dyDescent="0.2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c r="W2950" s="2">
        <f>Table_1[[#This Row],[Profit]]/Table_1[[#This Row],[Sales]]</f>
        <v>0.47000000000000003</v>
      </c>
    </row>
    <row r="2951" spans="1:23" ht="14.25" customHeight="1" x14ac:dyDescent="0.2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c r="W2951" s="2">
        <f>Table_1[[#This Row],[Profit]]/Table_1[[#This Row],[Sales]]</f>
        <v>0.31249999999999994</v>
      </c>
    </row>
    <row r="2952" spans="1:23" ht="14.25" customHeight="1" x14ac:dyDescent="0.2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c r="W2952" s="2">
        <f>Table_1[[#This Row],[Profit]]/Table_1[[#This Row],[Sales]]</f>
        <v>0.36249999999999993</v>
      </c>
    </row>
    <row r="2953" spans="1:23" ht="14.25" customHeight="1" x14ac:dyDescent="0.2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c r="W2953" s="2">
        <f>Table_1[[#This Row],[Profit]]/Table_1[[#This Row],[Sales]]</f>
        <v>8.7499999999999981E-2</v>
      </c>
    </row>
    <row r="2954" spans="1:23" ht="14.25" customHeight="1" x14ac:dyDescent="0.2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c r="W2954" s="2">
        <f>Table_1[[#This Row],[Profit]]/Table_1[[#This Row],[Sales]]</f>
        <v>-5.0000000000000024E-2</v>
      </c>
    </row>
    <row r="2955" spans="1:23" ht="14.25" customHeight="1" x14ac:dyDescent="0.2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c r="W2955" s="2">
        <f>Table_1[[#This Row],[Profit]]/Table_1[[#This Row],[Sales]]</f>
        <v>8.7499999999999967E-2</v>
      </c>
    </row>
    <row r="2956" spans="1:23" ht="14.25" customHeight="1" x14ac:dyDescent="0.2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c r="W2956" s="2">
        <f>Table_1[[#This Row],[Profit]]/Table_1[[#This Row],[Sales]]</f>
        <v>7.5000000000000025E-2</v>
      </c>
    </row>
    <row r="2957" spans="1:23" ht="14.25" hidden="1" customHeight="1" x14ac:dyDescent="0.2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c r="W2957" s="2"/>
    </row>
    <row r="2958" spans="1:23" ht="14.25" hidden="1" customHeight="1" x14ac:dyDescent="0.2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c r="W2958" s="2"/>
    </row>
    <row r="2959" spans="1:23" ht="14.25" hidden="1" customHeight="1" x14ac:dyDescent="0.2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c r="W2959" s="2"/>
    </row>
    <row r="2960" spans="1:23" ht="14.25" customHeight="1" x14ac:dyDescent="0.2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c r="W2960" s="2">
        <f>Table_1[[#This Row],[Profit]]/Table_1[[#This Row],[Sales]]</f>
        <v>0.36249999999999993</v>
      </c>
    </row>
    <row r="2961" spans="1:23" ht="14.25" customHeight="1" x14ac:dyDescent="0.2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c r="W2961" s="2">
        <f>Table_1[[#This Row],[Profit]]/Table_1[[#This Row],[Sales]]</f>
        <v>0.47</v>
      </c>
    </row>
    <row r="2962" spans="1:23" ht="14.25" customHeight="1" x14ac:dyDescent="0.2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c r="W2962" s="2">
        <f>Table_1[[#This Row],[Profit]]/Table_1[[#This Row],[Sales]]</f>
        <v>0.45999999999999996</v>
      </c>
    </row>
    <row r="2963" spans="1:23" ht="14.25" customHeight="1" x14ac:dyDescent="0.2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c r="W2963" s="2">
        <f>Table_1[[#This Row],[Profit]]/Table_1[[#This Row],[Sales]]</f>
        <v>0.49</v>
      </c>
    </row>
    <row r="2964" spans="1:23" ht="14.25" customHeight="1" x14ac:dyDescent="0.2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c r="W2964" s="2">
        <f>Table_1[[#This Row],[Profit]]/Table_1[[#This Row],[Sales]]</f>
        <v>0.11249999999999998</v>
      </c>
    </row>
    <row r="2965" spans="1:23" ht="14.25" customHeight="1" x14ac:dyDescent="0.2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c r="W2965" s="2">
        <f>Table_1[[#This Row],[Profit]]/Table_1[[#This Row],[Sales]]</f>
        <v>6.2500000000000014E-2</v>
      </c>
    </row>
    <row r="2966" spans="1:23" ht="14.25" customHeight="1" x14ac:dyDescent="0.2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c r="W2966" s="2">
        <f>Table_1[[#This Row],[Profit]]/Table_1[[#This Row],[Sales]]</f>
        <v>0.33749999999999986</v>
      </c>
    </row>
    <row r="2967" spans="1:23" ht="14.25" customHeight="1" x14ac:dyDescent="0.2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c r="W2967" s="2">
        <f>Table_1[[#This Row],[Profit]]/Table_1[[#This Row],[Sales]]</f>
        <v>0.40000000000000008</v>
      </c>
    </row>
    <row r="2968" spans="1:23" ht="14.25" hidden="1" customHeight="1" x14ac:dyDescent="0.2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c r="W2968" s="2"/>
    </row>
    <row r="2969" spans="1:23" ht="14.25" hidden="1" customHeight="1" x14ac:dyDescent="0.2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c r="W2969" s="2"/>
    </row>
    <row r="2970" spans="1:23" ht="14.25" hidden="1" customHeight="1" x14ac:dyDescent="0.2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c r="W2970" s="2"/>
    </row>
    <row r="2971" spans="1:23" ht="14.25" hidden="1" customHeight="1" x14ac:dyDescent="0.2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c r="W2971" s="2"/>
    </row>
    <row r="2972" spans="1:23" ht="14.25" hidden="1" customHeight="1" x14ac:dyDescent="0.2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c r="W2972" s="2"/>
    </row>
    <row r="2973" spans="1:23" ht="14.25" hidden="1" customHeight="1" x14ac:dyDescent="0.2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c r="W2973" s="2"/>
    </row>
    <row r="2974" spans="1:23" ht="14.25" hidden="1" customHeight="1" x14ac:dyDescent="0.2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c r="W2974" s="2"/>
    </row>
    <row r="2975" spans="1:23" ht="14.25" hidden="1" customHeight="1" x14ac:dyDescent="0.2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c r="W2975" s="2"/>
    </row>
    <row r="2976" spans="1:23" ht="14.25" hidden="1" customHeight="1" x14ac:dyDescent="0.2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c r="W2976" s="2"/>
    </row>
    <row r="2977" spans="1:23" ht="14.25" hidden="1" customHeight="1" x14ac:dyDescent="0.2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c r="W2977" s="2"/>
    </row>
    <row r="2978" spans="1:23" ht="14.25" hidden="1" customHeight="1" x14ac:dyDescent="0.2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c r="W2978" s="2"/>
    </row>
    <row r="2979" spans="1:23" ht="14.25" hidden="1" customHeight="1" x14ac:dyDescent="0.2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c r="W2979" s="2"/>
    </row>
    <row r="2980" spans="1:23" ht="14.25" hidden="1" customHeight="1" x14ac:dyDescent="0.2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c r="W2980" s="2"/>
    </row>
    <row r="2981" spans="1:23" ht="14.25" hidden="1" customHeight="1" x14ac:dyDescent="0.2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c r="W2981" s="2"/>
    </row>
    <row r="2982" spans="1:23" ht="14.25" hidden="1" customHeight="1" x14ac:dyDescent="0.2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c r="W2982" s="2"/>
    </row>
    <row r="2983" spans="1:23" ht="14.25" customHeight="1" x14ac:dyDescent="0.2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c r="W2983" s="2">
        <f>Table_1[[#This Row],[Profit]]/Table_1[[#This Row],[Sales]]</f>
        <v>0.11249999999999985</v>
      </c>
    </row>
    <row r="2984" spans="1:23" ht="14.25" customHeight="1" x14ac:dyDescent="0.2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c r="W2984" s="2">
        <f>Table_1[[#This Row],[Profit]]/Table_1[[#This Row],[Sales]]</f>
        <v>0.33749999999999991</v>
      </c>
    </row>
    <row r="2985" spans="1:23" ht="14.25" customHeight="1" x14ac:dyDescent="0.2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c r="W2985" s="2">
        <f>Table_1[[#This Row],[Profit]]/Table_1[[#This Row],[Sales]]</f>
        <v>8.7500000000000022E-2</v>
      </c>
    </row>
    <row r="2986" spans="1:23" ht="14.25" customHeight="1" x14ac:dyDescent="0.2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c r="W2986" s="2">
        <f>Table_1[[#This Row],[Profit]]/Table_1[[#This Row],[Sales]]</f>
        <v>-0.62000000000000011</v>
      </c>
    </row>
    <row r="2987" spans="1:23" ht="14.25" hidden="1" customHeight="1" x14ac:dyDescent="0.2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c r="W2987" s="2"/>
    </row>
    <row r="2988" spans="1:23" ht="14.25" hidden="1" customHeight="1" x14ac:dyDescent="0.2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c r="W2988" s="2"/>
    </row>
    <row r="2989" spans="1:23" ht="14.25" hidden="1" customHeight="1" x14ac:dyDescent="0.2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c r="W2989" s="2"/>
    </row>
    <row r="2990" spans="1:23" ht="14.25" customHeight="1" x14ac:dyDescent="0.2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c r="W2990" s="2">
        <f>Table_1[[#This Row],[Profit]]/Table_1[[#This Row],[Sales]]</f>
        <v>5.9999999999999921E-2</v>
      </c>
    </row>
    <row r="2991" spans="1:23" ht="14.25" customHeight="1" x14ac:dyDescent="0.2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c r="W2991" s="2">
        <f>Table_1[[#This Row],[Profit]]/Table_1[[#This Row],[Sales]]</f>
        <v>0.35</v>
      </c>
    </row>
    <row r="2992" spans="1:23" ht="14.25" customHeight="1" x14ac:dyDescent="0.2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c r="W2992" s="2">
        <f>Table_1[[#This Row],[Profit]]/Table_1[[#This Row],[Sales]]</f>
        <v>1.999999999999998E-2</v>
      </c>
    </row>
    <row r="2993" spans="1:23" ht="14.25" customHeight="1" x14ac:dyDescent="0.2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c r="W2993" s="2">
        <f>Table_1[[#This Row],[Profit]]/Table_1[[#This Row],[Sales]]</f>
        <v>0.34999999999999987</v>
      </c>
    </row>
    <row r="2994" spans="1:23" ht="14.25" hidden="1" customHeight="1" x14ac:dyDescent="0.2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c r="W2994" s="2"/>
    </row>
    <row r="2995" spans="1:23" ht="14.25" hidden="1" customHeight="1" x14ac:dyDescent="0.2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c r="W2995" s="2"/>
    </row>
    <row r="2996" spans="1:23" ht="14.25" customHeight="1" x14ac:dyDescent="0.2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c r="W2996" s="2">
        <f>Table_1[[#This Row],[Profit]]/Table_1[[#This Row],[Sales]]</f>
        <v>0.33749999999999991</v>
      </c>
    </row>
    <row r="2997" spans="1:23" ht="14.25" customHeight="1" x14ac:dyDescent="0.2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c r="W2997" s="2">
        <f>Table_1[[#This Row],[Profit]]/Table_1[[#This Row],[Sales]]</f>
        <v>0.1125</v>
      </c>
    </row>
    <row r="2998" spans="1:23" ht="14.25" hidden="1" customHeight="1" x14ac:dyDescent="0.2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c r="W2998" s="2"/>
    </row>
    <row r="2999" spans="1:23" ht="14.25" hidden="1" customHeight="1" x14ac:dyDescent="0.2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c r="W2999" s="2"/>
    </row>
    <row r="3000" spans="1:23" ht="14.25" hidden="1" customHeight="1" x14ac:dyDescent="0.2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c r="W3000" s="2"/>
    </row>
    <row r="3001" spans="1:23" ht="14.25" hidden="1" customHeight="1" x14ac:dyDescent="0.2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c r="W3001" s="2"/>
    </row>
    <row r="3002" spans="1:23" ht="14.25" hidden="1" customHeight="1" x14ac:dyDescent="0.2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c r="W3002" s="2"/>
    </row>
    <row r="3003" spans="1:23" ht="14.25" hidden="1" customHeight="1" x14ac:dyDescent="0.2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c r="W3003" s="2"/>
    </row>
    <row r="3004" spans="1:23" ht="14.25" hidden="1" customHeight="1" x14ac:dyDescent="0.2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c r="W3004" s="2"/>
    </row>
    <row r="3005" spans="1:23" ht="14.25" hidden="1" customHeight="1" x14ac:dyDescent="0.2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c r="W3005" s="2"/>
    </row>
    <row r="3006" spans="1:23" ht="14.25" hidden="1" customHeight="1" x14ac:dyDescent="0.2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c r="W3006" s="2"/>
    </row>
    <row r="3007" spans="1:23" ht="14.25" hidden="1" customHeight="1" x14ac:dyDescent="0.2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c r="W3007" s="2"/>
    </row>
    <row r="3008" spans="1:23" ht="14.25" hidden="1" customHeight="1" x14ac:dyDescent="0.2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c r="W3008" s="2"/>
    </row>
    <row r="3009" spans="1:23" ht="14.25" customHeight="1" x14ac:dyDescent="0.2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c r="W3009" s="2">
        <f>Table_1[[#This Row],[Profit]]/Table_1[[#This Row],[Sales]]</f>
        <v>0.32500000000000001</v>
      </c>
    </row>
    <row r="3010" spans="1:23" ht="14.25" hidden="1" customHeight="1" x14ac:dyDescent="0.2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c r="W3010" s="2"/>
    </row>
    <row r="3011" spans="1:23" ht="14.25" hidden="1" customHeight="1" x14ac:dyDescent="0.2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c r="W3011" s="2"/>
    </row>
    <row r="3012" spans="1:23" ht="14.25" customHeight="1" x14ac:dyDescent="0.2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c r="W3012" s="2">
        <f>Table_1[[#This Row],[Profit]]/Table_1[[#This Row],[Sales]]</f>
        <v>-0.7666666666666665</v>
      </c>
    </row>
    <row r="3013" spans="1:23" ht="14.25" customHeight="1" x14ac:dyDescent="0.2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c r="W3013" s="2">
        <f>Table_1[[#This Row],[Profit]]/Table_1[[#This Row],[Sales]]</f>
        <v>-1.3333333333333335</v>
      </c>
    </row>
    <row r="3014" spans="1:23" ht="14.25" customHeight="1" x14ac:dyDescent="0.2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c r="W3014" s="2">
        <f>Table_1[[#This Row],[Profit]]/Table_1[[#This Row],[Sales]]</f>
        <v>-0.73333333333333317</v>
      </c>
    </row>
    <row r="3015" spans="1:23" ht="14.25" customHeight="1" x14ac:dyDescent="0.2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c r="W3015" s="2">
        <f>Table_1[[#This Row],[Profit]]/Table_1[[#This Row],[Sales]]</f>
        <v>-0.73333333333333306</v>
      </c>
    </row>
    <row r="3016" spans="1:23" ht="14.25" customHeight="1" x14ac:dyDescent="0.2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c r="W3016" s="2">
        <f>Table_1[[#This Row],[Profit]]/Table_1[[#This Row],[Sales]]</f>
        <v>0.34999999999999992</v>
      </c>
    </row>
    <row r="3017" spans="1:23" ht="14.25" hidden="1" customHeight="1" x14ac:dyDescent="0.2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c r="W3017" s="2"/>
    </row>
    <row r="3018" spans="1:23" ht="14.25" hidden="1" customHeight="1" x14ac:dyDescent="0.2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c r="W3018" s="2"/>
    </row>
    <row r="3019" spans="1:23" ht="14.25" hidden="1" customHeight="1" x14ac:dyDescent="0.2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c r="W3019" s="2"/>
    </row>
    <row r="3020" spans="1:23" ht="14.25" hidden="1" customHeight="1" x14ac:dyDescent="0.2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c r="W3020" s="2"/>
    </row>
    <row r="3021" spans="1:23" ht="14.25" customHeight="1" x14ac:dyDescent="0.2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c r="W3021" s="2">
        <f>Table_1[[#This Row],[Profit]]/Table_1[[#This Row],[Sales]]</f>
        <v>3.9999999999999959E-2</v>
      </c>
    </row>
    <row r="3022" spans="1:23" ht="14.25" customHeight="1" x14ac:dyDescent="0.2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c r="W3022" s="2">
        <f>Table_1[[#This Row],[Profit]]/Table_1[[#This Row],[Sales]]</f>
        <v>0.44999999999999996</v>
      </c>
    </row>
    <row r="3023" spans="1:23" ht="14.25" customHeight="1" x14ac:dyDescent="0.2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c r="W3023" s="2">
        <f>Table_1[[#This Row],[Profit]]/Table_1[[#This Row],[Sales]]</f>
        <v>0.32999999999999996</v>
      </c>
    </row>
    <row r="3024" spans="1:23" ht="14.25" customHeight="1" x14ac:dyDescent="0.2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c r="W3024" s="2">
        <f>Table_1[[#This Row],[Profit]]/Table_1[[#This Row],[Sales]]</f>
        <v>0.31249999999999994</v>
      </c>
    </row>
    <row r="3025" spans="1:23" ht="14.25" hidden="1" customHeight="1" x14ac:dyDescent="0.2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c r="W3025" s="2"/>
    </row>
    <row r="3026" spans="1:23" ht="14.25" hidden="1" customHeight="1" x14ac:dyDescent="0.2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c r="W3026" s="2"/>
    </row>
    <row r="3027" spans="1:23" ht="14.25" hidden="1" customHeight="1" x14ac:dyDescent="0.2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c r="W3027" s="2"/>
    </row>
    <row r="3028" spans="1:23" ht="14.25" hidden="1" customHeight="1" x14ac:dyDescent="0.2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c r="W3028" s="2"/>
    </row>
    <row r="3029" spans="1:23" ht="14.25" customHeight="1" x14ac:dyDescent="0.2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c r="W3029" s="2">
        <f>Table_1[[#This Row],[Profit]]/Table_1[[#This Row],[Sales]]</f>
        <v>0.3249999999999999</v>
      </c>
    </row>
    <row r="3030" spans="1:23" ht="14.25" hidden="1" customHeight="1" x14ac:dyDescent="0.2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c r="W3030" s="2"/>
    </row>
    <row r="3031" spans="1:23" ht="14.25" customHeight="1" x14ac:dyDescent="0.2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c r="W3031" s="2">
        <f>Table_1[[#This Row],[Profit]]/Table_1[[#This Row],[Sales]]</f>
        <v>6.2500000000000014E-2</v>
      </c>
    </row>
    <row r="3032" spans="1:23" ht="14.25" hidden="1" customHeight="1" x14ac:dyDescent="0.2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c r="W3032" s="2"/>
    </row>
    <row r="3033" spans="1:23" ht="14.25" hidden="1" customHeight="1" x14ac:dyDescent="0.2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c r="W3033" s="2"/>
    </row>
    <row r="3034" spans="1:23" ht="14.25" customHeight="1" x14ac:dyDescent="0.2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c r="W3034" s="2">
        <f>Table_1[[#This Row],[Profit]]/Table_1[[#This Row],[Sales]]</f>
        <v>-6.2500000000000028E-2</v>
      </c>
    </row>
    <row r="3035" spans="1:23" ht="14.25" hidden="1" customHeight="1" x14ac:dyDescent="0.2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c r="W3035" s="2"/>
    </row>
    <row r="3036" spans="1:23" ht="14.25" hidden="1" customHeight="1" x14ac:dyDescent="0.2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c r="W3036" s="2"/>
    </row>
    <row r="3037" spans="1:23" ht="14.25" hidden="1" customHeight="1" x14ac:dyDescent="0.2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c r="W3037" s="2"/>
    </row>
    <row r="3038" spans="1:23" ht="14.25" hidden="1" customHeight="1" x14ac:dyDescent="0.2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c r="W3038" s="2"/>
    </row>
    <row r="3039" spans="1:23" ht="14.25" hidden="1" customHeight="1" x14ac:dyDescent="0.2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c r="W3039" s="2"/>
    </row>
    <row r="3040" spans="1:23" ht="14.25" hidden="1" customHeight="1" x14ac:dyDescent="0.2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c r="W3040" s="2"/>
    </row>
    <row r="3041" spans="1:23" ht="14.25" customHeight="1" x14ac:dyDescent="0.2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c r="W3041" s="2">
        <f>Table_1[[#This Row],[Profit]]/Table_1[[#This Row],[Sales]]</f>
        <v>-3.7500000000000151E-2</v>
      </c>
    </row>
    <row r="3042" spans="1:23" ht="14.25" hidden="1" customHeight="1" x14ac:dyDescent="0.2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c r="W3042" s="2"/>
    </row>
    <row r="3043" spans="1:23" ht="14.25" customHeight="1" x14ac:dyDescent="0.2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c r="W3043" s="2">
        <f>Table_1[[#This Row],[Profit]]/Table_1[[#This Row],[Sales]]</f>
        <v>0.48000000000000004</v>
      </c>
    </row>
    <row r="3044" spans="1:23" ht="14.25" customHeight="1" x14ac:dyDescent="0.2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c r="W3044" s="2">
        <f>Table_1[[#This Row],[Profit]]/Table_1[[#This Row],[Sales]]</f>
        <v>0.49</v>
      </c>
    </row>
    <row r="3045" spans="1:23" ht="14.25" customHeight="1" x14ac:dyDescent="0.2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c r="W3045" s="2">
        <f>Table_1[[#This Row],[Profit]]/Table_1[[#This Row],[Sales]]</f>
        <v>0.12499999999999986</v>
      </c>
    </row>
    <row r="3046" spans="1:23" ht="14.25" hidden="1" customHeight="1" x14ac:dyDescent="0.2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c r="W3046" s="2"/>
    </row>
    <row r="3047" spans="1:23" ht="14.25" hidden="1" customHeight="1" x14ac:dyDescent="0.2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c r="W3047" s="2"/>
    </row>
    <row r="3048" spans="1:23" ht="14.25" hidden="1" customHeight="1" x14ac:dyDescent="0.2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c r="W3048" s="2"/>
    </row>
    <row r="3049" spans="1:23" ht="14.25" customHeight="1" x14ac:dyDescent="0.2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c r="W3049" s="2">
        <f>Table_1[[#This Row],[Profit]]/Table_1[[#This Row],[Sales]]</f>
        <v>0.3125</v>
      </c>
    </row>
    <row r="3050" spans="1:23" ht="14.25" hidden="1" customHeight="1" x14ac:dyDescent="0.2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c r="W3050" s="2"/>
    </row>
    <row r="3051" spans="1:23" ht="14.25" hidden="1" customHeight="1" x14ac:dyDescent="0.2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c r="W3051" s="2"/>
    </row>
    <row r="3052" spans="1:23" ht="14.25" customHeight="1" x14ac:dyDescent="0.2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c r="W3052" s="2">
        <f>Table_1[[#This Row],[Profit]]/Table_1[[#This Row],[Sales]]</f>
        <v>6.9999999999999937E-2</v>
      </c>
    </row>
    <row r="3053" spans="1:23" ht="14.25" customHeight="1" x14ac:dyDescent="0.2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c r="W3053" s="2">
        <f>Table_1[[#This Row],[Profit]]/Table_1[[#This Row],[Sales]]</f>
        <v>0.28999999999999987</v>
      </c>
    </row>
    <row r="3054" spans="1:23" ht="14.25" customHeight="1" x14ac:dyDescent="0.2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c r="W3054" s="2">
        <f>Table_1[[#This Row],[Profit]]/Table_1[[#This Row],[Sales]]</f>
        <v>0.48</v>
      </c>
    </row>
    <row r="3055" spans="1:23" ht="14.25" hidden="1" customHeight="1" x14ac:dyDescent="0.2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c r="W3055" s="2"/>
    </row>
    <row r="3056" spans="1:23" ht="14.25" hidden="1" customHeight="1" x14ac:dyDescent="0.2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c r="W3056" s="2"/>
    </row>
    <row r="3057" spans="1:23" ht="14.25" hidden="1" customHeight="1" x14ac:dyDescent="0.2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c r="W3057" s="2"/>
    </row>
    <row r="3058" spans="1:23" ht="14.25" customHeight="1" x14ac:dyDescent="0.2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c r="W3058" s="2">
        <f>Table_1[[#This Row],[Profit]]/Table_1[[#This Row],[Sales]]</f>
        <v>0.48000000000000004</v>
      </c>
    </row>
    <row r="3059" spans="1:23" ht="14.25" customHeight="1" x14ac:dyDescent="0.2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c r="W3059" s="2">
        <f>Table_1[[#This Row],[Profit]]/Table_1[[#This Row],[Sales]]</f>
        <v>0.48000000000000004</v>
      </c>
    </row>
    <row r="3060" spans="1:23" ht="14.25" customHeight="1" x14ac:dyDescent="0.2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c r="W3060" s="2">
        <f>Table_1[[#This Row],[Profit]]/Table_1[[#This Row],[Sales]]</f>
        <v>0.34</v>
      </c>
    </row>
    <row r="3061" spans="1:23" ht="14.25" customHeight="1" x14ac:dyDescent="0.2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c r="W3061" s="2">
        <f>Table_1[[#This Row],[Profit]]/Table_1[[#This Row],[Sales]]</f>
        <v>-0.13750000000000007</v>
      </c>
    </row>
    <row r="3062" spans="1:23" ht="14.25" hidden="1" customHeight="1" x14ac:dyDescent="0.2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c r="W3062" s="2"/>
    </row>
    <row r="3063" spans="1:23" ht="14.25" hidden="1" customHeight="1" x14ac:dyDescent="0.2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c r="W3063" s="2"/>
    </row>
    <row r="3064" spans="1:23" ht="14.25" hidden="1" customHeight="1" x14ac:dyDescent="0.2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c r="W3064" s="2"/>
    </row>
    <row r="3065" spans="1:23" ht="14.25" hidden="1" customHeight="1" x14ac:dyDescent="0.2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c r="W3065" s="2"/>
    </row>
    <row r="3066" spans="1:23" ht="14.25" customHeight="1" x14ac:dyDescent="0.2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c r="W3066" s="2">
        <f>Table_1[[#This Row],[Profit]]/Table_1[[#This Row],[Sales]]</f>
        <v>0.28000000000000008</v>
      </c>
    </row>
    <row r="3067" spans="1:23" ht="14.25" customHeight="1" x14ac:dyDescent="0.2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c r="W3067" s="2">
        <f>Table_1[[#This Row],[Profit]]/Table_1[[#This Row],[Sales]]</f>
        <v>0.35</v>
      </c>
    </row>
    <row r="3068" spans="1:23" ht="14.25" customHeight="1" x14ac:dyDescent="0.2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c r="W3068" s="2">
        <f>Table_1[[#This Row],[Profit]]/Table_1[[#This Row],[Sales]]</f>
        <v>0.41</v>
      </c>
    </row>
    <row r="3069" spans="1:23" ht="14.25" customHeight="1" x14ac:dyDescent="0.2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c r="W3069" s="2">
        <f>Table_1[[#This Row],[Profit]]/Table_1[[#This Row],[Sales]]</f>
        <v>0.48000000000000009</v>
      </c>
    </row>
    <row r="3070" spans="1:23" ht="14.25" customHeight="1" x14ac:dyDescent="0.2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c r="W3070" s="2">
        <f>Table_1[[#This Row],[Profit]]/Table_1[[#This Row],[Sales]]</f>
        <v>0.47999999999999987</v>
      </c>
    </row>
    <row r="3071" spans="1:23" ht="14.25" hidden="1" customHeight="1" x14ac:dyDescent="0.2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c r="W3071" s="2"/>
    </row>
    <row r="3072" spans="1:23" ht="14.25" hidden="1" customHeight="1" x14ac:dyDescent="0.2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c r="W3072" s="2"/>
    </row>
    <row r="3073" spans="1:23" ht="14.25" hidden="1" customHeight="1" x14ac:dyDescent="0.2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c r="W3073" s="2"/>
    </row>
    <row r="3074" spans="1:23" ht="14.25" hidden="1" customHeight="1" x14ac:dyDescent="0.2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c r="W3074" s="2"/>
    </row>
    <row r="3075" spans="1:23" ht="14.25" customHeight="1" x14ac:dyDescent="0.2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c r="W3075" s="2">
        <f>Table_1[[#This Row],[Profit]]/Table_1[[#This Row],[Sales]]</f>
        <v>0.24999999999999997</v>
      </c>
    </row>
    <row r="3076" spans="1:23" ht="14.25" customHeight="1" x14ac:dyDescent="0.2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c r="W3076" s="2">
        <f>Table_1[[#This Row],[Profit]]/Table_1[[#This Row],[Sales]]</f>
        <v>0.15294117647058825</v>
      </c>
    </row>
    <row r="3077" spans="1:23" ht="14.25" hidden="1" customHeight="1" x14ac:dyDescent="0.2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c r="W3077" s="2"/>
    </row>
    <row r="3078" spans="1:23" ht="14.25" hidden="1" customHeight="1" x14ac:dyDescent="0.2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c r="W3078" s="2"/>
    </row>
    <row r="3079" spans="1:23" ht="14.25" hidden="1" customHeight="1" x14ac:dyDescent="0.2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c r="W3079" s="2"/>
    </row>
    <row r="3080" spans="1:23" ht="14.25" customHeight="1" x14ac:dyDescent="0.2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c r="W3080" s="2">
        <f>Table_1[[#This Row],[Profit]]/Table_1[[#This Row],[Sales]]</f>
        <v>0.3299999999999999</v>
      </c>
    </row>
    <row r="3081" spans="1:23" ht="14.25" customHeight="1" x14ac:dyDescent="0.2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c r="W3081" s="2">
        <f>Table_1[[#This Row],[Profit]]/Table_1[[#This Row],[Sales]]</f>
        <v>0.48000000000000004</v>
      </c>
    </row>
    <row r="3082" spans="1:23" ht="14.25" customHeight="1" x14ac:dyDescent="0.2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c r="W3082" s="2">
        <f>Table_1[[#This Row],[Profit]]/Table_1[[#This Row],[Sales]]</f>
        <v>0.35</v>
      </c>
    </row>
    <row r="3083" spans="1:23" ht="14.25" hidden="1" customHeight="1" x14ac:dyDescent="0.2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c r="W3083" s="2"/>
    </row>
    <row r="3084" spans="1:23" ht="14.25" hidden="1" customHeight="1" x14ac:dyDescent="0.2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c r="W3084" s="2"/>
    </row>
    <row r="3085" spans="1:23" ht="14.25" hidden="1" customHeight="1" x14ac:dyDescent="0.2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c r="W3085" s="2"/>
    </row>
    <row r="3086" spans="1:23" ht="14.25" hidden="1" customHeight="1" x14ac:dyDescent="0.2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c r="W3086" s="2"/>
    </row>
    <row r="3087" spans="1:23" ht="14.25" hidden="1" customHeight="1" x14ac:dyDescent="0.2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c r="W3087" s="2"/>
    </row>
    <row r="3088" spans="1:23" ht="14.25" hidden="1" customHeight="1" x14ac:dyDescent="0.2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c r="W3088" s="2"/>
    </row>
    <row r="3089" spans="1:23" ht="14.25" hidden="1" customHeight="1" x14ac:dyDescent="0.2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c r="W3089" s="2"/>
    </row>
    <row r="3090" spans="1:23" ht="14.25" hidden="1" customHeight="1" x14ac:dyDescent="0.2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c r="W3090" s="2"/>
    </row>
    <row r="3091" spans="1:23" ht="14.25" hidden="1" customHeight="1" x14ac:dyDescent="0.2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c r="W3091" s="2"/>
    </row>
    <row r="3092" spans="1:23" ht="14.25" hidden="1" customHeight="1" x14ac:dyDescent="0.2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c r="W3092" s="2"/>
    </row>
    <row r="3093" spans="1:23" ht="14.25" hidden="1" customHeight="1" x14ac:dyDescent="0.2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c r="W3093" s="2"/>
    </row>
    <row r="3094" spans="1:23" ht="14.25" hidden="1" customHeight="1" x14ac:dyDescent="0.2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c r="W3094" s="2"/>
    </row>
    <row r="3095" spans="1:23" ht="14.25" hidden="1" customHeight="1" x14ac:dyDescent="0.2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c r="W3095" s="2"/>
    </row>
    <row r="3096" spans="1:23" ht="14.25" hidden="1" customHeight="1" x14ac:dyDescent="0.2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c r="W3096" s="2"/>
    </row>
    <row r="3097" spans="1:23" ht="14.25" hidden="1" customHeight="1" x14ac:dyDescent="0.2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c r="W3097" s="2"/>
    </row>
    <row r="3098" spans="1:23" ht="14.25" hidden="1" customHeight="1" x14ac:dyDescent="0.2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c r="W3098" s="2"/>
    </row>
    <row r="3099" spans="1:23" ht="14.25" hidden="1" customHeight="1" x14ac:dyDescent="0.2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c r="W3099" s="2"/>
    </row>
    <row r="3100" spans="1:23" ht="14.25" hidden="1" customHeight="1" x14ac:dyDescent="0.2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c r="W3100" s="2"/>
    </row>
    <row r="3101" spans="1:23" ht="14.25" hidden="1" customHeight="1" x14ac:dyDescent="0.2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c r="W3101" s="2"/>
    </row>
    <row r="3102" spans="1:23" ht="14.25" hidden="1" customHeight="1" x14ac:dyDescent="0.2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c r="W3102" s="2"/>
    </row>
    <row r="3103" spans="1:23" ht="14.25" hidden="1" customHeight="1" x14ac:dyDescent="0.2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c r="W3103" s="2"/>
    </row>
    <row r="3104" spans="1:23" ht="14.25" hidden="1" customHeight="1" x14ac:dyDescent="0.2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c r="W3104" s="2"/>
    </row>
    <row r="3105" spans="1:23" ht="14.25" hidden="1" customHeight="1" x14ac:dyDescent="0.2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c r="W3105" s="2"/>
    </row>
    <row r="3106" spans="1:23" ht="14.25" hidden="1" customHeight="1" x14ac:dyDescent="0.2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c r="W3106" s="2"/>
    </row>
    <row r="3107" spans="1:23" ht="14.25" hidden="1" customHeight="1" x14ac:dyDescent="0.2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c r="W3107" s="2"/>
    </row>
    <row r="3108" spans="1:23" ht="14.25" hidden="1" customHeight="1" x14ac:dyDescent="0.2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c r="W3108" s="2"/>
    </row>
    <row r="3109" spans="1:23" ht="14.25" hidden="1" customHeight="1" x14ac:dyDescent="0.2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c r="W3109" s="2"/>
    </row>
    <row r="3110" spans="1:23" ht="14.25" hidden="1" customHeight="1" x14ac:dyDescent="0.2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c r="W3110" s="2"/>
    </row>
    <row r="3111" spans="1:23" ht="14.25" hidden="1" customHeight="1" x14ac:dyDescent="0.2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c r="W3111" s="2"/>
    </row>
    <row r="3112" spans="1:23" ht="14.25" hidden="1" customHeight="1" x14ac:dyDescent="0.2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c r="W3112" s="2"/>
    </row>
    <row r="3113" spans="1:23" ht="14.25" hidden="1" customHeight="1" x14ac:dyDescent="0.2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c r="W3113" s="2"/>
    </row>
    <row r="3114" spans="1:23" ht="14.25" customHeight="1" x14ac:dyDescent="0.2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c r="W3114" s="2">
        <f>Table_1[[#This Row],[Profit]]/Table_1[[#This Row],[Sales]]</f>
        <v>7.5000000000000067E-2</v>
      </c>
    </row>
    <row r="3115" spans="1:23" ht="14.25" customHeight="1" x14ac:dyDescent="0.2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c r="W3115" s="2">
        <f>Table_1[[#This Row],[Profit]]/Table_1[[#This Row],[Sales]]</f>
        <v>0.47</v>
      </c>
    </row>
    <row r="3116" spans="1:23" ht="14.25" customHeight="1" x14ac:dyDescent="0.2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c r="W3116" s="2">
        <f>Table_1[[#This Row],[Profit]]/Table_1[[#This Row],[Sales]]</f>
        <v>0.49000000000000005</v>
      </c>
    </row>
    <row r="3117" spans="1:23" ht="14.25" customHeight="1" x14ac:dyDescent="0.2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c r="W3117" s="2">
        <f>Table_1[[#This Row],[Profit]]/Table_1[[#This Row],[Sales]]</f>
        <v>-7.5000000000000039E-2</v>
      </c>
    </row>
    <row r="3118" spans="1:23" ht="14.25" customHeight="1" x14ac:dyDescent="0.2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c r="W3118" s="2">
        <f>Table_1[[#This Row],[Profit]]/Table_1[[#This Row],[Sales]]</f>
        <v>0.26</v>
      </c>
    </row>
    <row r="3119" spans="1:23" ht="14.25" customHeight="1" x14ac:dyDescent="0.2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c r="W3119" s="2">
        <f>Table_1[[#This Row],[Profit]]/Table_1[[#This Row],[Sales]]</f>
        <v>9.9999999999999603E-3</v>
      </c>
    </row>
    <row r="3120" spans="1:23" ht="14.25" hidden="1" customHeight="1" x14ac:dyDescent="0.2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c r="W3120" s="2"/>
    </row>
    <row r="3121" spans="1:23" ht="14.25" hidden="1" customHeight="1" x14ac:dyDescent="0.2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c r="W3121" s="2"/>
    </row>
    <row r="3122" spans="1:23" ht="14.25" hidden="1" customHeight="1" x14ac:dyDescent="0.2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c r="W3122" s="2"/>
    </row>
    <row r="3123" spans="1:23" ht="14.25" hidden="1" customHeight="1" x14ac:dyDescent="0.2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c r="W3123" s="2"/>
    </row>
    <row r="3124" spans="1:23" ht="14.25" hidden="1" customHeight="1" x14ac:dyDescent="0.2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c r="W3124" s="2"/>
    </row>
    <row r="3125" spans="1:23" ht="14.25" hidden="1" customHeight="1" x14ac:dyDescent="0.2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c r="W3125" s="2"/>
    </row>
    <row r="3126" spans="1:23" ht="14.25" hidden="1" customHeight="1" x14ac:dyDescent="0.2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c r="W3126" s="2"/>
    </row>
    <row r="3127" spans="1:23" ht="14.25" hidden="1" customHeight="1" x14ac:dyDescent="0.2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c r="W3127" s="2"/>
    </row>
    <row r="3128" spans="1:23" ht="14.25" hidden="1" customHeight="1" x14ac:dyDescent="0.2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c r="W3128" s="2"/>
    </row>
    <row r="3129" spans="1:23" ht="14.25" hidden="1" customHeight="1" x14ac:dyDescent="0.2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c r="W3129" s="2"/>
    </row>
    <row r="3130" spans="1:23" ht="14.25" customHeight="1" x14ac:dyDescent="0.2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c r="W3130" s="2">
        <f>Table_1[[#This Row],[Profit]]/Table_1[[#This Row],[Sales]]</f>
        <v>0.32999999999999996</v>
      </c>
    </row>
    <row r="3131" spans="1:23" ht="14.25" customHeight="1" x14ac:dyDescent="0.2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c r="W3131" s="2">
        <f>Table_1[[#This Row],[Profit]]/Table_1[[#This Row],[Sales]]</f>
        <v>7.5000000000000053E-2</v>
      </c>
    </row>
    <row r="3132" spans="1:23" ht="14.25" customHeight="1" x14ac:dyDescent="0.2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c r="W3132" s="2">
        <f>Table_1[[#This Row],[Profit]]/Table_1[[#This Row],[Sales]]</f>
        <v>9.9999999999999895E-2</v>
      </c>
    </row>
    <row r="3133" spans="1:23" ht="14.25" customHeight="1" x14ac:dyDescent="0.2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c r="W3133" s="2">
        <f>Table_1[[#This Row],[Profit]]/Table_1[[#This Row],[Sales]]</f>
        <v>0.11249999999999988</v>
      </c>
    </row>
    <row r="3134" spans="1:23" ht="14.25" hidden="1" customHeight="1" x14ac:dyDescent="0.2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c r="W3134" s="2"/>
    </row>
    <row r="3135" spans="1:23" ht="14.25" hidden="1" customHeight="1" x14ac:dyDescent="0.2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c r="W3135" s="2"/>
    </row>
    <row r="3136" spans="1:23" ht="14.25" hidden="1" customHeight="1" x14ac:dyDescent="0.2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c r="W3136" s="2"/>
    </row>
    <row r="3137" spans="1:23" ht="14.25" hidden="1" customHeight="1" x14ac:dyDescent="0.2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c r="W3137" s="2"/>
    </row>
    <row r="3138" spans="1:23" ht="14.25" hidden="1" customHeight="1" x14ac:dyDescent="0.2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c r="W3138" s="2"/>
    </row>
    <row r="3139" spans="1:23" ht="14.25" hidden="1" customHeight="1" x14ac:dyDescent="0.2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c r="W3139" s="2"/>
    </row>
    <row r="3140" spans="1:23" ht="14.25" hidden="1" customHeight="1" x14ac:dyDescent="0.2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c r="W3140" s="2"/>
    </row>
    <row r="3141" spans="1:23" ht="14.25" hidden="1" customHeight="1" x14ac:dyDescent="0.2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c r="W3141" s="2"/>
    </row>
    <row r="3142" spans="1:23" ht="14.25" hidden="1" customHeight="1" x14ac:dyDescent="0.2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c r="W3142" s="2"/>
    </row>
    <row r="3143" spans="1:23" ht="14.25" hidden="1" customHeight="1" x14ac:dyDescent="0.2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c r="W3143" s="2"/>
    </row>
    <row r="3144" spans="1:23" ht="14.25" hidden="1" customHeight="1" x14ac:dyDescent="0.2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c r="W3144" s="2"/>
    </row>
    <row r="3145" spans="1:23" ht="14.25" hidden="1" customHeight="1" x14ac:dyDescent="0.2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c r="W3145" s="2"/>
    </row>
    <row r="3146" spans="1:23" ht="14.25" hidden="1" customHeight="1" x14ac:dyDescent="0.2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c r="W3146" s="2"/>
    </row>
    <row r="3147" spans="1:23" ht="14.25" customHeight="1" x14ac:dyDescent="0.2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c r="W3147" s="2">
        <f>Table_1[[#This Row],[Profit]]/Table_1[[#This Row],[Sales]]</f>
        <v>0.11249999999999985</v>
      </c>
    </row>
    <row r="3148" spans="1:23" ht="14.25" customHeight="1" x14ac:dyDescent="0.2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c r="W3148" s="2">
        <f>Table_1[[#This Row],[Profit]]/Table_1[[#This Row],[Sales]]</f>
        <v>8.7499999999999994E-2</v>
      </c>
    </row>
    <row r="3149" spans="1:23" ht="14.25" customHeight="1" x14ac:dyDescent="0.2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c r="W3149" s="2">
        <f>Table_1[[#This Row],[Profit]]/Table_1[[#This Row],[Sales]]</f>
        <v>0.3199999999999999</v>
      </c>
    </row>
    <row r="3150" spans="1:23" ht="14.25" hidden="1" customHeight="1" x14ac:dyDescent="0.2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c r="W3150" s="2"/>
    </row>
    <row r="3151" spans="1:23" ht="14.25" customHeight="1" x14ac:dyDescent="0.2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c r="W3151" s="2">
        <f>Table_1[[#This Row],[Profit]]/Table_1[[#This Row],[Sales]]</f>
        <v>0.48000000000000004</v>
      </c>
    </row>
    <row r="3152" spans="1:23" ht="14.25" hidden="1" customHeight="1" x14ac:dyDescent="0.2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c r="W3152" s="2"/>
    </row>
    <row r="3153" spans="1:23" ht="14.25" hidden="1" customHeight="1" x14ac:dyDescent="0.2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c r="W3153" s="2"/>
    </row>
    <row r="3154" spans="1:23" ht="14.25" hidden="1" customHeight="1" x14ac:dyDescent="0.2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c r="W3154" s="2"/>
    </row>
    <row r="3155" spans="1:23" ht="14.25" hidden="1" customHeight="1" x14ac:dyDescent="0.2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c r="W3155" s="2"/>
    </row>
    <row r="3156" spans="1:23" ht="14.25" hidden="1" customHeight="1" x14ac:dyDescent="0.2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c r="W3156" s="2"/>
    </row>
    <row r="3157" spans="1:23" ht="14.25" customHeight="1" x14ac:dyDescent="0.2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c r="W3157" s="2">
        <f>Table_1[[#This Row],[Profit]]/Table_1[[#This Row],[Sales]]</f>
        <v>0.36249999999999993</v>
      </c>
    </row>
    <row r="3158" spans="1:23" ht="14.25" hidden="1" customHeight="1" x14ac:dyDescent="0.2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c r="W3158" s="2"/>
    </row>
    <row r="3159" spans="1:23" ht="14.25" hidden="1" customHeight="1" x14ac:dyDescent="0.2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c r="W3159" s="2"/>
    </row>
    <row r="3160" spans="1:23" ht="14.25" hidden="1" customHeight="1" x14ac:dyDescent="0.2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c r="W3160" s="2"/>
    </row>
    <row r="3161" spans="1:23" ht="14.25" hidden="1" customHeight="1" x14ac:dyDescent="0.2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c r="W3161" s="2"/>
    </row>
    <row r="3162" spans="1:23" ht="14.25" hidden="1" customHeight="1" x14ac:dyDescent="0.2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c r="W3162" s="2"/>
    </row>
    <row r="3163" spans="1:23" ht="14.25" customHeight="1" x14ac:dyDescent="0.2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c r="W3163" s="2">
        <f>Table_1[[#This Row],[Profit]]/Table_1[[#This Row],[Sales]]</f>
        <v>0.47</v>
      </c>
    </row>
    <row r="3164" spans="1:23" ht="14.25" customHeight="1" x14ac:dyDescent="0.2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c r="W3164" s="2">
        <f>Table_1[[#This Row],[Profit]]/Table_1[[#This Row],[Sales]]</f>
        <v>0.47</v>
      </c>
    </row>
    <row r="3165" spans="1:23" ht="14.25" customHeight="1" x14ac:dyDescent="0.2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c r="W3165" s="2">
        <f>Table_1[[#This Row],[Profit]]/Table_1[[#This Row],[Sales]]</f>
        <v>0.26</v>
      </c>
    </row>
    <row r="3166" spans="1:23" ht="14.25" customHeight="1" x14ac:dyDescent="0.2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c r="W3166" s="2">
        <f>Table_1[[#This Row],[Profit]]/Table_1[[#This Row],[Sales]]</f>
        <v>0.44999999999999984</v>
      </c>
    </row>
    <row r="3167" spans="1:23" ht="14.25" customHeight="1" x14ac:dyDescent="0.2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c r="W3167" s="2">
        <f>Table_1[[#This Row],[Profit]]/Table_1[[#This Row],[Sales]]</f>
        <v>0.1</v>
      </c>
    </row>
    <row r="3168" spans="1:23" ht="14.25" customHeight="1" x14ac:dyDescent="0.2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c r="W3168" s="2">
        <f>Table_1[[#This Row],[Profit]]/Table_1[[#This Row],[Sales]]</f>
        <v>0.49</v>
      </c>
    </row>
    <row r="3169" spans="1:23" ht="14.25" hidden="1" customHeight="1" x14ac:dyDescent="0.2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c r="W3169" s="2"/>
    </row>
    <row r="3170" spans="1:23" ht="14.25" hidden="1" customHeight="1" x14ac:dyDescent="0.2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c r="W3170" s="2"/>
    </row>
    <row r="3171" spans="1:23" ht="14.25" hidden="1" customHeight="1" x14ac:dyDescent="0.2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c r="W3171" s="2"/>
    </row>
    <row r="3172" spans="1:23" ht="14.25" hidden="1" customHeight="1" x14ac:dyDescent="0.2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c r="W3172" s="2"/>
    </row>
    <row r="3173" spans="1:23" ht="14.25" hidden="1" customHeight="1" x14ac:dyDescent="0.2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c r="W3173" s="2"/>
    </row>
    <row r="3174" spans="1:23" ht="14.25" hidden="1" customHeight="1" x14ac:dyDescent="0.2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c r="W3174" s="2"/>
    </row>
    <row r="3175" spans="1:23" ht="14.25" hidden="1" customHeight="1" x14ac:dyDescent="0.2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c r="W3175" s="2"/>
    </row>
    <row r="3176" spans="1:23" ht="14.25" hidden="1" customHeight="1" x14ac:dyDescent="0.2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c r="W3176" s="2"/>
    </row>
    <row r="3177" spans="1:23" ht="14.25" customHeight="1" x14ac:dyDescent="0.2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c r="W3177" s="2">
        <f>Table_1[[#This Row],[Profit]]/Table_1[[#This Row],[Sales]]</f>
        <v>-1.3333333333333333</v>
      </c>
    </row>
    <row r="3178" spans="1:23" ht="14.25" customHeight="1" x14ac:dyDescent="0.2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c r="W3178" s="2">
        <f>Table_1[[#This Row],[Profit]]/Table_1[[#This Row],[Sales]]</f>
        <v>1.2499999999999928E-2</v>
      </c>
    </row>
    <row r="3179" spans="1:23" ht="14.25" hidden="1" customHeight="1" x14ac:dyDescent="0.2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c r="W3179" s="2"/>
    </row>
    <row r="3180" spans="1:23" ht="14.25" hidden="1" customHeight="1" x14ac:dyDescent="0.2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c r="W3180" s="2"/>
    </row>
    <row r="3181" spans="1:23" ht="14.25" hidden="1" customHeight="1" x14ac:dyDescent="0.2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c r="W3181" s="2"/>
    </row>
    <row r="3182" spans="1:23" ht="14.25" hidden="1" customHeight="1" x14ac:dyDescent="0.2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c r="W3182" s="2"/>
    </row>
    <row r="3183" spans="1:23" ht="14.25" hidden="1" customHeight="1" x14ac:dyDescent="0.2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c r="W3183" s="2"/>
    </row>
    <row r="3184" spans="1:23" ht="14.25" hidden="1" customHeight="1" x14ac:dyDescent="0.2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c r="W3184" s="2"/>
    </row>
    <row r="3185" spans="1:23" ht="14.25" hidden="1" customHeight="1" x14ac:dyDescent="0.2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c r="W3185" s="2"/>
    </row>
    <row r="3186" spans="1:23" ht="14.25" hidden="1" customHeight="1" x14ac:dyDescent="0.2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c r="W3186" s="2"/>
    </row>
    <row r="3187" spans="1:23" ht="14.25" hidden="1" customHeight="1" x14ac:dyDescent="0.2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c r="W3187" s="2"/>
    </row>
    <row r="3188" spans="1:23" ht="14.25" hidden="1" customHeight="1" x14ac:dyDescent="0.2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c r="W3188" s="2"/>
    </row>
    <row r="3189" spans="1:23" ht="14.25" hidden="1" customHeight="1" x14ac:dyDescent="0.2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c r="W3189" s="2"/>
    </row>
    <row r="3190" spans="1:23" ht="14.25" customHeight="1" x14ac:dyDescent="0.2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c r="W3190" s="2">
        <f>Table_1[[#This Row],[Profit]]/Table_1[[#This Row],[Sales]]</f>
        <v>0.47999999999999993</v>
      </c>
    </row>
    <row r="3191" spans="1:23" ht="14.25" customHeight="1" x14ac:dyDescent="0.2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c r="W3191" s="2">
        <f>Table_1[[#This Row],[Profit]]/Table_1[[#This Row],[Sales]]</f>
        <v>0.36249999999999999</v>
      </c>
    </row>
    <row r="3192" spans="1:23" ht="14.25" hidden="1" customHeight="1" x14ac:dyDescent="0.2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c r="W3192" s="2"/>
    </row>
    <row r="3193" spans="1:23" ht="14.25" hidden="1" customHeight="1" x14ac:dyDescent="0.2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c r="W3193" s="2"/>
    </row>
    <row r="3194" spans="1:23" ht="14.25" hidden="1" customHeight="1" x14ac:dyDescent="0.2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c r="W3194" s="2"/>
    </row>
    <row r="3195" spans="1:23" ht="14.25" hidden="1" customHeight="1" x14ac:dyDescent="0.2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c r="W3195" s="2"/>
    </row>
    <row r="3196" spans="1:23" ht="14.25" hidden="1" customHeight="1" x14ac:dyDescent="0.2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c r="W3196" s="2"/>
    </row>
    <row r="3197" spans="1:23" ht="14.25" hidden="1" customHeight="1" x14ac:dyDescent="0.2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c r="W3197" s="2"/>
    </row>
    <row r="3198" spans="1:23" ht="14.25" hidden="1" customHeight="1" x14ac:dyDescent="0.2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c r="W3198" s="2"/>
    </row>
    <row r="3199" spans="1:23" ht="14.25" customHeight="1" x14ac:dyDescent="0.2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c r="W3199" s="2">
        <f>Table_1[[#This Row],[Profit]]/Table_1[[#This Row],[Sales]]</f>
        <v>-0.66666666666666619</v>
      </c>
    </row>
    <row r="3200" spans="1:23" ht="14.25" hidden="1" customHeight="1" x14ac:dyDescent="0.2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c r="W3200" s="2"/>
    </row>
    <row r="3201" spans="1:23" ht="14.25" hidden="1" customHeight="1" x14ac:dyDescent="0.2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c r="W3201" s="2"/>
    </row>
    <row r="3202" spans="1:23" ht="14.25" hidden="1" customHeight="1" x14ac:dyDescent="0.2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c r="W3202" s="2"/>
    </row>
    <row r="3203" spans="1:23" ht="14.25" hidden="1" customHeight="1" x14ac:dyDescent="0.2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c r="W3203" s="2"/>
    </row>
    <row r="3204" spans="1:23" ht="14.25" customHeight="1" x14ac:dyDescent="0.2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c r="W3204" s="2">
        <f>Table_1[[#This Row],[Profit]]/Table_1[[#This Row],[Sales]]</f>
        <v>0.10000000000000003</v>
      </c>
    </row>
    <row r="3205" spans="1:23" ht="14.25" customHeight="1" x14ac:dyDescent="0.2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c r="W3205" s="2">
        <f>Table_1[[#This Row],[Profit]]/Table_1[[#This Row],[Sales]]</f>
        <v>0.39</v>
      </c>
    </row>
    <row r="3206" spans="1:23" ht="14.25" customHeight="1" x14ac:dyDescent="0.2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c r="W3206" s="2">
        <f>Table_1[[#This Row],[Profit]]/Table_1[[#This Row],[Sales]]</f>
        <v>0.28000000000000008</v>
      </c>
    </row>
    <row r="3207" spans="1:23" ht="14.25" customHeight="1" x14ac:dyDescent="0.2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c r="W3207" s="2">
        <f>Table_1[[#This Row],[Profit]]/Table_1[[#This Row],[Sales]]</f>
        <v>0.4499999999999999</v>
      </c>
    </row>
    <row r="3208" spans="1:23" ht="14.25" customHeight="1" x14ac:dyDescent="0.2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c r="W3208" s="2">
        <f>Table_1[[#This Row],[Profit]]/Table_1[[#This Row],[Sales]]</f>
        <v>0.28000000000000003</v>
      </c>
    </row>
    <row r="3209" spans="1:23" ht="14.25" customHeight="1" x14ac:dyDescent="0.2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c r="W3209" s="2">
        <f>Table_1[[#This Row],[Profit]]/Table_1[[#This Row],[Sales]]</f>
        <v>0.45999999999999996</v>
      </c>
    </row>
    <row r="3210" spans="1:23" ht="14.25" customHeight="1" x14ac:dyDescent="0.2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c r="W3210" s="2">
        <f>Table_1[[#This Row],[Profit]]/Table_1[[#This Row],[Sales]]</f>
        <v>0.33999999999999997</v>
      </c>
    </row>
    <row r="3211" spans="1:23" ht="14.25" customHeight="1" x14ac:dyDescent="0.2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c r="W3211" s="2">
        <f>Table_1[[#This Row],[Profit]]/Table_1[[#This Row],[Sales]]</f>
        <v>0.375</v>
      </c>
    </row>
    <row r="3212" spans="1:23" ht="14.25" hidden="1" customHeight="1" x14ac:dyDescent="0.2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c r="W3212" s="2"/>
    </row>
    <row r="3213" spans="1:23" ht="14.25" hidden="1" customHeight="1" x14ac:dyDescent="0.2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c r="W3213" s="2"/>
    </row>
    <row r="3214" spans="1:23" ht="14.25" hidden="1" customHeight="1" x14ac:dyDescent="0.2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c r="W3214" s="2"/>
    </row>
    <row r="3215" spans="1:23" ht="14.25" hidden="1" customHeight="1" x14ac:dyDescent="0.2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c r="W3215" s="2"/>
    </row>
    <row r="3216" spans="1:23" ht="14.25" hidden="1" customHeight="1" x14ac:dyDescent="0.2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c r="W3216" s="2"/>
    </row>
    <row r="3217" spans="1:23" ht="14.25" customHeight="1" x14ac:dyDescent="0.2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c r="W3217" s="2">
        <f>Table_1[[#This Row],[Profit]]/Table_1[[#This Row],[Sales]]</f>
        <v>0.47</v>
      </c>
    </row>
    <row r="3218" spans="1:23" ht="14.25" customHeight="1" x14ac:dyDescent="0.2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c r="W3218" s="2">
        <f>Table_1[[#This Row],[Profit]]/Table_1[[#This Row],[Sales]]</f>
        <v>0.35</v>
      </c>
    </row>
    <row r="3219" spans="1:23" ht="14.25" hidden="1" customHeight="1" x14ac:dyDescent="0.2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c r="W3219" s="2"/>
    </row>
    <row r="3220" spans="1:23" ht="14.25" hidden="1" customHeight="1" x14ac:dyDescent="0.2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c r="W3220" s="2"/>
    </row>
    <row r="3221" spans="1:23" ht="14.25" hidden="1" customHeight="1" x14ac:dyDescent="0.2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c r="W3221" s="2"/>
    </row>
    <row r="3222" spans="1:23" ht="14.25" hidden="1" customHeight="1" x14ac:dyDescent="0.2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c r="W3222" s="2"/>
    </row>
    <row r="3223" spans="1:23" ht="14.25" hidden="1" customHeight="1" x14ac:dyDescent="0.2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c r="W3223" s="2"/>
    </row>
    <row r="3224" spans="1:23" ht="14.25" customHeight="1" x14ac:dyDescent="0.2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c r="W3224" s="2">
        <f>Table_1[[#This Row],[Profit]]/Table_1[[#This Row],[Sales]]</f>
        <v>0.36249999999999999</v>
      </c>
    </row>
    <row r="3225" spans="1:23" ht="14.25" customHeight="1" x14ac:dyDescent="0.2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c r="W3225" s="2">
        <f>Table_1[[#This Row],[Profit]]/Table_1[[#This Row],[Sales]]</f>
        <v>0.31249999999999994</v>
      </c>
    </row>
    <row r="3226" spans="1:23" ht="14.25" customHeight="1" x14ac:dyDescent="0.2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c r="W3226" s="2">
        <f>Table_1[[#This Row],[Profit]]/Table_1[[#This Row],[Sales]]</f>
        <v>0.33749999999999997</v>
      </c>
    </row>
    <row r="3227" spans="1:23" ht="14.25" customHeight="1" x14ac:dyDescent="0.2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c r="W3227" s="2">
        <f>Table_1[[#This Row],[Profit]]/Table_1[[#This Row],[Sales]]</f>
        <v>0.36250000000000004</v>
      </c>
    </row>
    <row r="3228" spans="1:23" ht="14.25" customHeight="1" x14ac:dyDescent="0.2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c r="W3228" s="2">
        <f>Table_1[[#This Row],[Profit]]/Table_1[[#This Row],[Sales]]</f>
        <v>-0.21249999999999997</v>
      </c>
    </row>
    <row r="3229" spans="1:23" ht="14.25" customHeight="1" x14ac:dyDescent="0.2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c r="W3229" s="2">
        <f>Table_1[[#This Row],[Profit]]/Table_1[[#This Row],[Sales]]</f>
        <v>8.7499999999999953E-2</v>
      </c>
    </row>
    <row r="3230" spans="1:23" ht="14.25" customHeight="1" x14ac:dyDescent="0.2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c r="W3230" s="2">
        <f>Table_1[[#This Row],[Profit]]/Table_1[[#This Row],[Sales]]</f>
        <v>-1.2500000000000143E-2</v>
      </c>
    </row>
    <row r="3231" spans="1:23" ht="14.25" hidden="1" customHeight="1" x14ac:dyDescent="0.2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c r="W3231" s="2"/>
    </row>
    <row r="3232" spans="1:23" ht="14.25" hidden="1" customHeight="1" x14ac:dyDescent="0.2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c r="W3232" s="2"/>
    </row>
    <row r="3233" spans="1:23" ht="14.25" hidden="1" customHeight="1" x14ac:dyDescent="0.2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c r="W3233" s="2"/>
    </row>
    <row r="3234" spans="1:23" ht="14.25" hidden="1" customHeight="1" x14ac:dyDescent="0.2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c r="W3234" s="2"/>
    </row>
    <row r="3235" spans="1:23" ht="14.25" hidden="1" customHeight="1" x14ac:dyDescent="0.2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c r="W3235" s="2"/>
    </row>
    <row r="3236" spans="1:23" ht="14.25" customHeight="1" x14ac:dyDescent="0.2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c r="W3236" s="2">
        <f>Table_1[[#This Row],[Profit]]/Table_1[[#This Row],[Sales]]</f>
        <v>0.35</v>
      </c>
    </row>
    <row r="3237" spans="1:23" ht="14.25" hidden="1" customHeight="1" x14ac:dyDescent="0.2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c r="W3237" s="2"/>
    </row>
    <row r="3238" spans="1:23" ht="14.25" hidden="1" customHeight="1" x14ac:dyDescent="0.2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c r="W3238" s="2"/>
    </row>
    <row r="3239" spans="1:23" ht="14.25" hidden="1" customHeight="1" x14ac:dyDescent="0.2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c r="W3239" s="2"/>
    </row>
    <row r="3240" spans="1:23" ht="14.25" hidden="1" customHeight="1" x14ac:dyDescent="0.2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c r="W3240" s="2"/>
    </row>
    <row r="3241" spans="1:23" ht="14.25" hidden="1" customHeight="1" x14ac:dyDescent="0.2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c r="W3241" s="2"/>
    </row>
    <row r="3242" spans="1:23" ht="14.25" hidden="1" customHeight="1" x14ac:dyDescent="0.2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c r="W3242" s="2"/>
    </row>
    <row r="3243" spans="1:23" ht="14.25" hidden="1" customHeight="1" x14ac:dyDescent="0.2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c r="W3243" s="2"/>
    </row>
    <row r="3244" spans="1:23" ht="14.25" hidden="1" customHeight="1" x14ac:dyDescent="0.2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c r="W3244" s="2"/>
    </row>
    <row r="3245" spans="1:23" ht="14.25" hidden="1" customHeight="1" x14ac:dyDescent="0.2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c r="W3245" s="2"/>
    </row>
    <row r="3246" spans="1:23" ht="14.25" hidden="1" customHeight="1" x14ac:dyDescent="0.2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c r="W3246" s="2"/>
    </row>
    <row r="3247" spans="1:23" ht="14.25" customHeight="1" x14ac:dyDescent="0.2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c r="W3247" s="2">
        <f>Table_1[[#This Row],[Profit]]/Table_1[[#This Row],[Sales]]</f>
        <v>9.999999999999995E-2</v>
      </c>
    </row>
    <row r="3248" spans="1:23" ht="14.25" customHeight="1" x14ac:dyDescent="0.2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c r="W3248" s="2">
        <f>Table_1[[#This Row],[Profit]]/Table_1[[#This Row],[Sales]]</f>
        <v>0.12000000000000002</v>
      </c>
    </row>
    <row r="3249" spans="1:23" ht="14.25" customHeight="1" x14ac:dyDescent="0.2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c r="W3249" s="2">
        <f>Table_1[[#This Row],[Profit]]/Table_1[[#This Row],[Sales]]</f>
        <v>0.28999999999999987</v>
      </c>
    </row>
    <row r="3250" spans="1:23" ht="14.25" customHeight="1" x14ac:dyDescent="0.2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c r="W3250" s="2">
        <f>Table_1[[#This Row],[Profit]]/Table_1[[#This Row],[Sales]]</f>
        <v>8.7499999999999981E-2</v>
      </c>
    </row>
    <row r="3251" spans="1:23" ht="14.25" customHeight="1" x14ac:dyDescent="0.2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c r="W3251" s="2">
        <f>Table_1[[#This Row],[Profit]]/Table_1[[#This Row],[Sales]]</f>
        <v>7.5000000000000039E-2</v>
      </c>
    </row>
    <row r="3252" spans="1:23" ht="14.25" hidden="1" customHeight="1" x14ac:dyDescent="0.2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c r="W3252" s="2"/>
    </row>
    <row r="3253" spans="1:23" ht="14.25" hidden="1" customHeight="1" x14ac:dyDescent="0.2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c r="W3253" s="2"/>
    </row>
    <row r="3254" spans="1:23" ht="14.25" hidden="1" customHeight="1" x14ac:dyDescent="0.2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c r="W3254" s="2"/>
    </row>
    <row r="3255" spans="1:23" ht="14.25" hidden="1" customHeight="1" x14ac:dyDescent="0.2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c r="W3255" s="2"/>
    </row>
    <row r="3256" spans="1:23" ht="14.25" customHeight="1" x14ac:dyDescent="0.2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c r="W3256" s="2">
        <f>Table_1[[#This Row],[Profit]]/Table_1[[#This Row],[Sales]]</f>
        <v>8.7499999999999967E-2</v>
      </c>
    </row>
    <row r="3257" spans="1:23" ht="14.25" customHeight="1" x14ac:dyDescent="0.2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c r="W3257" s="2">
        <f>Table_1[[#This Row],[Profit]]/Table_1[[#This Row],[Sales]]</f>
        <v>0.3125</v>
      </c>
    </row>
    <row r="3258" spans="1:23" ht="14.25" hidden="1" customHeight="1" x14ac:dyDescent="0.2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c r="W3258" s="2"/>
    </row>
    <row r="3259" spans="1:23" ht="14.25" hidden="1" customHeight="1" x14ac:dyDescent="0.2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c r="W3259" s="2"/>
    </row>
    <row r="3260" spans="1:23" ht="14.25" hidden="1" customHeight="1" x14ac:dyDescent="0.2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c r="W3260" s="2"/>
    </row>
    <row r="3261" spans="1:23" ht="14.25" hidden="1" customHeight="1" x14ac:dyDescent="0.2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c r="W3261" s="2"/>
    </row>
    <row r="3262" spans="1:23" ht="14.25" hidden="1" customHeight="1" x14ac:dyDescent="0.2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c r="W3262" s="2"/>
    </row>
    <row r="3263" spans="1:23" ht="14.25" customHeight="1" x14ac:dyDescent="0.2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c r="W3263" s="2">
        <f>Table_1[[#This Row],[Profit]]/Table_1[[#This Row],[Sales]]</f>
        <v>7.9999999999999891E-2</v>
      </c>
    </row>
    <row r="3264" spans="1:23" ht="14.25" customHeight="1" x14ac:dyDescent="0.2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c r="W3264" s="2">
        <f>Table_1[[#This Row],[Profit]]/Table_1[[#This Row],[Sales]]</f>
        <v>0.48000000000000004</v>
      </c>
    </row>
    <row r="3265" spans="1:23" ht="14.25" customHeight="1" x14ac:dyDescent="0.2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c r="W3265" s="2">
        <f>Table_1[[#This Row],[Profit]]/Table_1[[#This Row],[Sales]]</f>
        <v>0.29999999999999993</v>
      </c>
    </row>
    <row r="3266" spans="1:23" ht="14.25" hidden="1" customHeight="1" x14ac:dyDescent="0.2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c r="W3266" s="2"/>
    </row>
    <row r="3267" spans="1:23" ht="14.25" hidden="1" customHeight="1" x14ac:dyDescent="0.2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c r="W3267" s="2"/>
    </row>
    <row r="3268" spans="1:23" ht="14.25" hidden="1" customHeight="1" x14ac:dyDescent="0.2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c r="W3268" s="2"/>
    </row>
    <row r="3269" spans="1:23" ht="14.25" hidden="1" customHeight="1" x14ac:dyDescent="0.2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c r="W3269" s="2"/>
    </row>
    <row r="3270" spans="1:23" ht="14.25" hidden="1" customHeight="1" x14ac:dyDescent="0.2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c r="W3270" s="2"/>
    </row>
    <row r="3271" spans="1:23" ht="14.25" hidden="1" customHeight="1" x14ac:dyDescent="0.2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c r="W3271" s="2"/>
    </row>
    <row r="3272" spans="1:23" ht="14.25" hidden="1" customHeight="1" x14ac:dyDescent="0.2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c r="W3272" s="2"/>
    </row>
    <row r="3273" spans="1:23" ht="14.25" customHeight="1" x14ac:dyDescent="0.2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c r="W3273" s="2">
        <f>Table_1[[#This Row],[Profit]]/Table_1[[#This Row],[Sales]]</f>
        <v>0.44000000000000011</v>
      </c>
    </row>
    <row r="3274" spans="1:23" ht="14.25" customHeight="1" x14ac:dyDescent="0.2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c r="W3274" s="2">
        <f>Table_1[[#This Row],[Profit]]/Table_1[[#This Row],[Sales]]</f>
        <v>0.11249999999999999</v>
      </c>
    </row>
    <row r="3275" spans="1:23" ht="14.25" customHeight="1" x14ac:dyDescent="0.2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c r="W3275" s="2">
        <f>Table_1[[#This Row],[Profit]]/Table_1[[#This Row],[Sales]]</f>
        <v>0.31249999999999994</v>
      </c>
    </row>
    <row r="3276" spans="1:23" ht="14.25" hidden="1" customHeight="1" x14ac:dyDescent="0.2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c r="W3276" s="2"/>
    </row>
    <row r="3277" spans="1:23" ht="14.25" hidden="1" customHeight="1" x14ac:dyDescent="0.2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c r="W3277" s="2"/>
    </row>
    <row r="3278" spans="1:23" ht="14.25" hidden="1" customHeight="1" x14ac:dyDescent="0.2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c r="W3278" s="2"/>
    </row>
    <row r="3279" spans="1:23" ht="14.25" hidden="1" customHeight="1" x14ac:dyDescent="0.2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c r="W3279" s="2"/>
    </row>
    <row r="3280" spans="1:23" ht="14.25" hidden="1" customHeight="1" x14ac:dyDescent="0.2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c r="W3280" s="2"/>
    </row>
    <row r="3281" spans="1:23" ht="14.25" hidden="1" customHeight="1" x14ac:dyDescent="0.2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c r="W3281" s="2"/>
    </row>
    <row r="3282" spans="1:23" ht="14.25" hidden="1" customHeight="1" x14ac:dyDescent="0.2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c r="W3282" s="2"/>
    </row>
    <row r="3283" spans="1:23" ht="14.25" hidden="1" customHeight="1" x14ac:dyDescent="0.2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c r="W3283" s="2"/>
    </row>
    <row r="3284" spans="1:23" ht="14.25" hidden="1" customHeight="1" x14ac:dyDescent="0.2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c r="W3284" s="2"/>
    </row>
    <row r="3285" spans="1:23" ht="14.25" hidden="1" customHeight="1" x14ac:dyDescent="0.2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c r="W3285" s="2"/>
    </row>
    <row r="3286" spans="1:23" ht="14.25" hidden="1" customHeight="1" x14ac:dyDescent="0.2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c r="W3286" s="2"/>
    </row>
    <row r="3287" spans="1:23" ht="14.25" hidden="1" customHeight="1" x14ac:dyDescent="0.2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c r="W3287" s="2"/>
    </row>
    <row r="3288" spans="1:23" ht="14.25" hidden="1" customHeight="1" x14ac:dyDescent="0.2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c r="W3288" s="2"/>
    </row>
    <row r="3289" spans="1:23" ht="14.25" customHeight="1" x14ac:dyDescent="0.2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c r="W3289" s="2">
        <f>Table_1[[#This Row],[Profit]]/Table_1[[#This Row],[Sales]]</f>
        <v>9.9999999999999936E-2</v>
      </c>
    </row>
    <row r="3290" spans="1:23" ht="14.25" customHeight="1" x14ac:dyDescent="0.2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c r="W3290" s="2">
        <f>Table_1[[#This Row],[Profit]]/Table_1[[#This Row],[Sales]]</f>
        <v>0.33749999999999991</v>
      </c>
    </row>
    <row r="3291" spans="1:23" ht="14.25" customHeight="1" x14ac:dyDescent="0.2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c r="W3291" s="2">
        <f>Table_1[[#This Row],[Profit]]/Table_1[[#This Row],[Sales]]</f>
        <v>0.10999999999999996</v>
      </c>
    </row>
    <row r="3292" spans="1:23" ht="14.25" customHeight="1" x14ac:dyDescent="0.2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c r="W3292" s="2">
        <f>Table_1[[#This Row],[Profit]]/Table_1[[#This Row],[Sales]]</f>
        <v>0.42</v>
      </c>
    </row>
    <row r="3293" spans="1:23" ht="14.25" hidden="1" customHeight="1" x14ac:dyDescent="0.2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c r="W3293" s="2"/>
    </row>
    <row r="3294" spans="1:23" ht="14.25" customHeight="1" x14ac:dyDescent="0.2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c r="W3294" s="2">
        <f>Table_1[[#This Row],[Profit]]/Table_1[[#This Row],[Sales]]</f>
        <v>9.999999999999962E-3</v>
      </c>
    </row>
    <row r="3295" spans="1:23" ht="14.25" customHeight="1" x14ac:dyDescent="0.2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c r="W3295" s="2">
        <f>Table_1[[#This Row],[Profit]]/Table_1[[#This Row],[Sales]]</f>
        <v>0.32</v>
      </c>
    </row>
    <row r="3296" spans="1:23" ht="14.25" hidden="1" customHeight="1" x14ac:dyDescent="0.2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c r="W3296" s="2"/>
    </row>
    <row r="3297" spans="1:23" ht="14.25" hidden="1" customHeight="1" x14ac:dyDescent="0.2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c r="W3297" s="2"/>
    </row>
    <row r="3298" spans="1:23" ht="14.25" customHeight="1" x14ac:dyDescent="0.2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c r="W3298" s="2">
        <f>Table_1[[#This Row],[Profit]]/Table_1[[#This Row],[Sales]]</f>
        <v>-0.66666666666666652</v>
      </c>
    </row>
    <row r="3299" spans="1:23" ht="14.25" customHeight="1" x14ac:dyDescent="0.2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c r="W3299" s="2">
        <f>Table_1[[#This Row],[Profit]]/Table_1[[#This Row],[Sales]]</f>
        <v>0.11249999999999989</v>
      </c>
    </row>
    <row r="3300" spans="1:23" ht="14.25" customHeight="1" x14ac:dyDescent="0.2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c r="W3300" s="2">
        <f>Table_1[[#This Row],[Profit]]/Table_1[[#This Row],[Sales]]</f>
        <v>0.11249999999999988</v>
      </c>
    </row>
    <row r="3301" spans="1:23" ht="14.25" hidden="1" customHeight="1" x14ac:dyDescent="0.2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c r="W3301" s="2"/>
    </row>
    <row r="3302" spans="1:23" ht="14.25" hidden="1" customHeight="1" x14ac:dyDescent="0.2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c r="W3302" s="2"/>
    </row>
    <row r="3303" spans="1:23" ht="14.25" hidden="1" customHeight="1" x14ac:dyDescent="0.2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c r="W3303" s="2"/>
    </row>
    <row r="3304" spans="1:23" ht="14.25" hidden="1" customHeight="1" x14ac:dyDescent="0.2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c r="W3304" s="2"/>
    </row>
    <row r="3305" spans="1:23" ht="14.25" hidden="1" customHeight="1" x14ac:dyDescent="0.2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c r="W3305" s="2"/>
    </row>
    <row r="3306" spans="1:23" ht="14.25" hidden="1" customHeight="1" x14ac:dyDescent="0.2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c r="W3306" s="2"/>
    </row>
    <row r="3307" spans="1:23" ht="14.25" hidden="1" customHeight="1" x14ac:dyDescent="0.2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c r="W3307" s="2"/>
    </row>
    <row r="3308" spans="1:23" ht="14.25" hidden="1" customHeight="1" x14ac:dyDescent="0.2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c r="W3308" s="2"/>
    </row>
    <row r="3309" spans="1:23" ht="14.25" hidden="1" customHeight="1" x14ac:dyDescent="0.2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c r="W3309" s="2"/>
    </row>
    <row r="3310" spans="1:23" ht="14.25" hidden="1" customHeight="1" x14ac:dyDescent="0.2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c r="W3310" s="2"/>
    </row>
    <row r="3311" spans="1:23" ht="14.25" hidden="1" customHeight="1" x14ac:dyDescent="0.2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c r="W3311" s="2"/>
    </row>
    <row r="3312" spans="1:23" ht="14.25" hidden="1" customHeight="1" x14ac:dyDescent="0.2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c r="W3312" s="2"/>
    </row>
    <row r="3313" spans="1:23" ht="14.25" hidden="1" customHeight="1" x14ac:dyDescent="0.2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c r="W3313" s="2"/>
    </row>
    <row r="3314" spans="1:23" ht="14.25" customHeight="1" x14ac:dyDescent="0.2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c r="W3314" s="2">
        <f>Table_1[[#This Row],[Profit]]/Table_1[[#This Row],[Sales]]</f>
        <v>7.5000000000000025E-2</v>
      </c>
    </row>
    <row r="3315" spans="1:23" ht="14.25" customHeight="1" x14ac:dyDescent="0.2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c r="W3315" s="2">
        <f>Table_1[[#This Row],[Profit]]/Table_1[[#This Row],[Sales]]</f>
        <v>0.49</v>
      </c>
    </row>
    <row r="3316" spans="1:23" ht="14.25" hidden="1" customHeight="1" x14ac:dyDescent="0.2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c r="W3316" s="2"/>
    </row>
    <row r="3317" spans="1:23" ht="14.25" hidden="1" customHeight="1" x14ac:dyDescent="0.2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c r="W3317" s="2"/>
    </row>
    <row r="3318" spans="1:23" ht="14.25" hidden="1" customHeight="1" x14ac:dyDescent="0.2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c r="W3318" s="2"/>
    </row>
    <row r="3319" spans="1:23" ht="14.25" customHeight="1" x14ac:dyDescent="0.2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c r="W3319" s="2">
        <f>Table_1[[#This Row],[Profit]]/Table_1[[#This Row],[Sales]]</f>
        <v>0.27</v>
      </c>
    </row>
    <row r="3320" spans="1:23" ht="14.25" customHeight="1" x14ac:dyDescent="0.2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c r="W3320" s="2">
        <f>Table_1[[#This Row],[Profit]]/Table_1[[#This Row],[Sales]]</f>
        <v>0.49</v>
      </c>
    </row>
    <row r="3321" spans="1:23" ht="14.25" hidden="1" customHeight="1" x14ac:dyDescent="0.2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c r="W3321" s="2"/>
    </row>
    <row r="3322" spans="1:23" ht="14.25" hidden="1" customHeight="1" x14ac:dyDescent="0.2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c r="W3322" s="2"/>
    </row>
    <row r="3323" spans="1:23" ht="14.25" hidden="1" customHeight="1" x14ac:dyDescent="0.2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c r="W3323" s="2"/>
    </row>
    <row r="3324" spans="1:23" ht="14.25" hidden="1" customHeight="1" x14ac:dyDescent="0.2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c r="W3324" s="2"/>
    </row>
    <row r="3325" spans="1:23" ht="14.25" hidden="1" customHeight="1" x14ac:dyDescent="0.2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c r="W3325" s="2"/>
    </row>
    <row r="3326" spans="1:23" ht="14.25" hidden="1" customHeight="1" x14ac:dyDescent="0.2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c r="W3326" s="2"/>
    </row>
    <row r="3327" spans="1:23" ht="14.25" hidden="1" customHeight="1" x14ac:dyDescent="0.2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c r="W3327" s="2"/>
    </row>
    <row r="3328" spans="1:23" ht="14.25" hidden="1" customHeight="1" x14ac:dyDescent="0.2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c r="W3328" s="2"/>
    </row>
    <row r="3329" spans="1:23" ht="14.25" hidden="1" customHeight="1" x14ac:dyDescent="0.2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c r="W3329" s="2"/>
    </row>
    <row r="3330" spans="1:23" ht="14.25" hidden="1" customHeight="1" x14ac:dyDescent="0.2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c r="W3330" s="2"/>
    </row>
    <row r="3331" spans="1:23" ht="14.25" hidden="1" customHeight="1" x14ac:dyDescent="0.2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c r="W3331" s="2"/>
    </row>
    <row r="3332" spans="1:23" ht="14.25" hidden="1" customHeight="1" x14ac:dyDescent="0.2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c r="W3332" s="2"/>
    </row>
    <row r="3333" spans="1:23" ht="14.25" hidden="1" customHeight="1" x14ac:dyDescent="0.2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c r="W3333" s="2"/>
    </row>
    <row r="3334" spans="1:23" ht="14.25" hidden="1" customHeight="1" x14ac:dyDescent="0.2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c r="W3334" s="2"/>
    </row>
    <row r="3335" spans="1:23" ht="14.25" hidden="1" customHeight="1" x14ac:dyDescent="0.2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c r="W3335" s="2"/>
    </row>
    <row r="3336" spans="1:23" ht="14.25" customHeight="1" x14ac:dyDescent="0.2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c r="W3336" s="2">
        <f>Table_1[[#This Row],[Profit]]/Table_1[[#This Row],[Sales]]</f>
        <v>0.28999999999999992</v>
      </c>
    </row>
    <row r="3337" spans="1:23" ht="14.25" customHeight="1" x14ac:dyDescent="0.2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c r="W3337" s="2">
        <f>Table_1[[#This Row],[Profit]]/Table_1[[#This Row],[Sales]]</f>
        <v>8.7499999999999925E-2</v>
      </c>
    </row>
    <row r="3338" spans="1:23" ht="14.25" customHeight="1" x14ac:dyDescent="0.2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c r="W3338" s="2">
        <f>Table_1[[#This Row],[Profit]]/Table_1[[#This Row],[Sales]]</f>
        <v>7.9999999999999946E-2</v>
      </c>
    </row>
    <row r="3339" spans="1:23" ht="14.25" customHeight="1" x14ac:dyDescent="0.2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c r="W3339" s="2">
        <f>Table_1[[#This Row],[Profit]]/Table_1[[#This Row],[Sales]]</f>
        <v>4.9999999999999878E-2</v>
      </c>
    </row>
    <row r="3340" spans="1:23" ht="14.25" customHeight="1" x14ac:dyDescent="0.2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c r="W3340" s="2">
        <f>Table_1[[#This Row],[Profit]]/Table_1[[#This Row],[Sales]]</f>
        <v>0.36249999999999993</v>
      </c>
    </row>
    <row r="3341" spans="1:23" ht="14.25" customHeight="1" x14ac:dyDescent="0.2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c r="W3341" s="2">
        <f>Table_1[[#This Row],[Profit]]/Table_1[[#This Row],[Sales]]</f>
        <v>0.27</v>
      </c>
    </row>
    <row r="3342" spans="1:23" ht="14.25" customHeight="1" x14ac:dyDescent="0.2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c r="W3342" s="2">
        <f>Table_1[[#This Row],[Profit]]/Table_1[[#This Row],[Sales]]</f>
        <v>0.48</v>
      </c>
    </row>
    <row r="3343" spans="1:23" ht="14.25" hidden="1" customHeight="1" x14ac:dyDescent="0.2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c r="W3343" s="2"/>
    </row>
    <row r="3344" spans="1:23" ht="14.25" hidden="1" customHeight="1" x14ac:dyDescent="0.2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c r="W3344" s="2"/>
    </row>
    <row r="3345" spans="1:23" ht="14.25" hidden="1" customHeight="1" x14ac:dyDescent="0.2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c r="W3345" s="2"/>
    </row>
    <row r="3346" spans="1:23" ht="14.25" hidden="1" customHeight="1" x14ac:dyDescent="0.2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c r="W3346" s="2"/>
    </row>
    <row r="3347" spans="1:23" ht="14.25" hidden="1" customHeight="1" x14ac:dyDescent="0.2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c r="W3347" s="2"/>
    </row>
    <row r="3348" spans="1:23" ht="14.25" hidden="1" customHeight="1" x14ac:dyDescent="0.2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c r="W3348" s="2"/>
    </row>
    <row r="3349" spans="1:23" ht="14.25" customHeight="1" x14ac:dyDescent="0.2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c r="W3349" s="2">
        <f>Table_1[[#This Row],[Profit]]/Table_1[[#This Row],[Sales]]</f>
        <v>0.26000000000000006</v>
      </c>
    </row>
    <row r="3350" spans="1:23" ht="14.25" hidden="1" customHeight="1" x14ac:dyDescent="0.2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c r="W3350" s="2"/>
    </row>
    <row r="3351" spans="1:23" ht="14.25" customHeight="1" x14ac:dyDescent="0.2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c r="W3351" s="2">
        <f>Table_1[[#This Row],[Profit]]/Table_1[[#This Row],[Sales]]</f>
        <v>0.36249999999999988</v>
      </c>
    </row>
    <row r="3352" spans="1:23" ht="14.25" hidden="1" customHeight="1" x14ac:dyDescent="0.2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c r="W3352" s="2"/>
    </row>
    <row r="3353" spans="1:23" ht="14.25" customHeight="1" x14ac:dyDescent="0.2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c r="W3353" s="2">
        <f>Table_1[[#This Row],[Profit]]/Table_1[[#This Row],[Sales]]</f>
        <v>4.7058823529411736E-2</v>
      </c>
    </row>
    <row r="3354" spans="1:23" ht="14.25" customHeight="1" x14ac:dyDescent="0.2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c r="W3354" s="2">
        <f>Table_1[[#This Row],[Profit]]/Table_1[[#This Row],[Sales]]</f>
        <v>0.37499999999999994</v>
      </c>
    </row>
    <row r="3355" spans="1:23" ht="14.25" hidden="1" customHeight="1" x14ac:dyDescent="0.2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c r="W3355" s="2"/>
    </row>
    <row r="3356" spans="1:23" ht="14.25" hidden="1" customHeight="1" x14ac:dyDescent="0.2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c r="W3356" s="2"/>
    </row>
    <row r="3357" spans="1:23" ht="14.25" hidden="1" customHeight="1" x14ac:dyDescent="0.2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c r="W3357" s="2"/>
    </row>
    <row r="3358" spans="1:23" ht="14.25" hidden="1" customHeight="1" x14ac:dyDescent="0.2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c r="W3358" s="2"/>
    </row>
    <row r="3359" spans="1:23" ht="14.25" hidden="1" customHeight="1" x14ac:dyDescent="0.2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c r="W3359" s="2"/>
    </row>
    <row r="3360" spans="1:23" ht="14.25" hidden="1" customHeight="1" x14ac:dyDescent="0.2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c r="W3360" s="2"/>
    </row>
    <row r="3361" spans="1:23" ht="14.25" hidden="1" customHeight="1" x14ac:dyDescent="0.2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c r="W3361" s="2"/>
    </row>
    <row r="3362" spans="1:23" ht="14.25" hidden="1" customHeight="1" x14ac:dyDescent="0.2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c r="W3362" s="2"/>
    </row>
    <row r="3363" spans="1:23" ht="14.25" hidden="1" customHeight="1" x14ac:dyDescent="0.2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c r="W3363" s="2"/>
    </row>
    <row r="3364" spans="1:23" ht="14.25" hidden="1" customHeight="1" x14ac:dyDescent="0.2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c r="W3364" s="2"/>
    </row>
    <row r="3365" spans="1:23" ht="14.25" hidden="1" customHeight="1" x14ac:dyDescent="0.2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c r="W3365" s="2"/>
    </row>
    <row r="3366" spans="1:23" ht="14.25" hidden="1" customHeight="1" x14ac:dyDescent="0.2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c r="W3366" s="2"/>
    </row>
    <row r="3367" spans="1:23" ht="14.25" customHeight="1" x14ac:dyDescent="0.2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c r="W3367" s="2">
        <f>Table_1[[#This Row],[Profit]]/Table_1[[#This Row],[Sales]]</f>
        <v>1.1764705882352901E-2</v>
      </c>
    </row>
    <row r="3368" spans="1:23" ht="14.25" hidden="1" customHeight="1" x14ac:dyDescent="0.2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c r="W3368" s="2"/>
    </row>
    <row r="3369" spans="1:23" ht="14.25" hidden="1" customHeight="1" x14ac:dyDescent="0.2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c r="W3369" s="2"/>
    </row>
    <row r="3370" spans="1:23" ht="14.25" customHeight="1" x14ac:dyDescent="0.2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c r="W3370" s="2">
        <f>Table_1[[#This Row],[Profit]]/Table_1[[#This Row],[Sales]]</f>
        <v>0.28999999999999992</v>
      </c>
    </row>
    <row r="3371" spans="1:23" ht="14.25" customHeight="1" x14ac:dyDescent="0.2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c r="W3371" s="2">
        <f>Table_1[[#This Row],[Profit]]/Table_1[[#This Row],[Sales]]</f>
        <v>0.35</v>
      </c>
    </row>
    <row r="3372" spans="1:23" ht="14.25" hidden="1" customHeight="1" x14ac:dyDescent="0.2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c r="W3372" s="2"/>
    </row>
    <row r="3373" spans="1:23" ht="14.25" customHeight="1" x14ac:dyDescent="0.2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c r="W3373" s="2">
        <f>Table_1[[#This Row],[Profit]]/Table_1[[#This Row],[Sales]]</f>
        <v>0.35</v>
      </c>
    </row>
    <row r="3374" spans="1:23" ht="14.25" customHeight="1" x14ac:dyDescent="0.2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c r="W3374" s="2">
        <f>Table_1[[#This Row],[Profit]]/Table_1[[#This Row],[Sales]]</f>
        <v>0.3</v>
      </c>
    </row>
    <row r="3375" spans="1:23" ht="14.25" hidden="1" customHeight="1" x14ac:dyDescent="0.2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c r="W3375" s="2"/>
    </row>
    <row r="3376" spans="1:23" ht="14.25" hidden="1" customHeight="1" x14ac:dyDescent="0.2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c r="W3376" s="2"/>
    </row>
    <row r="3377" spans="1:23" ht="14.25" hidden="1" customHeight="1" x14ac:dyDescent="0.2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c r="W3377" s="2"/>
    </row>
    <row r="3378" spans="1:23" ht="14.25" hidden="1" customHeight="1" x14ac:dyDescent="0.2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c r="W3378" s="2"/>
    </row>
    <row r="3379" spans="1:23" ht="14.25" hidden="1" customHeight="1" x14ac:dyDescent="0.2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c r="W3379" s="2"/>
    </row>
    <row r="3380" spans="1:23" ht="14.25" hidden="1" customHeight="1" x14ac:dyDescent="0.2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c r="W3380" s="2"/>
    </row>
    <row r="3381" spans="1:23" ht="14.25" hidden="1" customHeight="1" x14ac:dyDescent="0.2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c r="W3381" s="2"/>
    </row>
    <row r="3382" spans="1:23" ht="14.25" hidden="1" customHeight="1" x14ac:dyDescent="0.2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c r="W3382" s="2"/>
    </row>
    <row r="3383" spans="1:23" ht="14.25" hidden="1" customHeight="1" x14ac:dyDescent="0.2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c r="W3383" s="2"/>
    </row>
    <row r="3384" spans="1:23" ht="14.25" hidden="1" customHeight="1" x14ac:dyDescent="0.2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c r="W3384" s="2"/>
    </row>
    <row r="3385" spans="1:23" ht="14.25" hidden="1" customHeight="1" x14ac:dyDescent="0.2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c r="W3385" s="2"/>
    </row>
    <row r="3386" spans="1:23" ht="14.25" hidden="1" customHeight="1" x14ac:dyDescent="0.2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c r="W3386" s="2"/>
    </row>
    <row r="3387" spans="1:23" ht="14.25" hidden="1" customHeight="1" x14ac:dyDescent="0.2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c r="W3387" s="2"/>
    </row>
    <row r="3388" spans="1:23" ht="14.25" hidden="1" customHeight="1" x14ac:dyDescent="0.2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c r="W3388" s="2"/>
    </row>
    <row r="3389" spans="1:23" ht="14.25" hidden="1" customHeight="1" x14ac:dyDescent="0.2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c r="W3389" s="2"/>
    </row>
    <row r="3390" spans="1:23" ht="14.25" hidden="1" customHeight="1" x14ac:dyDescent="0.2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c r="W3390" s="2"/>
    </row>
    <row r="3391" spans="1:23" ht="14.25" hidden="1" customHeight="1" x14ac:dyDescent="0.2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c r="W3391" s="2"/>
    </row>
    <row r="3392" spans="1:23" ht="14.25" hidden="1" customHeight="1" x14ac:dyDescent="0.2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c r="W3392" s="2"/>
    </row>
    <row r="3393" spans="1:23" ht="14.25" customHeight="1" x14ac:dyDescent="0.2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c r="W3393" s="2">
        <f>Table_1[[#This Row],[Profit]]/Table_1[[#This Row],[Sales]]</f>
        <v>6.2499999999999972E-2</v>
      </c>
    </row>
    <row r="3394" spans="1:23" ht="14.25" customHeight="1" x14ac:dyDescent="0.2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c r="W3394" s="2">
        <f>Table_1[[#This Row],[Profit]]/Table_1[[#This Row],[Sales]]</f>
        <v>-0.20000000000000007</v>
      </c>
    </row>
    <row r="3395" spans="1:23" ht="14.25" hidden="1" customHeight="1" x14ac:dyDescent="0.2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c r="W3395" s="2"/>
    </row>
    <row r="3396" spans="1:23" ht="14.25" hidden="1" customHeight="1" x14ac:dyDescent="0.2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c r="W3396" s="2"/>
    </row>
    <row r="3397" spans="1:23" ht="14.25" hidden="1" customHeight="1" x14ac:dyDescent="0.2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c r="W3397" s="2"/>
    </row>
    <row r="3398" spans="1:23" ht="14.25" hidden="1" customHeight="1" x14ac:dyDescent="0.2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c r="W3398" s="2"/>
    </row>
    <row r="3399" spans="1:23" ht="14.25" hidden="1" customHeight="1" x14ac:dyDescent="0.2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c r="W3399" s="2"/>
    </row>
    <row r="3400" spans="1:23" ht="14.25" hidden="1" customHeight="1" x14ac:dyDescent="0.2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c r="W3400" s="2"/>
    </row>
    <row r="3401" spans="1:23" ht="14.25" hidden="1" customHeight="1" x14ac:dyDescent="0.2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c r="W3401" s="2"/>
    </row>
    <row r="3402" spans="1:23" ht="14.25" hidden="1" customHeight="1" x14ac:dyDescent="0.2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c r="W3402" s="2"/>
    </row>
    <row r="3403" spans="1:23" ht="14.25" hidden="1" customHeight="1" x14ac:dyDescent="0.2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c r="W3403" s="2"/>
    </row>
    <row r="3404" spans="1:23" ht="14.25" hidden="1" customHeight="1" x14ac:dyDescent="0.2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c r="W3404" s="2"/>
    </row>
    <row r="3405" spans="1:23" ht="14.25" hidden="1" customHeight="1" x14ac:dyDescent="0.2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c r="W3405" s="2"/>
    </row>
    <row r="3406" spans="1:23" ht="14.25" customHeight="1" x14ac:dyDescent="0.2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c r="W3406" s="2">
        <f>Table_1[[#This Row],[Profit]]/Table_1[[#This Row],[Sales]]</f>
        <v>4.9999999999999892E-2</v>
      </c>
    </row>
    <row r="3407" spans="1:23" ht="14.25" hidden="1" customHeight="1" x14ac:dyDescent="0.2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c r="W3407" s="2"/>
    </row>
    <row r="3408" spans="1:23" ht="14.25" hidden="1" customHeight="1" x14ac:dyDescent="0.2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c r="W3408" s="2"/>
    </row>
    <row r="3409" spans="1:23" ht="14.25" hidden="1" customHeight="1" x14ac:dyDescent="0.2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c r="W3409" s="2"/>
    </row>
    <row r="3410" spans="1:23" ht="14.25" hidden="1" customHeight="1" x14ac:dyDescent="0.2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c r="W3410" s="2"/>
    </row>
    <row r="3411" spans="1:23" ht="14.25" hidden="1" customHeight="1" x14ac:dyDescent="0.2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c r="W3411" s="2"/>
    </row>
    <row r="3412" spans="1:23" ht="14.25" customHeight="1" x14ac:dyDescent="0.2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c r="W3412" s="2">
        <f>Table_1[[#This Row],[Profit]]/Table_1[[#This Row],[Sales]]</f>
        <v>0.46</v>
      </c>
    </row>
    <row r="3413" spans="1:23" ht="14.25" customHeight="1" x14ac:dyDescent="0.2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c r="W3413" s="2">
        <f>Table_1[[#This Row],[Profit]]/Table_1[[#This Row],[Sales]]</f>
        <v>0.32499999999999984</v>
      </c>
    </row>
    <row r="3414" spans="1:23" ht="14.25" customHeight="1" x14ac:dyDescent="0.2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c r="W3414" s="2">
        <f>Table_1[[#This Row],[Profit]]/Table_1[[#This Row],[Sales]]</f>
        <v>0.27</v>
      </c>
    </row>
    <row r="3415" spans="1:23" ht="14.25" customHeight="1" x14ac:dyDescent="0.2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c r="W3415" s="2">
        <f>Table_1[[#This Row],[Profit]]/Table_1[[#This Row],[Sales]]</f>
        <v>0.49000000000000005</v>
      </c>
    </row>
    <row r="3416" spans="1:23" ht="14.25" customHeight="1" x14ac:dyDescent="0.2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c r="W3416" s="2">
        <f>Table_1[[#This Row],[Profit]]/Table_1[[#This Row],[Sales]]</f>
        <v>0.3249999999999999</v>
      </c>
    </row>
    <row r="3417" spans="1:23" ht="14.25" hidden="1" customHeight="1" x14ac:dyDescent="0.2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c r="W3417" s="2"/>
    </row>
    <row r="3418" spans="1:23" ht="14.25" hidden="1" customHeight="1" x14ac:dyDescent="0.2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c r="W3418" s="2"/>
    </row>
    <row r="3419" spans="1:23" ht="14.25" customHeight="1" x14ac:dyDescent="0.2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c r="W3419" s="2">
        <f>Table_1[[#This Row],[Profit]]/Table_1[[#This Row],[Sales]]</f>
        <v>7.4999999999999969E-2</v>
      </c>
    </row>
    <row r="3420" spans="1:23" ht="14.25" customHeight="1" x14ac:dyDescent="0.2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c r="W3420" s="2">
        <f>Table_1[[#This Row],[Profit]]/Table_1[[#This Row],[Sales]]</f>
        <v>0.12499999999999993</v>
      </c>
    </row>
    <row r="3421" spans="1:23" ht="14.25" hidden="1" customHeight="1" x14ac:dyDescent="0.2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c r="W3421" s="2"/>
    </row>
    <row r="3422" spans="1:23" ht="14.25" customHeight="1" x14ac:dyDescent="0.2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c r="W3422" s="2">
        <f>Table_1[[#This Row],[Profit]]/Table_1[[#This Row],[Sales]]</f>
        <v>0.3</v>
      </c>
    </row>
    <row r="3423" spans="1:23" ht="14.25" customHeight="1" x14ac:dyDescent="0.2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c r="W3423" s="2">
        <f>Table_1[[#This Row],[Profit]]/Table_1[[#This Row],[Sales]]</f>
        <v>0.45999999999999996</v>
      </c>
    </row>
    <row r="3424" spans="1:23" ht="14.25" customHeight="1" x14ac:dyDescent="0.2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c r="W3424" s="2">
        <f>Table_1[[#This Row],[Profit]]/Table_1[[#This Row],[Sales]]</f>
        <v>6.0000000000000012E-2</v>
      </c>
    </row>
    <row r="3425" spans="1:23" ht="14.25" customHeight="1" x14ac:dyDescent="0.2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c r="W3425" s="2">
        <f>Table_1[[#This Row],[Profit]]/Table_1[[#This Row],[Sales]]</f>
        <v>0.32499999999999996</v>
      </c>
    </row>
    <row r="3426" spans="1:23" ht="14.25" customHeight="1" x14ac:dyDescent="0.2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c r="W3426" s="2">
        <f>Table_1[[#This Row],[Profit]]/Table_1[[#This Row],[Sales]]</f>
        <v>7.5000000000000053E-2</v>
      </c>
    </row>
    <row r="3427" spans="1:23" ht="14.25" hidden="1" customHeight="1" x14ac:dyDescent="0.2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c r="W3427" s="2"/>
    </row>
    <row r="3428" spans="1:23" ht="14.25" hidden="1" customHeight="1" x14ac:dyDescent="0.2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c r="W3428" s="2"/>
    </row>
    <row r="3429" spans="1:23" ht="14.25" hidden="1" customHeight="1" x14ac:dyDescent="0.2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c r="W3429" s="2"/>
    </row>
    <row r="3430" spans="1:23" ht="14.25" hidden="1" customHeight="1" x14ac:dyDescent="0.2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c r="W3430" s="2"/>
    </row>
    <row r="3431" spans="1:23" ht="14.25" hidden="1" customHeight="1" x14ac:dyDescent="0.2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c r="W3431" s="2"/>
    </row>
    <row r="3432" spans="1:23" ht="14.25" customHeight="1" x14ac:dyDescent="0.2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c r="W3432" s="2">
        <f>Table_1[[#This Row],[Profit]]/Table_1[[#This Row],[Sales]]</f>
        <v>0.28999999999999987</v>
      </c>
    </row>
    <row r="3433" spans="1:23" ht="14.25" customHeight="1" x14ac:dyDescent="0.2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c r="W3433" s="2">
        <f>Table_1[[#This Row],[Profit]]/Table_1[[#This Row],[Sales]]</f>
        <v>0.12000000000000002</v>
      </c>
    </row>
    <row r="3434" spans="1:23" ht="14.25" customHeight="1" x14ac:dyDescent="0.2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c r="W3434" s="2">
        <f>Table_1[[#This Row],[Profit]]/Table_1[[#This Row],[Sales]]</f>
        <v>0.48</v>
      </c>
    </row>
    <row r="3435" spans="1:23" ht="14.25" customHeight="1" x14ac:dyDescent="0.2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c r="W3435" s="2">
        <f>Table_1[[#This Row],[Profit]]/Table_1[[#This Row],[Sales]]</f>
        <v>0.33749999999999991</v>
      </c>
    </row>
    <row r="3436" spans="1:23" ht="14.25" customHeight="1" x14ac:dyDescent="0.2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c r="W3436" s="2">
        <f>Table_1[[#This Row],[Profit]]/Table_1[[#This Row],[Sales]]</f>
        <v>0.36249999999999982</v>
      </c>
    </row>
    <row r="3437" spans="1:23" ht="14.25" hidden="1" customHeight="1" x14ac:dyDescent="0.2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c r="W3437" s="2"/>
    </row>
    <row r="3438" spans="1:23" ht="14.25" hidden="1" customHeight="1" x14ac:dyDescent="0.2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c r="W3438" s="2"/>
    </row>
    <row r="3439" spans="1:23" ht="14.25" hidden="1" customHeight="1" x14ac:dyDescent="0.2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c r="W3439" s="2"/>
    </row>
    <row r="3440" spans="1:23" ht="14.25" hidden="1" customHeight="1" x14ac:dyDescent="0.2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c r="W3440" s="2"/>
    </row>
    <row r="3441" spans="1:23" ht="14.25" hidden="1" customHeight="1" x14ac:dyDescent="0.2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c r="W3441" s="2"/>
    </row>
    <row r="3442" spans="1:23" ht="14.25" customHeight="1" x14ac:dyDescent="0.2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c r="W3442" s="2">
        <f>Table_1[[#This Row],[Profit]]/Table_1[[#This Row],[Sales]]</f>
        <v>0.36249999999999999</v>
      </c>
    </row>
    <row r="3443" spans="1:23" ht="14.25" hidden="1" customHeight="1" x14ac:dyDescent="0.2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c r="W3443" s="2"/>
    </row>
    <row r="3444" spans="1:23" ht="14.25" hidden="1" customHeight="1" x14ac:dyDescent="0.2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c r="W3444" s="2"/>
    </row>
    <row r="3445" spans="1:23" ht="14.25" hidden="1" customHeight="1" x14ac:dyDescent="0.2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c r="W3445" s="2"/>
    </row>
    <row r="3446" spans="1:23" ht="14.25" hidden="1" customHeight="1" x14ac:dyDescent="0.2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c r="W3446" s="2"/>
    </row>
    <row r="3447" spans="1:23" ht="14.25" hidden="1" customHeight="1" x14ac:dyDescent="0.2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c r="W3447" s="2"/>
    </row>
    <row r="3448" spans="1:23" ht="14.25" hidden="1" customHeight="1" x14ac:dyDescent="0.2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c r="W3448" s="2"/>
    </row>
    <row r="3449" spans="1:23" ht="14.25" hidden="1" customHeight="1" x14ac:dyDescent="0.2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c r="W3449" s="2"/>
    </row>
    <row r="3450" spans="1:23" ht="14.25" customHeight="1" x14ac:dyDescent="0.2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c r="W3450" s="2">
        <f>Table_1[[#This Row],[Profit]]/Table_1[[#This Row],[Sales]]</f>
        <v>0.3249999999999999</v>
      </c>
    </row>
    <row r="3451" spans="1:23" ht="14.25" customHeight="1" x14ac:dyDescent="0.2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c r="W3451" s="2">
        <f>Table_1[[#This Row],[Profit]]/Table_1[[#This Row],[Sales]]</f>
        <v>0.4300000000000001</v>
      </c>
    </row>
    <row r="3452" spans="1:23" ht="14.25" customHeight="1" x14ac:dyDescent="0.2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c r="W3452" s="2">
        <f>Table_1[[#This Row],[Profit]]/Table_1[[#This Row],[Sales]]</f>
        <v>0.28000000000000008</v>
      </c>
    </row>
    <row r="3453" spans="1:23" ht="14.25" customHeight="1" x14ac:dyDescent="0.2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c r="W3453" s="2">
        <f>Table_1[[#This Row],[Profit]]/Table_1[[#This Row],[Sales]]</f>
        <v>0.49</v>
      </c>
    </row>
    <row r="3454" spans="1:23" ht="14.25" hidden="1" customHeight="1" x14ac:dyDescent="0.2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c r="W3454" s="2"/>
    </row>
    <row r="3455" spans="1:23" ht="14.25" hidden="1" customHeight="1" x14ac:dyDescent="0.2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c r="W3455" s="2"/>
    </row>
    <row r="3456" spans="1:23" ht="14.25" hidden="1" customHeight="1" x14ac:dyDescent="0.2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c r="W3456" s="2"/>
    </row>
    <row r="3457" spans="1:23" ht="14.25" hidden="1" customHeight="1" x14ac:dyDescent="0.2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c r="W3457" s="2"/>
    </row>
    <row r="3458" spans="1:23" ht="14.25" hidden="1" customHeight="1" x14ac:dyDescent="0.2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c r="W3458" s="2"/>
    </row>
    <row r="3459" spans="1:23" ht="14.25" hidden="1" customHeight="1" x14ac:dyDescent="0.2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c r="W3459" s="2"/>
    </row>
    <row r="3460" spans="1:23" ht="14.25" hidden="1" customHeight="1" x14ac:dyDescent="0.2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c r="W3460" s="2"/>
    </row>
    <row r="3461" spans="1:23" ht="14.25" hidden="1" customHeight="1" x14ac:dyDescent="0.2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c r="W3461" s="2"/>
    </row>
    <row r="3462" spans="1:23" ht="14.25" hidden="1" customHeight="1" x14ac:dyDescent="0.2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c r="W3462" s="2"/>
    </row>
    <row r="3463" spans="1:23" ht="14.25" hidden="1" customHeight="1" x14ac:dyDescent="0.2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c r="W3463" s="2"/>
    </row>
    <row r="3464" spans="1:23" ht="14.25" hidden="1" customHeight="1" x14ac:dyDescent="0.2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c r="W3464" s="2"/>
    </row>
    <row r="3465" spans="1:23" ht="14.25" hidden="1" customHeight="1" x14ac:dyDescent="0.2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c r="W3465" s="2"/>
    </row>
    <row r="3466" spans="1:23" ht="14.25" hidden="1" customHeight="1" x14ac:dyDescent="0.2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c r="W3466" s="2"/>
    </row>
    <row r="3467" spans="1:23" ht="14.25" hidden="1" customHeight="1" x14ac:dyDescent="0.2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c r="W3467" s="2"/>
    </row>
    <row r="3468" spans="1:23" ht="14.25" hidden="1" customHeight="1" x14ac:dyDescent="0.2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c r="W3468" s="2"/>
    </row>
    <row r="3469" spans="1:23" ht="14.25" hidden="1" customHeight="1" x14ac:dyDescent="0.2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c r="W3469" s="2"/>
    </row>
    <row r="3470" spans="1:23" ht="14.25" hidden="1" customHeight="1" x14ac:dyDescent="0.2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c r="W3470" s="2"/>
    </row>
    <row r="3471" spans="1:23" ht="14.25" hidden="1" customHeight="1" x14ac:dyDescent="0.2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c r="W3471" s="2"/>
    </row>
    <row r="3472" spans="1:23" ht="14.25" customHeight="1" x14ac:dyDescent="0.2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c r="W3472" s="2">
        <f>Table_1[[#This Row],[Profit]]/Table_1[[#This Row],[Sales]]</f>
        <v>0.26</v>
      </c>
    </row>
    <row r="3473" spans="1:23" ht="14.25" hidden="1" customHeight="1" x14ac:dyDescent="0.2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c r="W3473" s="2"/>
    </row>
    <row r="3474" spans="1:23" ht="14.25" hidden="1" customHeight="1" x14ac:dyDescent="0.2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c r="W3474" s="2"/>
    </row>
    <row r="3475" spans="1:23" ht="14.25" hidden="1" customHeight="1" x14ac:dyDescent="0.2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c r="W3475" s="2"/>
    </row>
    <row r="3476" spans="1:23" ht="14.25" hidden="1" customHeight="1" x14ac:dyDescent="0.2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c r="W3476" s="2"/>
    </row>
    <row r="3477" spans="1:23" ht="14.25" hidden="1" customHeight="1" x14ac:dyDescent="0.2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c r="W3477" s="2"/>
    </row>
    <row r="3478" spans="1:23" ht="14.25" hidden="1" customHeight="1" x14ac:dyDescent="0.2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c r="W3478" s="2"/>
    </row>
    <row r="3479" spans="1:23" ht="14.25" customHeight="1" x14ac:dyDescent="0.2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c r="W3479" s="2">
        <f>Table_1[[#This Row],[Profit]]/Table_1[[#This Row],[Sales]]</f>
        <v>0.1999999999999999</v>
      </c>
    </row>
    <row r="3480" spans="1:23" ht="14.25" customHeight="1" x14ac:dyDescent="0.2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c r="W3480" s="2">
        <f>Table_1[[#This Row],[Profit]]/Table_1[[#This Row],[Sales]]</f>
        <v>0.28999999999999992</v>
      </c>
    </row>
    <row r="3481" spans="1:23" ht="14.25" customHeight="1" x14ac:dyDescent="0.2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c r="W3481" s="2">
        <f>Table_1[[#This Row],[Profit]]/Table_1[[#This Row],[Sales]]</f>
        <v>0.48000000000000009</v>
      </c>
    </row>
    <row r="3482" spans="1:23" ht="14.25" customHeight="1" x14ac:dyDescent="0.2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c r="W3482" s="2">
        <f>Table_1[[#This Row],[Profit]]/Table_1[[#This Row],[Sales]]</f>
        <v>-0.13749999999999996</v>
      </c>
    </row>
    <row r="3483" spans="1:23" ht="14.25" hidden="1" customHeight="1" x14ac:dyDescent="0.2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c r="W3483" s="2"/>
    </row>
    <row r="3484" spans="1:23" ht="14.25" hidden="1" customHeight="1" x14ac:dyDescent="0.2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c r="W3484" s="2"/>
    </row>
    <row r="3485" spans="1:23" ht="14.25" hidden="1" customHeight="1" x14ac:dyDescent="0.2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c r="W3485" s="2"/>
    </row>
    <row r="3486" spans="1:23" ht="14.25" hidden="1" customHeight="1" x14ac:dyDescent="0.2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c r="W3486" s="2"/>
    </row>
    <row r="3487" spans="1:23" ht="14.25" hidden="1" customHeight="1" x14ac:dyDescent="0.2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c r="W3487" s="2"/>
    </row>
    <row r="3488" spans="1:23" ht="14.25" hidden="1" customHeight="1" x14ac:dyDescent="0.2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c r="W3488" s="2"/>
    </row>
    <row r="3489" spans="1:23" ht="14.25" hidden="1" customHeight="1" x14ac:dyDescent="0.2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c r="W3489" s="2"/>
    </row>
    <row r="3490" spans="1:23" ht="14.25" hidden="1" customHeight="1" x14ac:dyDescent="0.2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c r="W3490" s="2"/>
    </row>
    <row r="3491" spans="1:23" ht="14.25" hidden="1" customHeight="1" x14ac:dyDescent="0.2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c r="W3491" s="2"/>
    </row>
    <row r="3492" spans="1:23" ht="14.25" hidden="1" customHeight="1" x14ac:dyDescent="0.2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c r="W3492" s="2"/>
    </row>
    <row r="3493" spans="1:23" ht="14.25" hidden="1" customHeight="1" x14ac:dyDescent="0.2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c r="W3493" s="2"/>
    </row>
    <row r="3494" spans="1:23" ht="14.25" hidden="1" customHeight="1" x14ac:dyDescent="0.2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c r="W3494" s="2"/>
    </row>
    <row r="3495" spans="1:23" ht="14.25" hidden="1" customHeight="1" x14ac:dyDescent="0.2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c r="W3495" s="2"/>
    </row>
    <row r="3496" spans="1:23" ht="14.25" hidden="1" customHeight="1" x14ac:dyDescent="0.2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c r="W3496" s="2"/>
    </row>
    <row r="3497" spans="1:23" ht="14.25" hidden="1" customHeight="1" x14ac:dyDescent="0.2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c r="W3497" s="2"/>
    </row>
    <row r="3498" spans="1:23" ht="14.25" customHeight="1" x14ac:dyDescent="0.2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c r="W3498" s="2">
        <f>Table_1[[#This Row],[Profit]]/Table_1[[#This Row],[Sales]]</f>
        <v>2.499999999999996E-2</v>
      </c>
    </row>
    <row r="3499" spans="1:23" ht="14.25" customHeight="1" x14ac:dyDescent="0.2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c r="W3499" s="2">
        <f>Table_1[[#This Row],[Profit]]/Table_1[[#This Row],[Sales]]</f>
        <v>0.27999999999999997</v>
      </c>
    </row>
    <row r="3500" spans="1:23" ht="14.25" customHeight="1" x14ac:dyDescent="0.2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c r="W3500" s="2">
        <f>Table_1[[#This Row],[Profit]]/Table_1[[#This Row],[Sales]]</f>
        <v>0.35</v>
      </c>
    </row>
    <row r="3501" spans="1:23" ht="14.25" hidden="1" customHeight="1" x14ac:dyDescent="0.2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c r="W3501" s="2"/>
    </row>
    <row r="3502" spans="1:23" ht="14.25" hidden="1" customHeight="1" x14ac:dyDescent="0.2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c r="W3502" s="2"/>
    </row>
    <row r="3503" spans="1:23" ht="14.25" hidden="1" customHeight="1" x14ac:dyDescent="0.2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c r="W3503" s="2"/>
    </row>
    <row r="3504" spans="1:23" ht="14.25" hidden="1" customHeight="1" x14ac:dyDescent="0.2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c r="W3504" s="2"/>
    </row>
    <row r="3505" spans="1:23" ht="14.25" hidden="1" customHeight="1" x14ac:dyDescent="0.2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c r="W3505" s="2"/>
    </row>
    <row r="3506" spans="1:23" ht="14.25" hidden="1" customHeight="1" x14ac:dyDescent="0.2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c r="W3506" s="2"/>
    </row>
    <row r="3507" spans="1:23" ht="14.25" hidden="1" customHeight="1" x14ac:dyDescent="0.2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c r="W3507" s="2"/>
    </row>
    <row r="3508" spans="1:23" ht="14.25" hidden="1" customHeight="1" x14ac:dyDescent="0.2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c r="W3508" s="2"/>
    </row>
    <row r="3509" spans="1:23" ht="14.25" hidden="1" customHeight="1" x14ac:dyDescent="0.2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c r="W3509" s="2"/>
    </row>
    <row r="3510" spans="1:23" ht="14.25" hidden="1" customHeight="1" x14ac:dyDescent="0.2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c r="W3510" s="2"/>
    </row>
    <row r="3511" spans="1:23" ht="14.25" hidden="1" customHeight="1" x14ac:dyDescent="0.2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c r="W3511" s="2"/>
    </row>
    <row r="3512" spans="1:23" ht="14.25" hidden="1" customHeight="1" x14ac:dyDescent="0.2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c r="W3512" s="2"/>
    </row>
    <row r="3513" spans="1:23" ht="14.25" hidden="1" customHeight="1" x14ac:dyDescent="0.2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c r="W3513" s="2"/>
    </row>
    <row r="3514" spans="1:23" ht="14.25" hidden="1" customHeight="1" x14ac:dyDescent="0.2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c r="W3514" s="2"/>
    </row>
    <row r="3515" spans="1:23" ht="14.25" hidden="1" customHeight="1" x14ac:dyDescent="0.2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c r="W3515" s="2"/>
    </row>
    <row r="3516" spans="1:23" ht="14.25" hidden="1" customHeight="1" x14ac:dyDescent="0.2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c r="W3516" s="2"/>
    </row>
    <row r="3517" spans="1:23" ht="14.25" hidden="1" customHeight="1" x14ac:dyDescent="0.2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c r="W3517" s="2"/>
    </row>
    <row r="3518" spans="1:23" ht="14.25" hidden="1" customHeight="1" x14ac:dyDescent="0.2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c r="W3518" s="2"/>
    </row>
    <row r="3519" spans="1:23" ht="14.25" hidden="1" customHeight="1" x14ac:dyDescent="0.2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c r="W3519" s="2"/>
    </row>
    <row r="3520" spans="1:23" ht="14.25" hidden="1" customHeight="1" x14ac:dyDescent="0.2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c r="W3520" s="2"/>
    </row>
    <row r="3521" spans="1:23" ht="14.25" hidden="1" customHeight="1" x14ac:dyDescent="0.2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c r="W3521" s="2"/>
    </row>
    <row r="3522" spans="1:23" ht="14.25" customHeight="1" x14ac:dyDescent="0.2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c r="W3522" s="2">
        <f>Table_1[[#This Row],[Profit]]/Table_1[[#This Row],[Sales]]</f>
        <v>0.33749999999999986</v>
      </c>
    </row>
    <row r="3523" spans="1:23" ht="14.25" hidden="1" customHeight="1" x14ac:dyDescent="0.2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c r="W3523" s="2"/>
    </row>
    <row r="3524" spans="1:23" ht="14.25" hidden="1" customHeight="1" x14ac:dyDescent="0.2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c r="W3524" s="2"/>
    </row>
    <row r="3525" spans="1:23" ht="14.25" customHeight="1" x14ac:dyDescent="0.2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c r="W3525" s="2">
        <f>Table_1[[#This Row],[Profit]]/Table_1[[#This Row],[Sales]]</f>
        <v>0.25</v>
      </c>
    </row>
    <row r="3526" spans="1:23" ht="14.25" hidden="1" customHeight="1" x14ac:dyDescent="0.2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c r="W3526" s="2"/>
    </row>
    <row r="3527" spans="1:23" ht="14.25" hidden="1" customHeight="1" x14ac:dyDescent="0.2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c r="W3527" s="2"/>
    </row>
    <row r="3528" spans="1:23" ht="14.25" hidden="1" customHeight="1" x14ac:dyDescent="0.2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c r="W3528" s="2"/>
    </row>
    <row r="3529" spans="1:23" ht="14.25" hidden="1" customHeight="1" x14ac:dyDescent="0.2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c r="W3529" s="2"/>
    </row>
    <row r="3530" spans="1:23" ht="14.25" customHeight="1" x14ac:dyDescent="0.2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c r="W3530" s="2">
        <f>Table_1[[#This Row],[Profit]]/Table_1[[#This Row],[Sales]]</f>
        <v>-0.25</v>
      </c>
    </row>
    <row r="3531" spans="1:23" ht="14.25" hidden="1" customHeight="1" x14ac:dyDescent="0.2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c r="W3531" s="2"/>
    </row>
    <row r="3532" spans="1:23" ht="14.25" hidden="1" customHeight="1" x14ac:dyDescent="0.2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c r="W3532" s="2"/>
    </row>
    <row r="3533" spans="1:23" ht="14.25" hidden="1" customHeight="1" x14ac:dyDescent="0.2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c r="W3533" s="2"/>
    </row>
    <row r="3534" spans="1:23" ht="14.25" customHeight="1" x14ac:dyDescent="0.2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c r="W3534" s="2">
        <f>Table_1[[#This Row],[Profit]]/Table_1[[#This Row],[Sales]]</f>
        <v>0.33749999999999991</v>
      </c>
    </row>
    <row r="3535" spans="1:23" ht="14.25" customHeight="1" x14ac:dyDescent="0.2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c r="W3535" s="2">
        <f>Table_1[[#This Row],[Profit]]/Table_1[[#This Row],[Sales]]</f>
        <v>0.28999999999999987</v>
      </c>
    </row>
    <row r="3536" spans="1:23" ht="14.25" customHeight="1" x14ac:dyDescent="0.2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c r="W3536" s="2">
        <f>Table_1[[#This Row],[Profit]]/Table_1[[#This Row],[Sales]]</f>
        <v>0.3299999999999999</v>
      </c>
    </row>
    <row r="3537" spans="1:23" ht="14.25" customHeight="1" x14ac:dyDescent="0.2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c r="W3537" s="2">
        <f>Table_1[[#This Row],[Profit]]/Table_1[[#This Row],[Sales]]</f>
        <v>0.31</v>
      </c>
    </row>
    <row r="3538" spans="1:23" ht="14.25" hidden="1" customHeight="1" x14ac:dyDescent="0.2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c r="W3538" s="2"/>
    </row>
    <row r="3539" spans="1:23" ht="14.25" hidden="1" customHeight="1" x14ac:dyDescent="0.2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c r="W3539" s="2"/>
    </row>
    <row r="3540" spans="1:23" ht="14.25" hidden="1" customHeight="1" x14ac:dyDescent="0.2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c r="W3540" s="2"/>
    </row>
    <row r="3541" spans="1:23" ht="14.25" hidden="1" customHeight="1" x14ac:dyDescent="0.2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c r="W3541" s="2"/>
    </row>
    <row r="3542" spans="1:23" ht="14.25" hidden="1" customHeight="1" x14ac:dyDescent="0.2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c r="W3542" s="2"/>
    </row>
    <row r="3543" spans="1:23" ht="14.25" hidden="1" customHeight="1" x14ac:dyDescent="0.2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c r="W3543" s="2"/>
    </row>
    <row r="3544" spans="1:23" ht="14.25" hidden="1" customHeight="1" x14ac:dyDescent="0.2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c r="W3544" s="2"/>
    </row>
    <row r="3545" spans="1:23" ht="14.25" hidden="1" customHeight="1" x14ac:dyDescent="0.2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c r="W3545" s="2"/>
    </row>
    <row r="3546" spans="1:23" ht="14.25" hidden="1" customHeight="1" x14ac:dyDescent="0.2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c r="W3546" s="2"/>
    </row>
    <row r="3547" spans="1:23" ht="14.25" hidden="1" customHeight="1" x14ac:dyDescent="0.2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c r="W3547" s="2"/>
    </row>
    <row r="3548" spans="1:23" ht="14.25" hidden="1" customHeight="1" x14ac:dyDescent="0.2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c r="W3548" s="2"/>
    </row>
    <row r="3549" spans="1:23" ht="14.25" hidden="1" customHeight="1" x14ac:dyDescent="0.2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c r="W3549" s="2"/>
    </row>
    <row r="3550" spans="1:23" ht="14.25" hidden="1" customHeight="1" x14ac:dyDescent="0.2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c r="W3550" s="2"/>
    </row>
    <row r="3551" spans="1:23" ht="14.25" hidden="1" customHeight="1" x14ac:dyDescent="0.2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c r="W3551" s="2"/>
    </row>
    <row r="3552" spans="1:23" ht="14.25" hidden="1" customHeight="1" x14ac:dyDescent="0.2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c r="W3552" s="2"/>
    </row>
    <row r="3553" spans="1:23" ht="14.25" hidden="1" customHeight="1" x14ac:dyDescent="0.2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c r="W3553" s="2"/>
    </row>
    <row r="3554" spans="1:23" ht="14.25" hidden="1" customHeight="1" x14ac:dyDescent="0.2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c r="W3554" s="2"/>
    </row>
    <row r="3555" spans="1:23" ht="14.25" hidden="1" customHeight="1" x14ac:dyDescent="0.2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c r="W3555" s="2"/>
    </row>
    <row r="3556" spans="1:23" ht="14.25" customHeight="1" x14ac:dyDescent="0.2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c r="W3556" s="2">
        <f>Table_1[[#This Row],[Profit]]/Table_1[[#This Row],[Sales]]</f>
        <v>0.26</v>
      </c>
    </row>
    <row r="3557" spans="1:23" ht="14.25" customHeight="1" x14ac:dyDescent="0.2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c r="W3557" s="2">
        <f>Table_1[[#This Row],[Profit]]/Table_1[[#This Row],[Sales]]</f>
        <v>6.2500000000000042E-2</v>
      </c>
    </row>
    <row r="3558" spans="1:23" ht="14.25" customHeight="1" x14ac:dyDescent="0.2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c r="W3558" s="2">
        <f>Table_1[[#This Row],[Profit]]/Table_1[[#This Row],[Sales]]</f>
        <v>0.48000000000000009</v>
      </c>
    </row>
    <row r="3559" spans="1:23" ht="14.25" customHeight="1" x14ac:dyDescent="0.2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c r="W3559" s="2">
        <f>Table_1[[#This Row],[Profit]]/Table_1[[#This Row],[Sales]]</f>
        <v>0.36250000000000004</v>
      </c>
    </row>
    <row r="3560" spans="1:23" ht="14.25" customHeight="1" x14ac:dyDescent="0.2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c r="W3560" s="2">
        <f>Table_1[[#This Row],[Profit]]/Table_1[[#This Row],[Sales]]</f>
        <v>0.34999999999999992</v>
      </c>
    </row>
    <row r="3561" spans="1:23" ht="14.25" customHeight="1" x14ac:dyDescent="0.2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c r="W3561" s="2">
        <f>Table_1[[#This Row],[Profit]]/Table_1[[#This Row],[Sales]]</f>
        <v>0.33</v>
      </c>
    </row>
    <row r="3562" spans="1:23" ht="14.25" hidden="1" customHeight="1" x14ac:dyDescent="0.2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c r="W3562" s="2"/>
    </row>
    <row r="3563" spans="1:23" ht="14.25" hidden="1" customHeight="1" x14ac:dyDescent="0.2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c r="W3563" s="2"/>
    </row>
    <row r="3564" spans="1:23" ht="14.25" hidden="1" customHeight="1" x14ac:dyDescent="0.2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c r="W3564" s="2"/>
    </row>
    <row r="3565" spans="1:23" ht="14.25" hidden="1" customHeight="1" x14ac:dyDescent="0.2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c r="W3565" s="2"/>
    </row>
    <row r="3566" spans="1:23" ht="14.25" customHeight="1" x14ac:dyDescent="0.2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c r="W3566" s="2">
        <f>Table_1[[#This Row],[Profit]]/Table_1[[#This Row],[Sales]]</f>
        <v>0.48000000000000004</v>
      </c>
    </row>
    <row r="3567" spans="1:23" ht="14.25" customHeight="1" x14ac:dyDescent="0.2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c r="W3567" s="2">
        <f>Table_1[[#This Row],[Profit]]/Table_1[[#This Row],[Sales]]</f>
        <v>2.0000000000000042E-2</v>
      </c>
    </row>
    <row r="3568" spans="1:23" ht="14.25" hidden="1" customHeight="1" x14ac:dyDescent="0.2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c r="W3568" s="2"/>
    </row>
    <row r="3569" spans="1:23" ht="14.25" hidden="1" customHeight="1" x14ac:dyDescent="0.2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c r="W3569" s="2"/>
    </row>
    <row r="3570" spans="1:23" ht="14.25" customHeight="1" x14ac:dyDescent="0.2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c r="W3570" s="2">
        <f>Table_1[[#This Row],[Profit]]/Table_1[[#This Row],[Sales]]</f>
        <v>0.44000000000000011</v>
      </c>
    </row>
    <row r="3571" spans="1:23" ht="14.25" customHeight="1" x14ac:dyDescent="0.2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c r="W3571" s="2">
        <f>Table_1[[#This Row],[Profit]]/Table_1[[#This Row],[Sales]]</f>
        <v>8.7500000000000008E-2</v>
      </c>
    </row>
    <row r="3572" spans="1:23" ht="14.25" customHeight="1" x14ac:dyDescent="0.2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c r="W3572" s="2">
        <f>Table_1[[#This Row],[Profit]]/Table_1[[#This Row],[Sales]]</f>
        <v>0.44000000000000006</v>
      </c>
    </row>
    <row r="3573" spans="1:23" ht="14.25" customHeight="1" x14ac:dyDescent="0.2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c r="W3573" s="2">
        <f>Table_1[[#This Row],[Profit]]/Table_1[[#This Row],[Sales]]</f>
        <v>0.33749999999999986</v>
      </c>
    </row>
    <row r="3574" spans="1:23" ht="14.25" hidden="1" customHeight="1" x14ac:dyDescent="0.2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c r="W3574" s="2"/>
    </row>
    <row r="3575" spans="1:23" ht="14.25" hidden="1" customHeight="1" x14ac:dyDescent="0.2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c r="W3575" s="2"/>
    </row>
    <row r="3576" spans="1:23" ht="14.25" hidden="1" customHeight="1" x14ac:dyDescent="0.2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c r="W3576" s="2"/>
    </row>
    <row r="3577" spans="1:23" ht="14.25" hidden="1" customHeight="1" x14ac:dyDescent="0.2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c r="W3577" s="2"/>
    </row>
    <row r="3578" spans="1:23" ht="14.25" customHeight="1" x14ac:dyDescent="0.2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c r="W3578" s="2">
        <f>Table_1[[#This Row],[Profit]]/Table_1[[#This Row],[Sales]]</f>
        <v>0.3249999999999999</v>
      </c>
    </row>
    <row r="3579" spans="1:23" ht="14.25" customHeight="1" x14ac:dyDescent="0.2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c r="W3579" s="2">
        <f>Table_1[[#This Row],[Profit]]/Table_1[[#This Row],[Sales]]</f>
        <v>0.49000000000000005</v>
      </c>
    </row>
    <row r="3580" spans="1:23" ht="14.25" hidden="1" customHeight="1" x14ac:dyDescent="0.2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c r="W3580" s="2"/>
    </row>
    <row r="3581" spans="1:23" ht="14.25" hidden="1" customHeight="1" x14ac:dyDescent="0.2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c r="W3581" s="2"/>
    </row>
    <row r="3582" spans="1:23" ht="14.25" hidden="1" customHeight="1" x14ac:dyDescent="0.2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c r="W3582" s="2"/>
    </row>
    <row r="3583" spans="1:23" ht="14.25" hidden="1" customHeight="1" x14ac:dyDescent="0.2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c r="W3583" s="2"/>
    </row>
    <row r="3584" spans="1:23" ht="14.25" hidden="1" customHeight="1" x14ac:dyDescent="0.2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c r="W3584" s="2"/>
    </row>
    <row r="3585" spans="1:23" ht="14.25" hidden="1" customHeight="1" x14ac:dyDescent="0.2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c r="W3585" s="2"/>
    </row>
    <row r="3586" spans="1:23" ht="14.25" hidden="1" customHeight="1" x14ac:dyDescent="0.2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c r="W3586" s="2"/>
    </row>
    <row r="3587" spans="1:23" ht="14.25" hidden="1" customHeight="1" x14ac:dyDescent="0.2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c r="W3587" s="2"/>
    </row>
    <row r="3588" spans="1:23" ht="14.25" customHeight="1" x14ac:dyDescent="0.2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c r="W3588" s="2">
        <f>Table_1[[#This Row],[Profit]]/Table_1[[#This Row],[Sales]]</f>
        <v>0.28000000000000003</v>
      </c>
    </row>
    <row r="3589" spans="1:23" ht="14.25" hidden="1" customHeight="1" x14ac:dyDescent="0.2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c r="W3589" s="2"/>
    </row>
    <row r="3590" spans="1:23" ht="14.25" hidden="1" customHeight="1" x14ac:dyDescent="0.2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c r="W3590" s="2"/>
    </row>
    <row r="3591" spans="1:23" ht="14.25" hidden="1" customHeight="1" x14ac:dyDescent="0.2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c r="W3591" s="2"/>
    </row>
    <row r="3592" spans="1:23" ht="14.25" hidden="1" customHeight="1" x14ac:dyDescent="0.2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c r="W3592" s="2"/>
    </row>
    <row r="3593" spans="1:23" ht="14.25" hidden="1" customHeight="1" x14ac:dyDescent="0.2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c r="W3593" s="2"/>
    </row>
    <row r="3594" spans="1:23" ht="14.25" hidden="1" customHeight="1" x14ac:dyDescent="0.2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c r="W3594" s="2"/>
    </row>
    <row r="3595" spans="1:23" ht="14.25" hidden="1" customHeight="1" x14ac:dyDescent="0.2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c r="W3595" s="2"/>
    </row>
    <row r="3596" spans="1:23" ht="14.25" hidden="1" customHeight="1" x14ac:dyDescent="0.2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c r="W3596" s="2"/>
    </row>
    <row r="3597" spans="1:23" ht="14.25" hidden="1" customHeight="1" x14ac:dyDescent="0.2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c r="W3597" s="2"/>
    </row>
    <row r="3598" spans="1:23" ht="14.25" hidden="1" customHeight="1" x14ac:dyDescent="0.2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c r="W3598" s="2"/>
    </row>
    <row r="3599" spans="1:23" ht="14.25" hidden="1" customHeight="1" x14ac:dyDescent="0.2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c r="W3599" s="2"/>
    </row>
    <row r="3600" spans="1:23" ht="14.25" hidden="1" customHeight="1" x14ac:dyDescent="0.2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c r="W3600" s="2"/>
    </row>
    <row r="3601" spans="1:23" ht="14.25" hidden="1" customHeight="1" x14ac:dyDescent="0.2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c r="W3601" s="2"/>
    </row>
    <row r="3602" spans="1:23" ht="14.25" customHeight="1" x14ac:dyDescent="0.2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c r="W3602" s="2">
        <f>Table_1[[#This Row],[Profit]]/Table_1[[#This Row],[Sales]]</f>
        <v>0.14999999999999986</v>
      </c>
    </row>
    <row r="3603" spans="1:23" ht="14.25" hidden="1" customHeight="1" x14ac:dyDescent="0.2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c r="W3603" s="2"/>
    </row>
    <row r="3604" spans="1:23" ht="14.25" hidden="1" customHeight="1" x14ac:dyDescent="0.2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c r="W3604" s="2"/>
    </row>
    <row r="3605" spans="1:23" ht="14.25" hidden="1" customHeight="1" x14ac:dyDescent="0.2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c r="W3605" s="2"/>
    </row>
    <row r="3606" spans="1:23" ht="14.25" hidden="1" customHeight="1" x14ac:dyDescent="0.2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c r="W3606" s="2"/>
    </row>
    <row r="3607" spans="1:23" ht="14.25" hidden="1" customHeight="1" x14ac:dyDescent="0.2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c r="W3607" s="2"/>
    </row>
    <row r="3608" spans="1:23" ht="14.25" hidden="1" customHeight="1" x14ac:dyDescent="0.2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c r="W3608" s="2"/>
    </row>
    <row r="3609" spans="1:23" ht="14.25" hidden="1" customHeight="1" x14ac:dyDescent="0.2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c r="W3609" s="2"/>
    </row>
    <row r="3610" spans="1:23" ht="14.25" hidden="1" customHeight="1" x14ac:dyDescent="0.2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c r="W3610" s="2"/>
    </row>
    <row r="3611" spans="1:23" ht="14.25" hidden="1" customHeight="1" x14ac:dyDescent="0.2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c r="W3611" s="2"/>
    </row>
    <row r="3612" spans="1:23" ht="14.25" hidden="1" customHeight="1" x14ac:dyDescent="0.2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c r="W3612" s="2"/>
    </row>
    <row r="3613" spans="1:23" ht="14.25" hidden="1" customHeight="1" x14ac:dyDescent="0.2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c r="W3613" s="2"/>
    </row>
    <row r="3614" spans="1:23" ht="14.25" hidden="1" customHeight="1" x14ac:dyDescent="0.2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c r="W3614" s="2"/>
    </row>
    <row r="3615" spans="1:23" ht="14.25" hidden="1" customHeight="1" x14ac:dyDescent="0.2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c r="W3615" s="2"/>
    </row>
    <row r="3616" spans="1:23" ht="14.25" hidden="1" customHeight="1" x14ac:dyDescent="0.2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c r="W3616" s="2"/>
    </row>
    <row r="3617" spans="1:23" ht="14.25" hidden="1" customHeight="1" x14ac:dyDescent="0.2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c r="W3617" s="2"/>
    </row>
    <row r="3618" spans="1:23" ht="14.25" hidden="1" customHeight="1" x14ac:dyDescent="0.2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c r="W3618" s="2"/>
    </row>
    <row r="3619" spans="1:23" ht="14.25" customHeight="1" x14ac:dyDescent="0.2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c r="W3619" s="2">
        <f>Table_1[[#This Row],[Profit]]/Table_1[[#This Row],[Sales]]</f>
        <v>0.31249999999999994</v>
      </c>
    </row>
    <row r="3620" spans="1:23" ht="14.25" customHeight="1" x14ac:dyDescent="0.2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c r="W3620" s="2">
        <f>Table_1[[#This Row],[Profit]]/Table_1[[#This Row],[Sales]]</f>
        <v>0.31249999999999994</v>
      </c>
    </row>
    <row r="3621" spans="1:23" ht="14.25" customHeight="1" x14ac:dyDescent="0.2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c r="W3621" s="2">
        <f>Table_1[[#This Row],[Profit]]/Table_1[[#This Row],[Sales]]</f>
        <v>0.29999999999999993</v>
      </c>
    </row>
    <row r="3622" spans="1:23" ht="14.25" hidden="1" customHeight="1" x14ac:dyDescent="0.2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c r="W3622" s="2"/>
    </row>
    <row r="3623" spans="1:23" ht="14.25" hidden="1" customHeight="1" x14ac:dyDescent="0.2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c r="W3623" s="2"/>
    </row>
    <row r="3624" spans="1:23" ht="14.25" hidden="1" customHeight="1" x14ac:dyDescent="0.2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c r="W3624" s="2"/>
    </row>
    <row r="3625" spans="1:23" ht="14.25" hidden="1" customHeight="1" x14ac:dyDescent="0.2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c r="W3625" s="2"/>
    </row>
    <row r="3626" spans="1:23" ht="14.25" customHeight="1" x14ac:dyDescent="0.2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c r="W3626" s="2">
        <f>Table_1[[#This Row],[Profit]]/Table_1[[#This Row],[Sales]]</f>
        <v>6.2500000000000028E-2</v>
      </c>
    </row>
    <row r="3627" spans="1:23" ht="14.25" customHeight="1" x14ac:dyDescent="0.2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c r="W3627" s="2">
        <f>Table_1[[#This Row],[Profit]]/Table_1[[#This Row],[Sales]]</f>
        <v>0.28999999999999998</v>
      </c>
    </row>
    <row r="3628" spans="1:23" ht="14.25" customHeight="1" x14ac:dyDescent="0.2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c r="W3628" s="2">
        <f>Table_1[[#This Row],[Profit]]/Table_1[[#This Row],[Sales]]</f>
        <v>0.24999999999999992</v>
      </c>
    </row>
    <row r="3629" spans="1:23" ht="14.25" customHeight="1" x14ac:dyDescent="0.2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c r="W3629" s="2">
        <f>Table_1[[#This Row],[Profit]]/Table_1[[#This Row],[Sales]]</f>
        <v>0.29999999999999993</v>
      </c>
    </row>
    <row r="3630" spans="1:23" ht="14.25" customHeight="1" x14ac:dyDescent="0.2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c r="W3630" s="2">
        <f>Table_1[[#This Row],[Profit]]/Table_1[[#This Row],[Sales]]</f>
        <v>0.31249999999999994</v>
      </c>
    </row>
    <row r="3631" spans="1:23" ht="14.25" hidden="1" customHeight="1" x14ac:dyDescent="0.2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c r="W3631" s="2"/>
    </row>
    <row r="3632" spans="1:23" ht="14.25" hidden="1" customHeight="1" x14ac:dyDescent="0.2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c r="W3632" s="2"/>
    </row>
    <row r="3633" spans="1:23" ht="14.25" customHeight="1" x14ac:dyDescent="0.2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c r="W3633" s="2">
        <f>Table_1[[#This Row],[Profit]]/Table_1[[#This Row],[Sales]]</f>
        <v>0.28000000000000003</v>
      </c>
    </row>
    <row r="3634" spans="1:23" ht="14.25" customHeight="1" x14ac:dyDescent="0.2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c r="W3634" s="2">
        <f>Table_1[[#This Row],[Profit]]/Table_1[[#This Row],[Sales]]</f>
        <v>5.9999999999999915E-2</v>
      </c>
    </row>
    <row r="3635" spans="1:23" ht="14.25" hidden="1" customHeight="1" x14ac:dyDescent="0.2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c r="W3635" s="2"/>
    </row>
    <row r="3636" spans="1:23" ht="14.25" hidden="1" customHeight="1" x14ac:dyDescent="0.2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c r="W3636" s="2"/>
    </row>
    <row r="3637" spans="1:23" ht="14.25" hidden="1" customHeight="1" x14ac:dyDescent="0.2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c r="W3637" s="2"/>
    </row>
    <row r="3638" spans="1:23" ht="14.25" hidden="1" customHeight="1" x14ac:dyDescent="0.2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c r="W3638" s="2"/>
    </row>
    <row r="3639" spans="1:23" ht="14.25" hidden="1" customHeight="1" x14ac:dyDescent="0.2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c r="W3639" s="2"/>
    </row>
    <row r="3640" spans="1:23" ht="14.25" hidden="1" customHeight="1" x14ac:dyDescent="0.2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c r="W3640" s="2"/>
    </row>
    <row r="3641" spans="1:23" ht="14.25" hidden="1" customHeight="1" x14ac:dyDescent="0.2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c r="W3641" s="2"/>
    </row>
    <row r="3642" spans="1:23" ht="14.25" hidden="1" customHeight="1" x14ac:dyDescent="0.2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c r="W3642" s="2"/>
    </row>
    <row r="3643" spans="1:23" ht="14.25" hidden="1" customHeight="1" x14ac:dyDescent="0.2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c r="W3643" s="2"/>
    </row>
    <row r="3644" spans="1:23" ht="14.25" customHeight="1" x14ac:dyDescent="0.2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c r="W3644" s="2">
        <f>Table_1[[#This Row],[Profit]]/Table_1[[#This Row],[Sales]]</f>
        <v>0.31249999999999994</v>
      </c>
    </row>
    <row r="3645" spans="1:23" ht="14.25" customHeight="1" x14ac:dyDescent="0.2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c r="W3645" s="2">
        <f>Table_1[[#This Row],[Profit]]/Table_1[[#This Row],[Sales]]</f>
        <v>0.26000000000000006</v>
      </c>
    </row>
    <row r="3646" spans="1:23" ht="14.25" customHeight="1" x14ac:dyDescent="0.2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c r="W3646" s="2">
        <f>Table_1[[#This Row],[Profit]]/Table_1[[#This Row],[Sales]]</f>
        <v>0.28000000000000003</v>
      </c>
    </row>
    <row r="3647" spans="1:23" ht="14.25" customHeight="1" x14ac:dyDescent="0.2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c r="W3647" s="2">
        <f>Table_1[[#This Row],[Profit]]/Table_1[[#This Row],[Sales]]</f>
        <v>0.3249999999999999</v>
      </c>
    </row>
    <row r="3648" spans="1:23" ht="14.25" customHeight="1" x14ac:dyDescent="0.2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c r="W3648" s="2">
        <f>Table_1[[#This Row],[Profit]]/Table_1[[#This Row],[Sales]]</f>
        <v>0.49</v>
      </c>
    </row>
    <row r="3649" spans="1:23" ht="14.25" customHeight="1" x14ac:dyDescent="0.2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c r="W3649" s="2">
        <f>Table_1[[#This Row],[Profit]]/Table_1[[#This Row],[Sales]]</f>
        <v>0.28999999999999987</v>
      </c>
    </row>
    <row r="3650" spans="1:23" ht="14.25" hidden="1" customHeight="1" x14ac:dyDescent="0.2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c r="W3650" s="2"/>
    </row>
    <row r="3651" spans="1:23" ht="14.25" hidden="1" customHeight="1" x14ac:dyDescent="0.2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c r="W3651" s="2"/>
    </row>
    <row r="3652" spans="1:23" ht="14.25" hidden="1" customHeight="1" x14ac:dyDescent="0.2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c r="W3652" s="2"/>
    </row>
    <row r="3653" spans="1:23" ht="14.25" hidden="1" customHeight="1" x14ac:dyDescent="0.2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c r="W3653" s="2"/>
    </row>
    <row r="3654" spans="1:23" ht="14.25" hidden="1" customHeight="1" x14ac:dyDescent="0.2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c r="W3654" s="2"/>
    </row>
    <row r="3655" spans="1:23" ht="14.25" hidden="1" customHeight="1" x14ac:dyDescent="0.2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c r="W3655" s="2"/>
    </row>
    <row r="3656" spans="1:23" ht="14.25" hidden="1" customHeight="1" x14ac:dyDescent="0.2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c r="W3656" s="2"/>
    </row>
    <row r="3657" spans="1:23" ht="14.25" hidden="1" customHeight="1" x14ac:dyDescent="0.2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c r="W3657" s="2"/>
    </row>
    <row r="3658" spans="1:23" ht="14.25" hidden="1" customHeight="1" x14ac:dyDescent="0.2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c r="W3658" s="2"/>
    </row>
    <row r="3659" spans="1:23" ht="14.25" hidden="1" customHeight="1" x14ac:dyDescent="0.2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c r="W3659" s="2"/>
    </row>
    <row r="3660" spans="1:23" ht="14.25" hidden="1" customHeight="1" x14ac:dyDescent="0.2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c r="W3660" s="2"/>
    </row>
    <row r="3661" spans="1:23" ht="14.25" hidden="1" customHeight="1" x14ac:dyDescent="0.2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c r="W3661" s="2"/>
    </row>
    <row r="3662" spans="1:23" ht="14.25" customHeight="1" x14ac:dyDescent="0.2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c r="W3662" s="2">
        <f>Table_1[[#This Row],[Profit]]/Table_1[[#This Row],[Sales]]</f>
        <v>0.12499999999999994</v>
      </c>
    </row>
    <row r="3663" spans="1:23" ht="14.25" hidden="1" customHeight="1" x14ac:dyDescent="0.2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c r="W3663" s="2"/>
    </row>
    <row r="3664" spans="1:23" ht="14.25" hidden="1" customHeight="1" x14ac:dyDescent="0.2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c r="W3664" s="2"/>
    </row>
    <row r="3665" spans="1:23" ht="14.25" hidden="1" customHeight="1" x14ac:dyDescent="0.2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c r="W3665" s="2"/>
    </row>
    <row r="3666" spans="1:23" ht="14.25" customHeight="1" x14ac:dyDescent="0.2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c r="W3666" s="2">
        <f>Table_1[[#This Row],[Profit]]/Table_1[[#This Row],[Sales]]</f>
        <v>0.3249999999999999</v>
      </c>
    </row>
    <row r="3667" spans="1:23" ht="14.25" customHeight="1" x14ac:dyDescent="0.2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c r="W3667" s="2">
        <f>Table_1[[#This Row],[Profit]]/Table_1[[#This Row],[Sales]]</f>
        <v>-0.69999999999999962</v>
      </c>
    </row>
    <row r="3668" spans="1:23" ht="14.25" customHeight="1" x14ac:dyDescent="0.2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c r="W3668" s="2">
        <f>Table_1[[#This Row],[Profit]]/Table_1[[#This Row],[Sales]]</f>
        <v>0.37500000000000006</v>
      </c>
    </row>
    <row r="3669" spans="1:23" ht="14.25" customHeight="1" x14ac:dyDescent="0.2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c r="W3669" s="2">
        <f>Table_1[[#This Row],[Profit]]/Table_1[[#This Row],[Sales]]</f>
        <v>-0.18750000000000008</v>
      </c>
    </row>
    <row r="3670" spans="1:23" ht="14.25" customHeight="1" x14ac:dyDescent="0.2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c r="W3670" s="2">
        <f>Table_1[[#This Row],[Profit]]/Table_1[[#This Row],[Sales]]</f>
        <v>-0.1750000000000001</v>
      </c>
    </row>
    <row r="3671" spans="1:23" ht="14.25" customHeight="1" x14ac:dyDescent="0.2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c r="W3671" s="2">
        <f>Table_1[[#This Row],[Profit]]/Table_1[[#This Row],[Sales]]</f>
        <v>0.3249999999999999</v>
      </c>
    </row>
    <row r="3672" spans="1:23" ht="14.25" customHeight="1" x14ac:dyDescent="0.2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c r="W3672" s="2">
        <f>Table_1[[#This Row],[Profit]]/Table_1[[#This Row],[Sales]]</f>
        <v>0.34999999999999992</v>
      </c>
    </row>
    <row r="3673" spans="1:23" ht="14.25" customHeight="1" x14ac:dyDescent="0.2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c r="W3673" s="2">
        <f>Table_1[[#This Row],[Profit]]/Table_1[[#This Row],[Sales]]</f>
        <v>7.5000000000000053E-2</v>
      </c>
    </row>
    <row r="3674" spans="1:23" ht="14.25" hidden="1" customHeight="1" x14ac:dyDescent="0.2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c r="W3674" s="2"/>
    </row>
    <row r="3675" spans="1:23" ht="14.25" hidden="1" customHeight="1" x14ac:dyDescent="0.2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c r="W3675" s="2"/>
    </row>
    <row r="3676" spans="1:23" ht="14.25" hidden="1" customHeight="1" x14ac:dyDescent="0.2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c r="W3676" s="2"/>
    </row>
    <row r="3677" spans="1:23" ht="14.25" hidden="1" customHeight="1" x14ac:dyDescent="0.2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c r="W3677" s="2"/>
    </row>
    <row r="3678" spans="1:23" ht="14.25" customHeight="1" x14ac:dyDescent="0.2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c r="W3678" s="2">
        <f>Table_1[[#This Row],[Profit]]/Table_1[[#This Row],[Sales]]</f>
        <v>0.32999999999999996</v>
      </c>
    </row>
    <row r="3679" spans="1:23" ht="14.25" hidden="1" customHeight="1" x14ac:dyDescent="0.2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c r="W3679" s="2"/>
    </row>
    <row r="3680" spans="1:23" ht="14.25" hidden="1" customHeight="1" x14ac:dyDescent="0.2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c r="W3680" s="2"/>
    </row>
    <row r="3681" spans="1:23" ht="14.25" hidden="1" customHeight="1" x14ac:dyDescent="0.2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c r="W3681" s="2"/>
    </row>
    <row r="3682" spans="1:23" ht="14.25" hidden="1" customHeight="1" x14ac:dyDescent="0.2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c r="W3682" s="2"/>
    </row>
    <row r="3683" spans="1:23" ht="14.25" hidden="1" customHeight="1" x14ac:dyDescent="0.2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c r="W3683" s="2"/>
    </row>
    <row r="3684" spans="1:23" ht="14.25" hidden="1" customHeight="1" x14ac:dyDescent="0.2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c r="W3684" s="2"/>
    </row>
    <row r="3685" spans="1:23" ht="14.25" hidden="1" customHeight="1" x14ac:dyDescent="0.2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c r="W3685" s="2"/>
    </row>
    <row r="3686" spans="1:23" ht="14.25" hidden="1" customHeight="1" x14ac:dyDescent="0.2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c r="W3686" s="2"/>
    </row>
    <row r="3687" spans="1:23" ht="14.25" hidden="1" customHeight="1" x14ac:dyDescent="0.2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c r="W3687" s="2"/>
    </row>
    <row r="3688" spans="1:23" ht="14.25" customHeight="1" x14ac:dyDescent="0.2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c r="W3688" s="2">
        <f>Table_1[[#This Row],[Profit]]/Table_1[[#This Row],[Sales]]</f>
        <v>0.32999999999999996</v>
      </c>
    </row>
    <row r="3689" spans="1:23" ht="14.25" hidden="1" customHeight="1" x14ac:dyDescent="0.2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c r="W3689" s="2"/>
    </row>
    <row r="3690" spans="1:23" ht="14.25" customHeight="1" x14ac:dyDescent="0.2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c r="W3690" s="2">
        <f>Table_1[[#This Row],[Profit]]/Table_1[[#This Row],[Sales]]</f>
        <v>0.3125</v>
      </c>
    </row>
    <row r="3691" spans="1:23" ht="14.25" customHeight="1" x14ac:dyDescent="0.2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c r="W3691" s="2">
        <f>Table_1[[#This Row],[Profit]]/Table_1[[#This Row],[Sales]]</f>
        <v>0.36250000000000004</v>
      </c>
    </row>
    <row r="3692" spans="1:23" ht="14.25" customHeight="1" x14ac:dyDescent="0.2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c r="W3692" s="2">
        <f>Table_1[[#This Row],[Profit]]/Table_1[[#This Row],[Sales]]</f>
        <v>-0.76666666666666661</v>
      </c>
    </row>
    <row r="3693" spans="1:23" ht="14.25" customHeight="1" x14ac:dyDescent="0.2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c r="W3693" s="2">
        <f>Table_1[[#This Row],[Profit]]/Table_1[[#This Row],[Sales]]</f>
        <v>0.375</v>
      </c>
    </row>
    <row r="3694" spans="1:23" ht="14.25" customHeight="1" x14ac:dyDescent="0.2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c r="W3694" s="2">
        <f>Table_1[[#This Row],[Profit]]/Table_1[[#This Row],[Sales]]</f>
        <v>0.35</v>
      </c>
    </row>
    <row r="3695" spans="1:23" ht="14.25" customHeight="1" x14ac:dyDescent="0.2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c r="W3695" s="2">
        <f>Table_1[[#This Row],[Profit]]/Table_1[[#This Row],[Sales]]</f>
        <v>0.23749999999999999</v>
      </c>
    </row>
    <row r="3696" spans="1:23" ht="14.25" hidden="1" customHeight="1" x14ac:dyDescent="0.2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c r="W3696" s="2"/>
    </row>
    <row r="3697" spans="1:23" ht="14.25" hidden="1" customHeight="1" x14ac:dyDescent="0.2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c r="W3697" s="2"/>
    </row>
    <row r="3698" spans="1:23" ht="14.25" hidden="1" customHeight="1" x14ac:dyDescent="0.2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c r="W3698" s="2"/>
    </row>
    <row r="3699" spans="1:23" ht="14.25" customHeight="1" x14ac:dyDescent="0.2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c r="W3699" s="2">
        <f>Table_1[[#This Row],[Profit]]/Table_1[[#This Row],[Sales]]</f>
        <v>0.15999999999999998</v>
      </c>
    </row>
    <row r="3700" spans="1:23" ht="14.25" customHeight="1" x14ac:dyDescent="0.2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c r="W3700" s="2">
        <f>Table_1[[#This Row],[Profit]]/Table_1[[#This Row],[Sales]]</f>
        <v>7.5000000000000067E-2</v>
      </c>
    </row>
    <row r="3701" spans="1:23" ht="14.25" hidden="1" customHeight="1" x14ac:dyDescent="0.2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c r="W3701" s="2"/>
    </row>
    <row r="3702" spans="1:23" ht="14.25" hidden="1" customHeight="1" x14ac:dyDescent="0.2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c r="W3702" s="2"/>
    </row>
    <row r="3703" spans="1:23" ht="14.25" hidden="1" customHeight="1" x14ac:dyDescent="0.2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c r="W3703" s="2"/>
    </row>
    <row r="3704" spans="1:23" ht="14.25" hidden="1" customHeight="1" x14ac:dyDescent="0.2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c r="W3704" s="2"/>
    </row>
    <row r="3705" spans="1:23" ht="14.25" hidden="1" customHeight="1" x14ac:dyDescent="0.2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c r="W3705" s="2"/>
    </row>
    <row r="3706" spans="1:23" ht="14.25" hidden="1" customHeight="1" x14ac:dyDescent="0.2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c r="W3706" s="2"/>
    </row>
    <row r="3707" spans="1:23" ht="14.25" hidden="1" customHeight="1" x14ac:dyDescent="0.2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c r="W3707" s="2"/>
    </row>
    <row r="3708" spans="1:23" ht="14.25" hidden="1" customHeight="1" x14ac:dyDescent="0.2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c r="W3708" s="2"/>
    </row>
    <row r="3709" spans="1:23" ht="14.25" hidden="1" customHeight="1" x14ac:dyDescent="0.2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c r="W3709" s="2"/>
    </row>
    <row r="3710" spans="1:23" ht="14.25" hidden="1" customHeight="1" x14ac:dyDescent="0.2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c r="W3710" s="2"/>
    </row>
    <row r="3711" spans="1:23" ht="14.25" hidden="1" customHeight="1" x14ac:dyDescent="0.2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c r="W3711" s="2"/>
    </row>
    <row r="3712" spans="1:23" ht="14.25" customHeight="1" x14ac:dyDescent="0.2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c r="W3712" s="2">
        <f>Table_1[[#This Row],[Profit]]/Table_1[[#This Row],[Sales]]</f>
        <v>1.2499999999999916E-2</v>
      </c>
    </row>
    <row r="3713" spans="1:23" ht="14.25" customHeight="1" x14ac:dyDescent="0.2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c r="W3713" s="2">
        <f>Table_1[[#This Row],[Profit]]/Table_1[[#This Row],[Sales]]</f>
        <v>0.48999999999999994</v>
      </c>
    </row>
    <row r="3714" spans="1:23" ht="14.25" customHeight="1" x14ac:dyDescent="0.2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c r="W3714" s="2">
        <f>Table_1[[#This Row],[Profit]]/Table_1[[#This Row],[Sales]]</f>
        <v>0.3</v>
      </c>
    </row>
    <row r="3715" spans="1:23" ht="14.25" customHeight="1" x14ac:dyDescent="0.2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c r="W3715" s="2">
        <f>Table_1[[#This Row],[Profit]]/Table_1[[#This Row],[Sales]]</f>
        <v>0.20999999999999994</v>
      </c>
    </row>
    <row r="3716" spans="1:23" ht="14.25" customHeight="1" x14ac:dyDescent="0.2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c r="W3716" s="2">
        <f>Table_1[[#This Row],[Profit]]/Table_1[[#This Row],[Sales]]</f>
        <v>0.45999999999999996</v>
      </c>
    </row>
    <row r="3717" spans="1:23" ht="14.25" customHeight="1" x14ac:dyDescent="0.2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c r="W3717" s="2">
        <f>Table_1[[#This Row],[Profit]]/Table_1[[#This Row],[Sales]]</f>
        <v>7.5000000000000025E-2</v>
      </c>
    </row>
    <row r="3718" spans="1:23" ht="14.25" hidden="1" customHeight="1" x14ac:dyDescent="0.2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c r="W3718" s="2"/>
    </row>
    <row r="3719" spans="1:23" ht="14.25" hidden="1" customHeight="1" x14ac:dyDescent="0.2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c r="W3719" s="2"/>
    </row>
    <row r="3720" spans="1:23" ht="14.25" hidden="1" customHeight="1" x14ac:dyDescent="0.2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c r="W3720" s="2"/>
    </row>
    <row r="3721" spans="1:23" ht="14.25" hidden="1" customHeight="1" x14ac:dyDescent="0.2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c r="W3721" s="2"/>
    </row>
    <row r="3722" spans="1:23" ht="14.25" hidden="1" customHeight="1" x14ac:dyDescent="0.2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c r="W3722" s="2"/>
    </row>
    <row r="3723" spans="1:23" ht="14.25" hidden="1" customHeight="1" x14ac:dyDescent="0.2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c r="W3723" s="2"/>
    </row>
    <row r="3724" spans="1:23" ht="14.25" hidden="1" customHeight="1" x14ac:dyDescent="0.2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c r="W3724" s="2"/>
    </row>
    <row r="3725" spans="1:23" ht="14.25" customHeight="1" x14ac:dyDescent="0.2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c r="W3725" s="2">
        <f>Table_1[[#This Row],[Profit]]/Table_1[[#This Row],[Sales]]</f>
        <v>-0.83333333333333348</v>
      </c>
    </row>
    <row r="3726" spans="1:23" ht="14.25" hidden="1" customHeight="1" x14ac:dyDescent="0.2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c r="W3726" s="2"/>
    </row>
    <row r="3727" spans="1:23" ht="14.25" customHeight="1" x14ac:dyDescent="0.2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c r="W3727" s="2">
        <f>Table_1[[#This Row],[Profit]]/Table_1[[#This Row],[Sales]]</f>
        <v>0.1875</v>
      </c>
    </row>
    <row r="3728" spans="1:23" ht="14.25" hidden="1" customHeight="1" x14ac:dyDescent="0.2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c r="W3728" s="2"/>
    </row>
    <row r="3729" spans="1:23" ht="14.25" hidden="1" customHeight="1" x14ac:dyDescent="0.2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c r="W3729" s="2"/>
    </row>
    <row r="3730" spans="1:23" ht="14.25" hidden="1" customHeight="1" x14ac:dyDescent="0.2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c r="W3730" s="2"/>
    </row>
    <row r="3731" spans="1:23" ht="14.25" hidden="1" customHeight="1" x14ac:dyDescent="0.2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c r="W3731" s="2"/>
    </row>
    <row r="3732" spans="1:23" ht="14.25" hidden="1" customHeight="1" x14ac:dyDescent="0.2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c r="W3732" s="2"/>
    </row>
    <row r="3733" spans="1:23" ht="14.25" hidden="1" customHeight="1" x14ac:dyDescent="0.2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c r="W3733" s="2"/>
    </row>
    <row r="3734" spans="1:23" ht="14.25" hidden="1" customHeight="1" x14ac:dyDescent="0.2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c r="W3734" s="2"/>
    </row>
    <row r="3735" spans="1:23" ht="14.25" hidden="1" customHeight="1" x14ac:dyDescent="0.2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c r="W3735" s="2"/>
    </row>
    <row r="3736" spans="1:23" ht="14.25" hidden="1" customHeight="1" x14ac:dyDescent="0.2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c r="W3736" s="2"/>
    </row>
    <row r="3737" spans="1:23" ht="14.25" hidden="1" customHeight="1" x14ac:dyDescent="0.2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c r="W3737" s="2"/>
    </row>
    <row r="3738" spans="1:23" ht="14.25" hidden="1" customHeight="1" x14ac:dyDescent="0.2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c r="W3738" s="2"/>
    </row>
    <row r="3739" spans="1:23" ht="14.25" hidden="1" customHeight="1" x14ac:dyDescent="0.2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c r="W3739" s="2"/>
    </row>
    <row r="3740" spans="1:23" ht="14.25" hidden="1" customHeight="1" x14ac:dyDescent="0.2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c r="W3740" s="2"/>
    </row>
    <row r="3741" spans="1:23" ht="14.25" hidden="1" customHeight="1" x14ac:dyDescent="0.2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c r="W3741" s="2"/>
    </row>
    <row r="3742" spans="1:23" ht="14.25" hidden="1" customHeight="1" x14ac:dyDescent="0.2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c r="W3742" s="2"/>
    </row>
    <row r="3743" spans="1:23" ht="14.25" hidden="1" customHeight="1" x14ac:dyDescent="0.2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c r="W3743" s="2"/>
    </row>
    <row r="3744" spans="1:23" ht="14.25" hidden="1" customHeight="1" x14ac:dyDescent="0.2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c r="W3744" s="2"/>
    </row>
    <row r="3745" spans="1:23" ht="14.25" hidden="1" customHeight="1" x14ac:dyDescent="0.2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c r="W3745" s="2"/>
    </row>
    <row r="3746" spans="1:23" ht="14.25" hidden="1" customHeight="1" x14ac:dyDescent="0.2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c r="W3746" s="2"/>
    </row>
    <row r="3747" spans="1:23" ht="14.25" hidden="1" customHeight="1" x14ac:dyDescent="0.2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c r="W3747" s="2"/>
    </row>
    <row r="3748" spans="1:23" ht="14.25" hidden="1" customHeight="1" x14ac:dyDescent="0.2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c r="W3748" s="2"/>
    </row>
    <row r="3749" spans="1:23" ht="14.25" customHeight="1" x14ac:dyDescent="0.2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c r="W3749" s="2">
        <f>Table_1[[#This Row],[Profit]]/Table_1[[#This Row],[Sales]]</f>
        <v>0.5</v>
      </c>
    </row>
    <row r="3750" spans="1:23" ht="14.25" customHeight="1" x14ac:dyDescent="0.2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c r="W3750" s="2">
        <f>Table_1[[#This Row],[Profit]]/Table_1[[#This Row],[Sales]]</f>
        <v>0.3</v>
      </c>
    </row>
    <row r="3751" spans="1:23" ht="14.25" customHeight="1" x14ac:dyDescent="0.2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c r="W3751" s="2">
        <f>Table_1[[#This Row],[Profit]]/Table_1[[#This Row],[Sales]]</f>
        <v>0.375</v>
      </c>
    </row>
    <row r="3752" spans="1:23" ht="14.25" customHeight="1" x14ac:dyDescent="0.2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c r="W3752" s="2">
        <f>Table_1[[#This Row],[Profit]]/Table_1[[#This Row],[Sales]]</f>
        <v>0.28999999999999998</v>
      </c>
    </row>
    <row r="3753" spans="1:23" ht="14.25" customHeight="1" x14ac:dyDescent="0.2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c r="W3753" s="2">
        <f>Table_1[[#This Row],[Profit]]/Table_1[[#This Row],[Sales]]</f>
        <v>9.999999999999995E-2</v>
      </c>
    </row>
    <row r="3754" spans="1:23" ht="14.25" customHeight="1" x14ac:dyDescent="0.2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c r="W3754" s="2">
        <f>Table_1[[#This Row],[Profit]]/Table_1[[#This Row],[Sales]]</f>
        <v>0.48999999999999994</v>
      </c>
    </row>
    <row r="3755" spans="1:23" ht="14.25" customHeight="1" x14ac:dyDescent="0.2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c r="W3755" s="2">
        <f>Table_1[[#This Row],[Profit]]/Table_1[[#This Row],[Sales]]</f>
        <v>0.34999999999999987</v>
      </c>
    </row>
    <row r="3756" spans="1:23" ht="14.25" customHeight="1" x14ac:dyDescent="0.2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c r="W3756" s="2">
        <f>Table_1[[#This Row],[Profit]]/Table_1[[#This Row],[Sales]]</f>
        <v>4.9999999999999885E-2</v>
      </c>
    </row>
    <row r="3757" spans="1:23" ht="14.25" hidden="1" customHeight="1" x14ac:dyDescent="0.2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c r="W3757" s="2"/>
    </row>
    <row r="3758" spans="1:23" ht="14.25" hidden="1" customHeight="1" x14ac:dyDescent="0.2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c r="W3758" s="2"/>
    </row>
    <row r="3759" spans="1:23" ht="14.25" hidden="1" customHeight="1" x14ac:dyDescent="0.2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c r="W3759" s="2"/>
    </row>
    <row r="3760" spans="1:23" ht="14.25" customHeight="1" x14ac:dyDescent="0.2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c r="W3760" s="2">
        <f>Table_1[[#This Row],[Profit]]/Table_1[[#This Row],[Sales]]</f>
        <v>0.47</v>
      </c>
    </row>
    <row r="3761" spans="1:23" ht="14.25" customHeight="1" x14ac:dyDescent="0.2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c r="W3761" s="2">
        <f>Table_1[[#This Row],[Profit]]/Table_1[[#This Row],[Sales]]</f>
        <v>0.29999999999999993</v>
      </c>
    </row>
    <row r="3762" spans="1:23" ht="14.25" customHeight="1" x14ac:dyDescent="0.2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c r="W3762" s="2">
        <f>Table_1[[#This Row],[Profit]]/Table_1[[#This Row],[Sales]]</f>
        <v>0.4200000000000001</v>
      </c>
    </row>
    <row r="3763" spans="1:23" ht="14.25" hidden="1" customHeight="1" x14ac:dyDescent="0.2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c r="W3763" s="2"/>
    </row>
    <row r="3764" spans="1:23" ht="14.25" hidden="1" customHeight="1" x14ac:dyDescent="0.2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c r="W3764" s="2"/>
    </row>
    <row r="3765" spans="1:23" ht="14.25" hidden="1" customHeight="1" x14ac:dyDescent="0.2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c r="W3765" s="2"/>
    </row>
    <row r="3766" spans="1:23" ht="14.25" hidden="1" customHeight="1" x14ac:dyDescent="0.2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c r="W3766" s="2"/>
    </row>
    <row r="3767" spans="1:23" ht="14.25" hidden="1" customHeight="1" x14ac:dyDescent="0.2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c r="W3767" s="2"/>
    </row>
    <row r="3768" spans="1:23" ht="14.25" hidden="1" customHeight="1" x14ac:dyDescent="0.2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c r="W3768" s="2"/>
    </row>
    <row r="3769" spans="1:23" ht="14.25" hidden="1" customHeight="1" x14ac:dyDescent="0.2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c r="W3769" s="2"/>
    </row>
    <row r="3770" spans="1:23" ht="14.25" hidden="1" customHeight="1" x14ac:dyDescent="0.2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c r="W3770" s="2"/>
    </row>
    <row r="3771" spans="1:23" ht="14.25" hidden="1" customHeight="1" x14ac:dyDescent="0.2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c r="W3771" s="2"/>
    </row>
    <row r="3772" spans="1:23" ht="14.25" customHeight="1" x14ac:dyDescent="0.2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c r="W3772" s="2">
        <f>Table_1[[#This Row],[Profit]]/Table_1[[#This Row],[Sales]]</f>
        <v>-0.16250000000000012</v>
      </c>
    </row>
    <row r="3773" spans="1:23" ht="14.25" hidden="1" customHeight="1" x14ac:dyDescent="0.2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c r="W3773" s="2"/>
    </row>
    <row r="3774" spans="1:23" ht="14.25" hidden="1" customHeight="1" x14ac:dyDescent="0.2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c r="W3774" s="2"/>
    </row>
    <row r="3775" spans="1:23" ht="14.25" hidden="1" customHeight="1" x14ac:dyDescent="0.2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c r="W3775" s="2"/>
    </row>
    <row r="3776" spans="1:23" ht="14.25" hidden="1" customHeight="1" x14ac:dyDescent="0.2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c r="W3776" s="2"/>
    </row>
    <row r="3777" spans="1:23" ht="14.25" hidden="1" customHeight="1" x14ac:dyDescent="0.2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c r="W3777" s="2"/>
    </row>
    <row r="3778" spans="1:23" ht="14.25" hidden="1" customHeight="1" x14ac:dyDescent="0.2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c r="W3778" s="2"/>
    </row>
    <row r="3779" spans="1:23" ht="14.25" customHeight="1" x14ac:dyDescent="0.2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c r="W3779" s="2">
        <f>Table_1[[#This Row],[Profit]]/Table_1[[#This Row],[Sales]]</f>
        <v>0.15999999999999998</v>
      </c>
    </row>
    <row r="3780" spans="1:23" ht="14.25" hidden="1" customHeight="1" x14ac:dyDescent="0.2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c r="W3780" s="2"/>
    </row>
    <row r="3781" spans="1:23" ht="14.25" hidden="1" customHeight="1" x14ac:dyDescent="0.2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c r="W3781" s="2"/>
    </row>
    <row r="3782" spans="1:23" ht="14.25" hidden="1" customHeight="1" x14ac:dyDescent="0.2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c r="W3782" s="2"/>
    </row>
    <row r="3783" spans="1:23" ht="14.25" hidden="1" customHeight="1" x14ac:dyDescent="0.2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c r="W3783" s="2"/>
    </row>
    <row r="3784" spans="1:23" ht="14.25" hidden="1" customHeight="1" x14ac:dyDescent="0.2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c r="W3784" s="2"/>
    </row>
    <row r="3785" spans="1:23" ht="14.25" hidden="1" customHeight="1" x14ac:dyDescent="0.2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c r="W3785" s="2"/>
    </row>
    <row r="3786" spans="1:23" ht="14.25" hidden="1" customHeight="1" x14ac:dyDescent="0.2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c r="W3786" s="2"/>
    </row>
    <row r="3787" spans="1:23" ht="14.25" hidden="1" customHeight="1" x14ac:dyDescent="0.2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c r="W3787" s="2"/>
    </row>
    <row r="3788" spans="1:23" ht="14.25" customHeight="1" x14ac:dyDescent="0.2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c r="W3788" s="2">
        <f>Table_1[[#This Row],[Profit]]/Table_1[[#This Row],[Sales]]</f>
        <v>0.26</v>
      </c>
    </row>
    <row r="3789" spans="1:23" ht="14.25" hidden="1" customHeight="1" x14ac:dyDescent="0.2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c r="W3789" s="2"/>
    </row>
    <row r="3790" spans="1:23" ht="14.25" hidden="1" customHeight="1" x14ac:dyDescent="0.2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c r="W3790" s="2"/>
    </row>
    <row r="3791" spans="1:23" ht="14.25" hidden="1" customHeight="1" x14ac:dyDescent="0.2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c r="W3791" s="2"/>
    </row>
    <row r="3792" spans="1:23" ht="14.25" customHeight="1" x14ac:dyDescent="0.2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c r="W3792" s="2">
        <f>Table_1[[#This Row],[Profit]]/Table_1[[#This Row],[Sales]]</f>
        <v>0.37499999999999994</v>
      </c>
    </row>
    <row r="3793" spans="1:23" ht="14.25" hidden="1" customHeight="1" x14ac:dyDescent="0.2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c r="W3793" s="2"/>
    </row>
    <row r="3794" spans="1:23" ht="14.25" hidden="1" customHeight="1" x14ac:dyDescent="0.2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c r="W3794" s="2"/>
    </row>
    <row r="3795" spans="1:23" ht="14.25" hidden="1" customHeight="1" x14ac:dyDescent="0.2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c r="W3795" s="2"/>
    </row>
    <row r="3796" spans="1:23" ht="14.25" customHeight="1" x14ac:dyDescent="0.2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c r="W3796" s="2">
        <f>Table_1[[#This Row],[Profit]]/Table_1[[#This Row],[Sales]]</f>
        <v>0.24999999999999997</v>
      </c>
    </row>
    <row r="3797" spans="1:23" ht="14.25" customHeight="1" x14ac:dyDescent="0.2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c r="W3797" s="2">
        <f>Table_1[[#This Row],[Profit]]/Table_1[[#This Row],[Sales]]</f>
        <v>-4.9999999999999975E-2</v>
      </c>
    </row>
    <row r="3798" spans="1:23" ht="14.25" customHeight="1" x14ac:dyDescent="0.2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c r="W3798" s="2">
        <f>Table_1[[#This Row],[Profit]]/Table_1[[#This Row],[Sales]]</f>
        <v>0.32999999999999996</v>
      </c>
    </row>
    <row r="3799" spans="1:23" ht="14.25" hidden="1" customHeight="1" x14ac:dyDescent="0.2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c r="W3799" s="2"/>
    </row>
    <row r="3800" spans="1:23" ht="14.25" hidden="1" customHeight="1" x14ac:dyDescent="0.2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c r="W3800" s="2"/>
    </row>
    <row r="3801" spans="1:23" ht="14.25" hidden="1" customHeight="1" x14ac:dyDescent="0.2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c r="W3801" s="2"/>
    </row>
    <row r="3802" spans="1:23" ht="14.25" hidden="1" customHeight="1" x14ac:dyDescent="0.2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c r="W3802" s="2"/>
    </row>
    <row r="3803" spans="1:23" ht="14.25" hidden="1" customHeight="1" x14ac:dyDescent="0.2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c r="W3803" s="2"/>
    </row>
    <row r="3804" spans="1:23" ht="14.25" hidden="1" customHeight="1" x14ac:dyDescent="0.2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c r="W3804" s="2"/>
    </row>
    <row r="3805" spans="1:23" ht="14.25" hidden="1" customHeight="1" x14ac:dyDescent="0.2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c r="W3805" s="2"/>
    </row>
    <row r="3806" spans="1:23" ht="14.25" hidden="1" customHeight="1" x14ac:dyDescent="0.2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c r="W3806" s="2"/>
    </row>
    <row r="3807" spans="1:23" ht="14.25" hidden="1" customHeight="1" x14ac:dyDescent="0.2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c r="W3807" s="2"/>
    </row>
    <row r="3808" spans="1:23" ht="14.25" hidden="1" customHeight="1" x14ac:dyDescent="0.2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c r="W3808" s="2"/>
    </row>
    <row r="3809" spans="1:23" ht="14.25" hidden="1" customHeight="1" x14ac:dyDescent="0.2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c r="W3809" s="2"/>
    </row>
    <row r="3810" spans="1:23" ht="14.25" hidden="1" customHeight="1" x14ac:dyDescent="0.2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c r="W3810" s="2"/>
    </row>
    <row r="3811" spans="1:23" ht="14.25" hidden="1" customHeight="1" x14ac:dyDescent="0.2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c r="W3811" s="2"/>
    </row>
    <row r="3812" spans="1:23" ht="14.25" hidden="1" customHeight="1" x14ac:dyDescent="0.2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c r="W3812" s="2"/>
    </row>
    <row r="3813" spans="1:23" ht="14.25" hidden="1" customHeight="1" x14ac:dyDescent="0.2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c r="W3813" s="2"/>
    </row>
    <row r="3814" spans="1:23" ht="14.25" hidden="1" customHeight="1" x14ac:dyDescent="0.2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c r="W3814" s="2"/>
    </row>
    <row r="3815" spans="1:23" ht="14.25" hidden="1" customHeight="1" x14ac:dyDescent="0.2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c r="W3815" s="2"/>
    </row>
    <row r="3816" spans="1:23" ht="14.25" hidden="1" customHeight="1" x14ac:dyDescent="0.2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c r="W3816" s="2"/>
    </row>
    <row r="3817" spans="1:23" ht="14.25" hidden="1" customHeight="1" x14ac:dyDescent="0.2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c r="W3817" s="2"/>
    </row>
    <row r="3818" spans="1:23" ht="14.25" hidden="1" customHeight="1" x14ac:dyDescent="0.2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c r="W3818" s="2"/>
    </row>
    <row r="3819" spans="1:23" ht="14.25" hidden="1" customHeight="1" x14ac:dyDescent="0.2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c r="W3819" s="2"/>
    </row>
    <row r="3820" spans="1:23" ht="14.25" hidden="1" customHeight="1" x14ac:dyDescent="0.2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c r="W3820" s="2"/>
    </row>
    <row r="3821" spans="1:23" ht="14.25" hidden="1" customHeight="1" x14ac:dyDescent="0.2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c r="W3821" s="2"/>
    </row>
    <row r="3822" spans="1:23" ht="14.25" hidden="1" customHeight="1" x14ac:dyDescent="0.2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c r="W3822" s="2"/>
    </row>
    <row r="3823" spans="1:23" ht="14.25" hidden="1" customHeight="1" x14ac:dyDescent="0.2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c r="W3823" s="2"/>
    </row>
    <row r="3824" spans="1:23" ht="14.25" hidden="1" customHeight="1" x14ac:dyDescent="0.2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c r="W3824" s="2"/>
    </row>
    <row r="3825" spans="1:23" ht="14.25" hidden="1" customHeight="1" x14ac:dyDescent="0.2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c r="W3825" s="2"/>
    </row>
    <row r="3826" spans="1:23" ht="14.25" hidden="1" customHeight="1" x14ac:dyDescent="0.2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c r="W3826" s="2"/>
    </row>
    <row r="3827" spans="1:23" ht="14.25" hidden="1" customHeight="1" x14ac:dyDescent="0.2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c r="W3827" s="2"/>
    </row>
    <row r="3828" spans="1:23" ht="14.25" hidden="1" customHeight="1" x14ac:dyDescent="0.2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c r="W3828" s="2"/>
    </row>
    <row r="3829" spans="1:23" ht="14.25" hidden="1" customHeight="1" x14ac:dyDescent="0.2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c r="W3829" s="2"/>
    </row>
    <row r="3830" spans="1:23" ht="14.25" hidden="1" customHeight="1" x14ac:dyDescent="0.2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c r="W3830" s="2"/>
    </row>
    <row r="3831" spans="1:23" ht="14.25" hidden="1" customHeight="1" x14ac:dyDescent="0.2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c r="W3831" s="2"/>
    </row>
    <row r="3832" spans="1:23" ht="14.25" hidden="1" customHeight="1" x14ac:dyDescent="0.2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c r="W3832" s="2"/>
    </row>
    <row r="3833" spans="1:23" ht="14.25" hidden="1" customHeight="1" x14ac:dyDescent="0.2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c r="W3833" s="2"/>
    </row>
    <row r="3834" spans="1:23" ht="14.25" hidden="1" customHeight="1" x14ac:dyDescent="0.2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c r="W3834" s="2"/>
    </row>
    <row r="3835" spans="1:23" ht="14.25" hidden="1" customHeight="1" x14ac:dyDescent="0.2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c r="W3835" s="2"/>
    </row>
    <row r="3836" spans="1:23" ht="14.25" hidden="1" customHeight="1" x14ac:dyDescent="0.2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c r="W3836" s="2"/>
    </row>
    <row r="3837" spans="1:23" ht="14.25" customHeight="1" x14ac:dyDescent="0.2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c r="W3837" s="2">
        <f>Table_1[[#This Row],[Profit]]/Table_1[[#This Row],[Sales]]</f>
        <v>0.35</v>
      </c>
    </row>
    <row r="3838" spans="1:23" ht="14.25" customHeight="1" x14ac:dyDescent="0.2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c r="W3838" s="2">
        <f>Table_1[[#This Row],[Profit]]/Table_1[[#This Row],[Sales]]</f>
        <v>0.36249999999999982</v>
      </c>
    </row>
    <row r="3839" spans="1:23" ht="14.25" customHeight="1" x14ac:dyDescent="0.2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c r="W3839" s="2">
        <f>Table_1[[#This Row],[Profit]]/Table_1[[#This Row],[Sales]]</f>
        <v>0.12499999999999989</v>
      </c>
    </row>
    <row r="3840" spans="1:23" ht="14.25" customHeight="1" x14ac:dyDescent="0.2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c r="W3840" s="2">
        <f>Table_1[[#This Row],[Profit]]/Table_1[[#This Row],[Sales]]</f>
        <v>-0.16250000000000014</v>
      </c>
    </row>
    <row r="3841" spans="1:23" ht="14.25" customHeight="1" x14ac:dyDescent="0.2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c r="W3841" s="2">
        <f>Table_1[[#This Row],[Profit]]/Table_1[[#This Row],[Sales]]</f>
        <v>0.27000000000000007</v>
      </c>
    </row>
    <row r="3842" spans="1:23" ht="14.25" customHeight="1" x14ac:dyDescent="0.2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c r="W3842" s="2">
        <f>Table_1[[#This Row],[Profit]]/Table_1[[#This Row],[Sales]]</f>
        <v>0.41000000000000003</v>
      </c>
    </row>
    <row r="3843" spans="1:23" ht="14.25" hidden="1" customHeight="1" x14ac:dyDescent="0.2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c r="W3843" s="2"/>
    </row>
    <row r="3844" spans="1:23" ht="14.25" customHeight="1" x14ac:dyDescent="0.2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c r="W3844" s="2">
        <f>Table_1[[#This Row],[Profit]]/Table_1[[#This Row],[Sales]]</f>
        <v>0.31249999999999983</v>
      </c>
    </row>
    <row r="3845" spans="1:23" ht="14.25" customHeight="1" x14ac:dyDescent="0.2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c r="W3845" s="2">
        <f>Table_1[[#This Row],[Profit]]/Table_1[[#This Row],[Sales]]</f>
        <v>1.000000000000003E-2</v>
      </c>
    </row>
    <row r="3846" spans="1:23" ht="14.25" customHeight="1" x14ac:dyDescent="0.2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c r="W3846" s="2">
        <f>Table_1[[#This Row],[Profit]]/Table_1[[#This Row],[Sales]]</f>
        <v>3.0000000000000065E-2</v>
      </c>
    </row>
    <row r="3847" spans="1:23" ht="14.25" customHeight="1" x14ac:dyDescent="0.2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c r="W3847" s="2">
        <f>Table_1[[#This Row],[Profit]]/Table_1[[#This Row],[Sales]]</f>
        <v>-5.8823529411764698E-2</v>
      </c>
    </row>
    <row r="3848" spans="1:23" ht="14.25" customHeight="1" x14ac:dyDescent="0.2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c r="W3848" s="2">
        <f>Table_1[[#This Row],[Profit]]/Table_1[[#This Row],[Sales]]</f>
        <v>0.26999999999999996</v>
      </c>
    </row>
    <row r="3849" spans="1:23" ht="14.25" hidden="1" customHeight="1" x14ac:dyDescent="0.2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c r="W3849" s="2"/>
    </row>
    <row r="3850" spans="1:23" ht="14.25" hidden="1" customHeight="1" x14ac:dyDescent="0.2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c r="W3850" s="2"/>
    </row>
    <row r="3851" spans="1:23" ht="14.25" hidden="1" customHeight="1" x14ac:dyDescent="0.2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c r="W3851" s="2"/>
    </row>
    <row r="3852" spans="1:23" ht="14.25" hidden="1" customHeight="1" x14ac:dyDescent="0.2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c r="W3852" s="2"/>
    </row>
    <row r="3853" spans="1:23" ht="14.25" hidden="1" customHeight="1" x14ac:dyDescent="0.2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c r="W3853" s="2"/>
    </row>
    <row r="3854" spans="1:23" ht="14.25" hidden="1" customHeight="1" x14ac:dyDescent="0.2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c r="W3854" s="2"/>
    </row>
    <row r="3855" spans="1:23" ht="14.25" customHeight="1" x14ac:dyDescent="0.2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c r="W3855" s="2">
        <f>Table_1[[#This Row],[Profit]]/Table_1[[#This Row],[Sales]]</f>
        <v>0.44000000000000006</v>
      </c>
    </row>
    <row r="3856" spans="1:23" ht="14.25" customHeight="1" x14ac:dyDescent="0.2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c r="W3856" s="2">
        <f>Table_1[[#This Row],[Profit]]/Table_1[[#This Row],[Sales]]</f>
        <v>0</v>
      </c>
    </row>
    <row r="3857" spans="1:23" ht="14.25" hidden="1" customHeight="1" x14ac:dyDescent="0.2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c r="W3857" s="2"/>
    </row>
    <row r="3858" spans="1:23" ht="14.25" hidden="1" customHeight="1" x14ac:dyDescent="0.2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c r="W3858" s="2"/>
    </row>
    <row r="3859" spans="1:23" ht="14.25" hidden="1" customHeight="1" x14ac:dyDescent="0.2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c r="W3859" s="2"/>
    </row>
    <row r="3860" spans="1:23" ht="14.25" customHeight="1" x14ac:dyDescent="0.2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c r="W3860" s="2">
        <f>Table_1[[#This Row],[Profit]]/Table_1[[#This Row],[Sales]]</f>
        <v>0.2</v>
      </c>
    </row>
    <row r="3861" spans="1:23" ht="14.25" hidden="1" customHeight="1" x14ac:dyDescent="0.2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c r="W3861" s="2"/>
    </row>
    <row r="3862" spans="1:23" ht="14.25" hidden="1" customHeight="1" x14ac:dyDescent="0.2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c r="W3862" s="2"/>
    </row>
    <row r="3863" spans="1:23" ht="14.25" hidden="1" customHeight="1" x14ac:dyDescent="0.2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c r="W3863" s="2"/>
    </row>
    <row r="3864" spans="1:23" ht="14.25" hidden="1" customHeight="1" x14ac:dyDescent="0.2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c r="W3864" s="2"/>
    </row>
    <row r="3865" spans="1:23" ht="14.25" customHeight="1" x14ac:dyDescent="0.2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c r="W3865" s="2">
        <f>Table_1[[#This Row],[Profit]]/Table_1[[#This Row],[Sales]]</f>
        <v>0.26</v>
      </c>
    </row>
    <row r="3866" spans="1:23" ht="14.25" hidden="1" customHeight="1" x14ac:dyDescent="0.2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c r="W3866" s="2"/>
    </row>
    <row r="3867" spans="1:23" ht="14.25" customHeight="1" x14ac:dyDescent="0.2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c r="W3867" s="2">
        <f>Table_1[[#This Row],[Profit]]/Table_1[[#This Row],[Sales]]</f>
        <v>0.16000000000000006</v>
      </c>
    </row>
    <row r="3868" spans="1:23" ht="14.25" hidden="1" customHeight="1" x14ac:dyDescent="0.2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c r="W3868" s="2"/>
    </row>
    <row r="3869" spans="1:23" ht="14.25" customHeight="1" x14ac:dyDescent="0.2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c r="W3869" s="2">
        <f>Table_1[[#This Row],[Profit]]/Table_1[[#This Row],[Sales]]</f>
        <v>0.43000000000000005</v>
      </c>
    </row>
    <row r="3870" spans="1:23" ht="14.25" customHeight="1" x14ac:dyDescent="0.2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c r="W3870" s="2">
        <f>Table_1[[#This Row],[Profit]]/Table_1[[#This Row],[Sales]]</f>
        <v>0.11249999999999985</v>
      </c>
    </row>
    <row r="3871" spans="1:23" ht="14.25" customHeight="1" x14ac:dyDescent="0.2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c r="W3871" s="2">
        <f>Table_1[[#This Row],[Profit]]/Table_1[[#This Row],[Sales]]</f>
        <v>8.7500000000000008E-2</v>
      </c>
    </row>
    <row r="3872" spans="1:23" ht="14.25" customHeight="1" x14ac:dyDescent="0.2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c r="W3872" s="2">
        <f>Table_1[[#This Row],[Profit]]/Table_1[[#This Row],[Sales]]</f>
        <v>0.49000000000000005</v>
      </c>
    </row>
    <row r="3873" spans="1:23" ht="14.25" customHeight="1" x14ac:dyDescent="0.2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c r="W3873" s="2">
        <f>Table_1[[#This Row],[Profit]]/Table_1[[#This Row],[Sales]]</f>
        <v>0.47999999999999993</v>
      </c>
    </row>
    <row r="3874" spans="1:23" ht="14.25" customHeight="1" x14ac:dyDescent="0.2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c r="W3874" s="2">
        <f>Table_1[[#This Row],[Profit]]/Table_1[[#This Row],[Sales]]</f>
        <v>5.0000000000000037E-2</v>
      </c>
    </row>
    <row r="3875" spans="1:23" ht="14.25" hidden="1" customHeight="1" x14ac:dyDescent="0.2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c r="W3875" s="2"/>
    </row>
    <row r="3876" spans="1:23" ht="14.25" hidden="1" customHeight="1" x14ac:dyDescent="0.2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c r="W3876" s="2"/>
    </row>
    <row r="3877" spans="1:23" ht="14.25" hidden="1" customHeight="1" x14ac:dyDescent="0.2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c r="W3877" s="2"/>
    </row>
    <row r="3878" spans="1:23" ht="14.25" hidden="1" customHeight="1" x14ac:dyDescent="0.2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c r="W3878" s="2"/>
    </row>
    <row r="3879" spans="1:23" ht="14.25" hidden="1" customHeight="1" x14ac:dyDescent="0.2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c r="W3879" s="2"/>
    </row>
    <row r="3880" spans="1:23" ht="14.25" hidden="1" customHeight="1" x14ac:dyDescent="0.2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c r="W3880" s="2"/>
    </row>
    <row r="3881" spans="1:23" ht="14.25" hidden="1" customHeight="1" x14ac:dyDescent="0.2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c r="W3881" s="2"/>
    </row>
    <row r="3882" spans="1:23" ht="14.25" customHeight="1" x14ac:dyDescent="0.2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c r="W3882" s="2">
        <f>Table_1[[#This Row],[Profit]]/Table_1[[#This Row],[Sales]]</f>
        <v>0.31249999999999989</v>
      </c>
    </row>
    <row r="3883" spans="1:23" ht="14.25" customHeight="1" x14ac:dyDescent="0.2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c r="W3883" s="2">
        <f>Table_1[[#This Row],[Profit]]/Table_1[[#This Row],[Sales]]</f>
        <v>-0.23749999999999996</v>
      </c>
    </row>
    <row r="3884" spans="1:23" ht="14.25" customHeight="1" x14ac:dyDescent="0.2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c r="W3884" s="2">
        <f>Table_1[[#This Row],[Profit]]/Table_1[[#This Row],[Sales]]</f>
        <v>-0.10000000000000009</v>
      </c>
    </row>
    <row r="3885" spans="1:23" ht="14.25" customHeight="1" x14ac:dyDescent="0.2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c r="W3885" s="2">
        <f>Table_1[[#This Row],[Profit]]/Table_1[[#This Row],[Sales]]</f>
        <v>0.27500000000000008</v>
      </c>
    </row>
    <row r="3886" spans="1:23" ht="14.25" hidden="1" customHeight="1" x14ac:dyDescent="0.2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c r="W3886" s="2"/>
    </row>
    <row r="3887" spans="1:23" ht="14.25" hidden="1" customHeight="1" x14ac:dyDescent="0.2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c r="W3887" s="2"/>
    </row>
    <row r="3888" spans="1:23" ht="14.25" hidden="1" customHeight="1" x14ac:dyDescent="0.2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c r="W3888" s="2"/>
    </row>
    <row r="3889" spans="1:23" ht="14.25" hidden="1" customHeight="1" x14ac:dyDescent="0.2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c r="W3889" s="2"/>
    </row>
    <row r="3890" spans="1:23" ht="14.25" hidden="1" customHeight="1" x14ac:dyDescent="0.2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c r="W3890" s="2"/>
    </row>
    <row r="3891" spans="1:23" ht="14.25" hidden="1" customHeight="1" x14ac:dyDescent="0.2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c r="W3891" s="2"/>
    </row>
    <row r="3892" spans="1:23" ht="14.25" customHeight="1" x14ac:dyDescent="0.2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c r="W3892" s="2">
        <f>Table_1[[#This Row],[Profit]]/Table_1[[#This Row],[Sales]]</f>
        <v>0.3299999999999999</v>
      </c>
    </row>
    <row r="3893" spans="1:23" ht="14.25" customHeight="1" x14ac:dyDescent="0.2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c r="W3893" s="2">
        <f>Table_1[[#This Row],[Profit]]/Table_1[[#This Row],[Sales]]</f>
        <v>0.12499999999999985</v>
      </c>
    </row>
    <row r="3894" spans="1:23" ht="14.25" customHeight="1" x14ac:dyDescent="0.2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c r="W3894" s="2">
        <f>Table_1[[#This Row],[Profit]]/Table_1[[#This Row],[Sales]]</f>
        <v>0.33999999999999997</v>
      </c>
    </row>
    <row r="3895" spans="1:23" ht="14.25" hidden="1" customHeight="1" x14ac:dyDescent="0.2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c r="W3895" s="2"/>
    </row>
    <row r="3896" spans="1:23" ht="14.25" hidden="1" customHeight="1" x14ac:dyDescent="0.2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c r="W3896" s="2"/>
    </row>
    <row r="3897" spans="1:23" ht="14.25" hidden="1" customHeight="1" x14ac:dyDescent="0.2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c r="W3897" s="2"/>
    </row>
    <row r="3898" spans="1:23" ht="14.25" hidden="1" customHeight="1" x14ac:dyDescent="0.2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c r="W3898" s="2"/>
    </row>
    <row r="3899" spans="1:23" ht="14.25" hidden="1" customHeight="1" x14ac:dyDescent="0.2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c r="W3899" s="2"/>
    </row>
    <row r="3900" spans="1:23" ht="14.25" hidden="1" customHeight="1" x14ac:dyDescent="0.2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c r="W3900" s="2"/>
    </row>
    <row r="3901" spans="1:23" ht="14.25" hidden="1" customHeight="1" x14ac:dyDescent="0.2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c r="W3901" s="2"/>
    </row>
    <row r="3902" spans="1:23" ht="14.25" hidden="1" customHeight="1" x14ac:dyDescent="0.2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c r="W3902" s="2"/>
    </row>
    <row r="3903" spans="1:23" ht="14.25" hidden="1" customHeight="1" x14ac:dyDescent="0.2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c r="W3903" s="2"/>
    </row>
    <row r="3904" spans="1:23" ht="14.25" customHeight="1" x14ac:dyDescent="0.2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c r="W3904" s="2">
        <f>Table_1[[#This Row],[Profit]]/Table_1[[#This Row],[Sales]]</f>
        <v>0.28000000000000003</v>
      </c>
    </row>
    <row r="3905" spans="1:23" ht="14.25" hidden="1" customHeight="1" x14ac:dyDescent="0.2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c r="W3905" s="2"/>
    </row>
    <row r="3906" spans="1:23" ht="14.25" hidden="1" customHeight="1" x14ac:dyDescent="0.2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c r="W3906" s="2"/>
    </row>
    <row r="3907" spans="1:23" ht="14.25" hidden="1" customHeight="1" x14ac:dyDescent="0.2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c r="W3907" s="2"/>
    </row>
    <row r="3908" spans="1:23" ht="14.25" hidden="1" customHeight="1" x14ac:dyDescent="0.2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c r="W3908" s="2"/>
    </row>
    <row r="3909" spans="1:23" ht="14.25" hidden="1" customHeight="1" x14ac:dyDescent="0.2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c r="W3909" s="2"/>
    </row>
    <row r="3910" spans="1:23" ht="14.25" hidden="1" customHeight="1" x14ac:dyDescent="0.2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c r="W3910" s="2"/>
    </row>
    <row r="3911" spans="1:23" ht="14.25" hidden="1" customHeight="1" x14ac:dyDescent="0.2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c r="W3911" s="2"/>
    </row>
    <row r="3912" spans="1:23" ht="14.25" hidden="1" customHeight="1" x14ac:dyDescent="0.2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c r="W3912" s="2"/>
    </row>
    <row r="3913" spans="1:23" ht="14.25" hidden="1" customHeight="1" x14ac:dyDescent="0.2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c r="W3913" s="2"/>
    </row>
    <row r="3914" spans="1:23" ht="14.25" hidden="1" customHeight="1" x14ac:dyDescent="0.2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c r="W3914" s="2"/>
    </row>
    <row r="3915" spans="1:23" ht="14.25" hidden="1" customHeight="1" x14ac:dyDescent="0.2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c r="W3915" s="2"/>
    </row>
    <row r="3916" spans="1:23" ht="14.25" customHeight="1" x14ac:dyDescent="0.2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c r="W3916" s="2">
        <f>Table_1[[#This Row],[Profit]]/Table_1[[#This Row],[Sales]]</f>
        <v>-0.56000000000000005</v>
      </c>
    </row>
    <row r="3917" spans="1:23" ht="14.25" customHeight="1" x14ac:dyDescent="0.2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c r="W3917" s="2">
        <f>Table_1[[#This Row],[Profit]]/Table_1[[#This Row],[Sales]]</f>
        <v>6.2500000000000028E-2</v>
      </c>
    </row>
    <row r="3918" spans="1:23" ht="14.25" customHeight="1" x14ac:dyDescent="0.2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c r="W3918" s="2">
        <f>Table_1[[#This Row],[Profit]]/Table_1[[#This Row],[Sales]]</f>
        <v>0.32500000000000001</v>
      </c>
    </row>
    <row r="3919" spans="1:23" ht="14.25" customHeight="1" x14ac:dyDescent="0.2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c r="W3919" s="2">
        <f>Table_1[[#This Row],[Profit]]/Table_1[[#This Row],[Sales]]</f>
        <v>-0.79999999999999982</v>
      </c>
    </row>
    <row r="3920" spans="1:23" ht="14.25" customHeight="1" x14ac:dyDescent="0.2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c r="W3920" s="2">
        <f>Table_1[[#This Row],[Profit]]/Table_1[[#This Row],[Sales]]</f>
        <v>-0.13750000000000001</v>
      </c>
    </row>
    <row r="3921" spans="1:23" ht="14.25" hidden="1" customHeight="1" x14ac:dyDescent="0.2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c r="W3921" s="2"/>
    </row>
    <row r="3922" spans="1:23" ht="14.25" hidden="1" customHeight="1" x14ac:dyDescent="0.2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c r="W3922" s="2"/>
    </row>
    <row r="3923" spans="1:23" ht="14.25" hidden="1" customHeight="1" x14ac:dyDescent="0.2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c r="W3923" s="2"/>
    </row>
    <row r="3924" spans="1:23" ht="14.25" hidden="1" customHeight="1" x14ac:dyDescent="0.2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c r="W3924" s="2"/>
    </row>
    <row r="3925" spans="1:23" ht="14.25" hidden="1" customHeight="1" x14ac:dyDescent="0.2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c r="W3925" s="2"/>
    </row>
    <row r="3926" spans="1:23" ht="14.25" customHeight="1" x14ac:dyDescent="0.2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c r="W3926" s="2">
        <f>Table_1[[#This Row],[Profit]]/Table_1[[#This Row],[Sales]]</f>
        <v>3.9999999999999931E-2</v>
      </c>
    </row>
    <row r="3927" spans="1:23" ht="14.25" customHeight="1" x14ac:dyDescent="0.2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c r="W3927" s="2">
        <f>Table_1[[#This Row],[Profit]]/Table_1[[#This Row],[Sales]]</f>
        <v>0.28000000000000008</v>
      </c>
    </row>
    <row r="3928" spans="1:23" ht="14.25" customHeight="1" x14ac:dyDescent="0.2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c r="W3928" s="2">
        <f>Table_1[[#This Row],[Profit]]/Table_1[[#This Row],[Sales]]</f>
        <v>0.38</v>
      </c>
    </row>
    <row r="3929" spans="1:23" ht="14.25" customHeight="1" x14ac:dyDescent="0.2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c r="W3929" s="2">
        <f>Table_1[[#This Row],[Profit]]/Table_1[[#This Row],[Sales]]</f>
        <v>0.33749999999999997</v>
      </c>
    </row>
    <row r="3930" spans="1:23" ht="14.25" hidden="1" customHeight="1" x14ac:dyDescent="0.2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c r="W3930" s="2"/>
    </row>
    <row r="3931" spans="1:23" ht="14.25" hidden="1" customHeight="1" x14ac:dyDescent="0.2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c r="W3931" s="2"/>
    </row>
    <row r="3932" spans="1:23" ht="14.25" hidden="1" customHeight="1" x14ac:dyDescent="0.2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c r="W3932" s="2"/>
    </row>
    <row r="3933" spans="1:23" ht="14.25" hidden="1" customHeight="1" x14ac:dyDescent="0.2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c r="W3933" s="2"/>
    </row>
    <row r="3934" spans="1:23" ht="14.25" hidden="1" customHeight="1" x14ac:dyDescent="0.2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c r="W3934" s="2"/>
    </row>
    <row r="3935" spans="1:23" ht="14.25" customHeight="1" x14ac:dyDescent="0.2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c r="W3935" s="2">
        <f>Table_1[[#This Row],[Profit]]/Table_1[[#This Row],[Sales]]</f>
        <v>0.28999999999999998</v>
      </c>
    </row>
    <row r="3936" spans="1:23" ht="14.25" customHeight="1" x14ac:dyDescent="0.2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c r="W3936" s="2">
        <f>Table_1[[#This Row],[Profit]]/Table_1[[#This Row],[Sales]]</f>
        <v>0.5</v>
      </c>
    </row>
    <row r="3937" spans="1:23" ht="14.25" customHeight="1" x14ac:dyDescent="0.2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c r="W3937" s="2">
        <f>Table_1[[#This Row],[Profit]]/Table_1[[#This Row],[Sales]]</f>
        <v>6.2500000000000014E-2</v>
      </c>
    </row>
    <row r="3938" spans="1:23" ht="14.25" hidden="1" customHeight="1" x14ac:dyDescent="0.2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c r="W3938" s="2"/>
    </row>
    <row r="3939" spans="1:23" ht="14.25" hidden="1" customHeight="1" x14ac:dyDescent="0.2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c r="W3939" s="2"/>
    </row>
    <row r="3940" spans="1:23" ht="14.25" hidden="1" customHeight="1" x14ac:dyDescent="0.2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c r="W3940" s="2"/>
    </row>
    <row r="3941" spans="1:23" ht="14.25" hidden="1" customHeight="1" x14ac:dyDescent="0.2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c r="W3941" s="2"/>
    </row>
    <row r="3942" spans="1:23" ht="14.25" hidden="1" customHeight="1" x14ac:dyDescent="0.2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c r="W3942" s="2"/>
    </row>
    <row r="3943" spans="1:23" ht="14.25" hidden="1" customHeight="1" x14ac:dyDescent="0.2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c r="W3943" s="2"/>
    </row>
    <row r="3944" spans="1:23" ht="14.25" hidden="1" customHeight="1" x14ac:dyDescent="0.2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c r="W3944" s="2"/>
    </row>
    <row r="3945" spans="1:23" ht="14.25" hidden="1" customHeight="1" x14ac:dyDescent="0.2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c r="W3945" s="2"/>
    </row>
    <row r="3946" spans="1:23" ht="14.25" customHeight="1" x14ac:dyDescent="0.2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c r="W3946" s="2">
        <f>Table_1[[#This Row],[Profit]]/Table_1[[#This Row],[Sales]]</f>
        <v>0.49000000000000005</v>
      </c>
    </row>
    <row r="3947" spans="1:23" ht="14.25" hidden="1" customHeight="1" x14ac:dyDescent="0.2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c r="W3947" s="2"/>
    </row>
    <row r="3948" spans="1:23" ht="14.25" hidden="1" customHeight="1" x14ac:dyDescent="0.2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c r="W3948" s="2"/>
    </row>
    <row r="3949" spans="1:23" ht="14.25" hidden="1" customHeight="1" x14ac:dyDescent="0.2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c r="W3949" s="2"/>
    </row>
    <row r="3950" spans="1:23" ht="14.25" hidden="1" customHeight="1" x14ac:dyDescent="0.2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c r="W3950" s="2"/>
    </row>
    <row r="3951" spans="1:23" ht="14.25" hidden="1" customHeight="1" x14ac:dyDescent="0.2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c r="W3951" s="2"/>
    </row>
    <row r="3952" spans="1:23" ht="14.25" hidden="1" customHeight="1" x14ac:dyDescent="0.2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c r="W3952" s="2"/>
    </row>
    <row r="3953" spans="1:23" ht="14.25" hidden="1" customHeight="1" x14ac:dyDescent="0.2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c r="W3953" s="2"/>
    </row>
    <row r="3954" spans="1:23" ht="14.25" customHeight="1" x14ac:dyDescent="0.2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c r="W3954" s="2">
        <f>Table_1[[#This Row],[Profit]]/Table_1[[#This Row],[Sales]]</f>
        <v>8.7499999999999925E-2</v>
      </c>
    </row>
    <row r="3955" spans="1:23" ht="14.25" hidden="1" customHeight="1" x14ac:dyDescent="0.2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c r="W3955" s="2"/>
    </row>
    <row r="3956" spans="1:23" ht="14.25" hidden="1" customHeight="1" x14ac:dyDescent="0.2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c r="W3956" s="2"/>
    </row>
    <row r="3957" spans="1:23" ht="14.25" hidden="1" customHeight="1" x14ac:dyDescent="0.2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c r="W3957" s="2"/>
    </row>
    <row r="3958" spans="1:23" ht="14.25" customHeight="1" x14ac:dyDescent="0.2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c r="W3958" s="2">
        <f>Table_1[[#This Row],[Profit]]/Table_1[[#This Row],[Sales]]</f>
        <v>0.28999999999999987</v>
      </c>
    </row>
    <row r="3959" spans="1:23" ht="14.25" hidden="1" customHeight="1" x14ac:dyDescent="0.2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c r="W3959" s="2"/>
    </row>
    <row r="3960" spans="1:23" ht="14.25" hidden="1" customHeight="1" x14ac:dyDescent="0.2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c r="W3960" s="2"/>
    </row>
    <row r="3961" spans="1:23" ht="14.25" hidden="1" customHeight="1" x14ac:dyDescent="0.2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c r="W3961" s="2"/>
    </row>
    <row r="3962" spans="1:23" ht="14.25" hidden="1" customHeight="1" x14ac:dyDescent="0.2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c r="W3962" s="2"/>
    </row>
    <row r="3963" spans="1:23" ht="14.25" hidden="1" customHeight="1" x14ac:dyDescent="0.2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c r="W3963" s="2"/>
    </row>
    <row r="3964" spans="1:23" ht="14.25" customHeight="1" x14ac:dyDescent="0.2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c r="W3964" s="2">
        <f>Table_1[[#This Row],[Profit]]/Table_1[[#This Row],[Sales]]</f>
        <v>0.27000000000000007</v>
      </c>
    </row>
    <row r="3965" spans="1:23" ht="14.25" customHeight="1" x14ac:dyDescent="0.2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c r="W3965" s="2">
        <f>Table_1[[#This Row],[Profit]]/Table_1[[#This Row],[Sales]]</f>
        <v>0.27</v>
      </c>
    </row>
    <row r="3966" spans="1:23" ht="14.25" hidden="1" customHeight="1" x14ac:dyDescent="0.2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c r="W3966" s="2"/>
    </row>
    <row r="3967" spans="1:23" ht="14.25" hidden="1" customHeight="1" x14ac:dyDescent="0.2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c r="W3967" s="2"/>
    </row>
    <row r="3968" spans="1:23" ht="14.25" hidden="1" customHeight="1" x14ac:dyDescent="0.2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c r="W3968" s="2"/>
    </row>
    <row r="3969" spans="1:23" ht="14.25" customHeight="1" x14ac:dyDescent="0.2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c r="W3969" s="2">
        <f>Table_1[[#This Row],[Profit]]/Table_1[[#This Row],[Sales]]</f>
        <v>-0.7999999999999996</v>
      </c>
    </row>
    <row r="3970" spans="1:23" ht="14.25" hidden="1" customHeight="1" x14ac:dyDescent="0.2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c r="W3970" s="2"/>
    </row>
    <row r="3971" spans="1:23" ht="14.25" hidden="1" customHeight="1" x14ac:dyDescent="0.2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c r="W3971" s="2"/>
    </row>
    <row r="3972" spans="1:23" ht="14.25" customHeight="1" x14ac:dyDescent="0.2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c r="W3972" s="2">
        <f>Table_1[[#This Row],[Profit]]/Table_1[[#This Row],[Sales]]</f>
        <v>0.4499999999999999</v>
      </c>
    </row>
    <row r="3973" spans="1:23" ht="14.25" hidden="1" customHeight="1" x14ac:dyDescent="0.2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c r="W3973" s="2"/>
    </row>
    <row r="3974" spans="1:23" ht="14.25" hidden="1" customHeight="1" x14ac:dyDescent="0.2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c r="W3974" s="2"/>
    </row>
    <row r="3975" spans="1:23" ht="14.25" hidden="1" customHeight="1" x14ac:dyDescent="0.2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c r="W3975" s="2"/>
    </row>
    <row r="3976" spans="1:23" ht="14.25" hidden="1" customHeight="1" x14ac:dyDescent="0.2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c r="W3976" s="2"/>
    </row>
    <row r="3977" spans="1:23" ht="14.25" hidden="1" customHeight="1" x14ac:dyDescent="0.2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c r="W3977" s="2"/>
    </row>
    <row r="3978" spans="1:23" ht="14.25" hidden="1" customHeight="1" x14ac:dyDescent="0.2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c r="W3978" s="2"/>
    </row>
    <row r="3979" spans="1:23" ht="14.25" customHeight="1" x14ac:dyDescent="0.2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c r="W3979" s="2">
        <f>Table_1[[#This Row],[Profit]]/Table_1[[#This Row],[Sales]]</f>
        <v>0.45999999999999991</v>
      </c>
    </row>
    <row r="3980" spans="1:23" ht="14.25" customHeight="1" x14ac:dyDescent="0.2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c r="W3980" s="2">
        <f>Table_1[[#This Row],[Profit]]/Table_1[[#This Row],[Sales]]</f>
        <v>-0.23750000000000004</v>
      </c>
    </row>
    <row r="3981" spans="1:23" ht="14.25" hidden="1" customHeight="1" x14ac:dyDescent="0.2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c r="W3981" s="2"/>
    </row>
    <row r="3982" spans="1:23" ht="14.25" hidden="1" customHeight="1" x14ac:dyDescent="0.2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c r="W3982" s="2"/>
    </row>
    <row r="3983" spans="1:23" ht="14.25" customHeight="1" x14ac:dyDescent="0.2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c r="W3983" s="2">
        <f>Table_1[[#This Row],[Profit]]/Table_1[[#This Row],[Sales]]</f>
        <v>0.43</v>
      </c>
    </row>
    <row r="3984" spans="1:23" ht="14.25" customHeight="1" x14ac:dyDescent="0.2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c r="W3984" s="2">
        <f>Table_1[[#This Row],[Profit]]/Table_1[[#This Row],[Sales]]</f>
        <v>-1.2500000000000179E-2</v>
      </c>
    </row>
    <row r="3985" spans="1:23" ht="14.25" customHeight="1" x14ac:dyDescent="0.2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c r="W3985" s="2">
        <f>Table_1[[#This Row],[Profit]]/Table_1[[#This Row],[Sales]]</f>
        <v>0.33749999999999991</v>
      </c>
    </row>
    <row r="3986" spans="1:23" ht="14.25" customHeight="1" x14ac:dyDescent="0.2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c r="W3986" s="2">
        <f>Table_1[[#This Row],[Profit]]/Table_1[[#This Row],[Sales]]</f>
        <v>0.5</v>
      </c>
    </row>
    <row r="3987" spans="1:23" ht="14.25" customHeight="1" x14ac:dyDescent="0.2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c r="W3987" s="2">
        <f>Table_1[[#This Row],[Profit]]/Table_1[[#This Row],[Sales]]</f>
        <v>9.4117647058823431E-2</v>
      </c>
    </row>
    <row r="3988" spans="1:23" ht="14.25" hidden="1" customHeight="1" x14ac:dyDescent="0.2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c r="W3988" s="2"/>
    </row>
    <row r="3989" spans="1:23" ht="14.25" hidden="1" customHeight="1" x14ac:dyDescent="0.2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c r="W3989" s="2"/>
    </row>
    <row r="3990" spans="1:23" ht="14.25" hidden="1" customHeight="1" x14ac:dyDescent="0.2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c r="W3990" s="2"/>
    </row>
    <row r="3991" spans="1:23" ht="14.25" hidden="1" customHeight="1" x14ac:dyDescent="0.2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c r="W3991" s="2"/>
    </row>
    <row r="3992" spans="1:23" ht="14.25" hidden="1" customHeight="1" x14ac:dyDescent="0.2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c r="W3992" s="2"/>
    </row>
    <row r="3993" spans="1:23" ht="14.25" hidden="1" customHeight="1" x14ac:dyDescent="0.2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c r="W3993" s="2"/>
    </row>
    <row r="3994" spans="1:23" ht="14.25" hidden="1" customHeight="1" x14ac:dyDescent="0.2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c r="W3994" s="2"/>
    </row>
    <row r="3995" spans="1:23" ht="14.25" hidden="1" customHeight="1" x14ac:dyDescent="0.2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c r="W3995" s="2"/>
    </row>
    <row r="3996" spans="1:23" ht="14.25" hidden="1" customHeight="1" x14ac:dyDescent="0.2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c r="W3996" s="2"/>
    </row>
    <row r="3997" spans="1:23" ht="14.25" hidden="1" customHeight="1" x14ac:dyDescent="0.2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c r="W3997" s="2"/>
    </row>
    <row r="3998" spans="1:23" ht="14.25" hidden="1" customHeight="1" x14ac:dyDescent="0.2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c r="W3998" s="2"/>
    </row>
    <row r="3999" spans="1:23" ht="14.25" hidden="1" customHeight="1" x14ac:dyDescent="0.2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c r="W3999" s="2"/>
    </row>
    <row r="4000" spans="1:23" ht="14.25" hidden="1" customHeight="1" x14ac:dyDescent="0.2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c r="W4000" s="2"/>
    </row>
    <row r="4001" spans="1:23" ht="14.25" hidden="1" customHeight="1" x14ac:dyDescent="0.2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c r="W4001" s="2"/>
    </row>
    <row r="4002" spans="1:23" ht="14.25" customHeight="1" x14ac:dyDescent="0.2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c r="W4002" s="2">
        <f>Table_1[[#This Row],[Profit]]/Table_1[[#This Row],[Sales]]</f>
        <v>0.29999999999999993</v>
      </c>
    </row>
    <row r="4003" spans="1:23" ht="14.25" customHeight="1" x14ac:dyDescent="0.2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c r="W4003" s="2">
        <f>Table_1[[#This Row],[Profit]]/Table_1[[#This Row],[Sales]]</f>
        <v>0.16999999999999996</v>
      </c>
    </row>
    <row r="4004" spans="1:23" ht="14.25" hidden="1" customHeight="1" x14ac:dyDescent="0.2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c r="W4004" s="2"/>
    </row>
    <row r="4005" spans="1:23" ht="14.25" hidden="1" customHeight="1" x14ac:dyDescent="0.2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c r="W4005" s="2"/>
    </row>
    <row r="4006" spans="1:23" ht="14.25" hidden="1" customHeight="1" x14ac:dyDescent="0.2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c r="W4006" s="2"/>
    </row>
    <row r="4007" spans="1:23" ht="14.25" hidden="1" customHeight="1" x14ac:dyDescent="0.2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c r="W4007" s="2"/>
    </row>
    <row r="4008" spans="1:23" ht="14.25" hidden="1" customHeight="1" x14ac:dyDescent="0.2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c r="W4008" s="2"/>
    </row>
    <row r="4009" spans="1:23" ht="14.25" hidden="1" customHeight="1" x14ac:dyDescent="0.2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c r="W4009" s="2"/>
    </row>
    <row r="4010" spans="1:23" ht="14.25" customHeight="1" x14ac:dyDescent="0.2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c r="W4010" s="2">
        <f>Table_1[[#This Row],[Profit]]/Table_1[[#This Row],[Sales]]</f>
        <v>8.7500000000000022E-2</v>
      </c>
    </row>
    <row r="4011" spans="1:23" ht="14.25" customHeight="1" x14ac:dyDescent="0.2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c r="W4011" s="2">
        <f>Table_1[[#This Row],[Profit]]/Table_1[[#This Row],[Sales]]</f>
        <v>0.4200000000000001</v>
      </c>
    </row>
    <row r="4012" spans="1:23" ht="14.25" hidden="1" customHeight="1" x14ac:dyDescent="0.2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c r="W4012" s="2"/>
    </row>
    <row r="4013" spans="1:23" ht="14.25" hidden="1" customHeight="1" x14ac:dyDescent="0.2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c r="W4013" s="2"/>
    </row>
    <row r="4014" spans="1:23" ht="14.25" hidden="1" customHeight="1" x14ac:dyDescent="0.2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c r="W4014" s="2"/>
    </row>
    <row r="4015" spans="1:23" ht="14.25" hidden="1" customHeight="1" x14ac:dyDescent="0.2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c r="W4015" s="2"/>
    </row>
    <row r="4016" spans="1:23" ht="14.25" hidden="1" customHeight="1" x14ac:dyDescent="0.2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c r="W4016" s="2"/>
    </row>
    <row r="4017" spans="1:23" ht="14.25" hidden="1" customHeight="1" x14ac:dyDescent="0.2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c r="W4017" s="2"/>
    </row>
    <row r="4018" spans="1:23" ht="14.25" hidden="1" customHeight="1" x14ac:dyDescent="0.2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c r="W4018" s="2"/>
    </row>
    <row r="4019" spans="1:23" ht="14.25" hidden="1" customHeight="1" x14ac:dyDescent="0.2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c r="W4019" s="2"/>
    </row>
    <row r="4020" spans="1:23" ht="14.25" hidden="1" customHeight="1" x14ac:dyDescent="0.2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c r="W4020" s="2"/>
    </row>
    <row r="4021" spans="1:23" ht="14.25" hidden="1" customHeight="1" x14ac:dyDescent="0.2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c r="W4021" s="2"/>
    </row>
    <row r="4022" spans="1:23" ht="14.25" hidden="1" customHeight="1" x14ac:dyDescent="0.2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c r="W4022" s="2"/>
    </row>
    <row r="4023" spans="1:23" ht="14.25" hidden="1" customHeight="1" x14ac:dyDescent="0.2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c r="W4023" s="2"/>
    </row>
    <row r="4024" spans="1:23" ht="14.25" hidden="1" customHeight="1" x14ac:dyDescent="0.2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c r="W4024" s="2"/>
    </row>
    <row r="4025" spans="1:23" ht="14.25" customHeight="1" x14ac:dyDescent="0.2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c r="W4025" s="2">
        <f>Table_1[[#This Row],[Profit]]/Table_1[[#This Row],[Sales]]</f>
        <v>1.1764705882352979E-2</v>
      </c>
    </row>
    <row r="4026" spans="1:23" ht="14.25" customHeight="1" x14ac:dyDescent="0.2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c r="W4026" s="2">
        <f>Table_1[[#This Row],[Profit]]/Table_1[[#This Row],[Sales]]</f>
        <v>0.36249999999999993</v>
      </c>
    </row>
    <row r="4027" spans="1:23" ht="14.25" hidden="1" customHeight="1" x14ac:dyDescent="0.2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c r="W4027" s="2"/>
    </row>
    <row r="4028" spans="1:23" ht="14.25" hidden="1" customHeight="1" x14ac:dyDescent="0.2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c r="W4028" s="2"/>
    </row>
    <row r="4029" spans="1:23" ht="14.25" hidden="1" customHeight="1" x14ac:dyDescent="0.2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c r="W4029" s="2"/>
    </row>
    <row r="4030" spans="1:23" ht="14.25" hidden="1" customHeight="1" x14ac:dyDescent="0.2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c r="W4030" s="2"/>
    </row>
    <row r="4031" spans="1:23" ht="14.25" hidden="1" customHeight="1" x14ac:dyDescent="0.2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c r="W4031" s="2"/>
    </row>
    <row r="4032" spans="1:23" ht="14.25" hidden="1" customHeight="1" x14ac:dyDescent="0.2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c r="W4032" s="2"/>
    </row>
    <row r="4033" spans="1:23" ht="14.25" customHeight="1" x14ac:dyDescent="0.2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c r="W4033" s="2">
        <f>Table_1[[#This Row],[Profit]]/Table_1[[#This Row],[Sales]]</f>
        <v>0.28000000000000003</v>
      </c>
    </row>
    <row r="4034" spans="1:23" ht="14.25" customHeight="1" x14ac:dyDescent="0.2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c r="W4034" s="2">
        <f>Table_1[[#This Row],[Profit]]/Table_1[[#This Row],[Sales]]</f>
        <v>0.48999999999999994</v>
      </c>
    </row>
    <row r="4035" spans="1:23" ht="14.25" customHeight="1" x14ac:dyDescent="0.2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c r="W4035" s="2">
        <f>Table_1[[#This Row],[Profit]]/Table_1[[#This Row],[Sales]]</f>
        <v>0.21</v>
      </c>
    </row>
    <row r="4036" spans="1:23" ht="14.25" hidden="1" customHeight="1" x14ac:dyDescent="0.2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c r="W4036" s="2"/>
    </row>
    <row r="4037" spans="1:23" ht="14.25" hidden="1" customHeight="1" x14ac:dyDescent="0.2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c r="W4037" s="2"/>
    </row>
    <row r="4038" spans="1:23" ht="14.25" hidden="1" customHeight="1" x14ac:dyDescent="0.2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c r="W4038" s="2"/>
    </row>
    <row r="4039" spans="1:23" ht="14.25" customHeight="1" x14ac:dyDescent="0.2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c r="W4039" s="2">
        <f>Table_1[[#This Row],[Profit]]/Table_1[[#This Row],[Sales]]</f>
        <v>0.3299999999999999</v>
      </c>
    </row>
    <row r="4040" spans="1:23" ht="14.25" customHeight="1" x14ac:dyDescent="0.2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c r="W4040" s="2">
        <f>Table_1[[#This Row],[Profit]]/Table_1[[#This Row],[Sales]]</f>
        <v>0.44999999999999996</v>
      </c>
    </row>
    <row r="4041" spans="1:23" ht="14.25" customHeight="1" x14ac:dyDescent="0.2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c r="W4041" s="2">
        <f>Table_1[[#This Row],[Profit]]/Table_1[[#This Row],[Sales]]</f>
        <v>0.37499999999999989</v>
      </c>
    </row>
    <row r="4042" spans="1:23" ht="14.25" customHeight="1" x14ac:dyDescent="0.2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c r="W4042" s="2">
        <f>Table_1[[#This Row],[Profit]]/Table_1[[#This Row],[Sales]]</f>
        <v>0.32499999999999984</v>
      </c>
    </row>
    <row r="4043" spans="1:23" ht="14.25" customHeight="1" x14ac:dyDescent="0.2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c r="W4043" s="2">
        <f>Table_1[[#This Row],[Profit]]/Table_1[[#This Row],[Sales]]</f>
        <v>9.9999999999999964E-2</v>
      </c>
    </row>
    <row r="4044" spans="1:23" ht="14.25" customHeight="1" x14ac:dyDescent="0.2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c r="W4044" s="2">
        <f>Table_1[[#This Row],[Profit]]/Table_1[[#This Row],[Sales]]</f>
        <v>0.46000000000000008</v>
      </c>
    </row>
    <row r="4045" spans="1:23" ht="14.25" customHeight="1" x14ac:dyDescent="0.2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c r="W4045" s="2">
        <f>Table_1[[#This Row],[Profit]]/Table_1[[#This Row],[Sales]]</f>
        <v>0.33999999999999991</v>
      </c>
    </row>
    <row r="4046" spans="1:23" ht="14.25" customHeight="1" x14ac:dyDescent="0.2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c r="W4046" s="2">
        <f>Table_1[[#This Row],[Profit]]/Table_1[[#This Row],[Sales]]</f>
        <v>0.28000000000000008</v>
      </c>
    </row>
    <row r="4047" spans="1:23" ht="14.25" hidden="1" customHeight="1" x14ac:dyDescent="0.2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c r="W4047" s="2"/>
    </row>
    <row r="4048" spans="1:23" ht="14.25" hidden="1" customHeight="1" x14ac:dyDescent="0.2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c r="W4048" s="2"/>
    </row>
    <row r="4049" spans="1:23" ht="14.25" hidden="1" customHeight="1" x14ac:dyDescent="0.2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c r="W4049" s="2"/>
    </row>
    <row r="4050" spans="1:23" ht="14.25" hidden="1" customHeight="1" x14ac:dyDescent="0.2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c r="W4050" s="2"/>
    </row>
    <row r="4051" spans="1:23" ht="14.25" hidden="1" customHeight="1" x14ac:dyDescent="0.2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c r="W4051" s="2"/>
    </row>
    <row r="4052" spans="1:23" ht="14.25" hidden="1" customHeight="1" x14ac:dyDescent="0.2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c r="W4052" s="2"/>
    </row>
    <row r="4053" spans="1:23" ht="14.25" hidden="1" customHeight="1" x14ac:dyDescent="0.2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c r="W4053" s="2"/>
    </row>
    <row r="4054" spans="1:23" ht="14.25" hidden="1" customHeight="1" x14ac:dyDescent="0.2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c r="W4054" s="2"/>
    </row>
    <row r="4055" spans="1:23" ht="14.25" hidden="1" customHeight="1" x14ac:dyDescent="0.2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c r="W4055" s="2"/>
    </row>
    <row r="4056" spans="1:23" ht="14.25" hidden="1" customHeight="1" x14ac:dyDescent="0.2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c r="W4056" s="2"/>
    </row>
    <row r="4057" spans="1:23" ht="14.25" hidden="1" customHeight="1" x14ac:dyDescent="0.2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c r="W4057" s="2"/>
    </row>
    <row r="4058" spans="1:23" ht="14.25" hidden="1" customHeight="1" x14ac:dyDescent="0.2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c r="W4058" s="2"/>
    </row>
    <row r="4059" spans="1:23" ht="14.25" hidden="1" customHeight="1" x14ac:dyDescent="0.2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c r="W4059" s="2"/>
    </row>
    <row r="4060" spans="1:23" ht="14.25" customHeight="1" x14ac:dyDescent="0.2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c r="W4060" s="2">
        <f>Table_1[[#This Row],[Profit]]/Table_1[[#This Row],[Sales]]</f>
        <v>-0.21250000000000005</v>
      </c>
    </row>
    <row r="4061" spans="1:23" ht="14.25" customHeight="1" x14ac:dyDescent="0.2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c r="W4061" s="2">
        <f>Table_1[[#This Row],[Profit]]/Table_1[[#This Row],[Sales]]</f>
        <v>6.2499999999999924E-2</v>
      </c>
    </row>
    <row r="4062" spans="1:23" ht="14.25" hidden="1" customHeight="1" x14ac:dyDescent="0.2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c r="W4062" s="2"/>
    </row>
    <row r="4063" spans="1:23" ht="14.25" customHeight="1" x14ac:dyDescent="0.2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c r="W4063" s="2">
        <f>Table_1[[#This Row],[Profit]]/Table_1[[#This Row],[Sales]]</f>
        <v>0.31249999999999994</v>
      </c>
    </row>
    <row r="4064" spans="1:23" ht="14.25" hidden="1" customHeight="1" x14ac:dyDescent="0.2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c r="W4064" s="2"/>
    </row>
    <row r="4065" spans="1:23" ht="14.25" hidden="1" customHeight="1" x14ac:dyDescent="0.2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c r="W4065" s="2"/>
    </row>
    <row r="4066" spans="1:23" ht="14.25" hidden="1" customHeight="1" x14ac:dyDescent="0.2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c r="W4066" s="2"/>
    </row>
    <row r="4067" spans="1:23" ht="14.25" hidden="1" customHeight="1" x14ac:dyDescent="0.2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c r="W4067" s="2"/>
    </row>
    <row r="4068" spans="1:23" ht="14.25" hidden="1" customHeight="1" x14ac:dyDescent="0.2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c r="W4068" s="2"/>
    </row>
    <row r="4069" spans="1:23" ht="14.25" hidden="1" customHeight="1" x14ac:dyDescent="0.2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c r="W4069" s="2"/>
    </row>
    <row r="4070" spans="1:23" ht="14.25" hidden="1" customHeight="1" x14ac:dyDescent="0.2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c r="W4070" s="2"/>
    </row>
    <row r="4071" spans="1:23" ht="14.25" hidden="1" customHeight="1" x14ac:dyDescent="0.2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c r="W4071" s="2"/>
    </row>
    <row r="4072" spans="1:23" ht="14.25" hidden="1" customHeight="1" x14ac:dyDescent="0.2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c r="W4072" s="2"/>
    </row>
    <row r="4073" spans="1:23" ht="14.25" hidden="1" customHeight="1" x14ac:dyDescent="0.2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c r="W4073" s="2"/>
    </row>
    <row r="4074" spans="1:23" ht="14.25" hidden="1" customHeight="1" x14ac:dyDescent="0.2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c r="W4074" s="2"/>
    </row>
    <row r="4075" spans="1:23" ht="14.25" hidden="1" customHeight="1" x14ac:dyDescent="0.2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c r="W4075" s="2"/>
    </row>
    <row r="4076" spans="1:23" ht="14.25" hidden="1" customHeight="1" x14ac:dyDescent="0.2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c r="W4076" s="2"/>
    </row>
    <row r="4077" spans="1:23" ht="14.25" hidden="1" customHeight="1" x14ac:dyDescent="0.2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c r="W4077" s="2"/>
    </row>
    <row r="4078" spans="1:23" ht="14.25" hidden="1" customHeight="1" x14ac:dyDescent="0.2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c r="W4078" s="2"/>
    </row>
    <row r="4079" spans="1:23" ht="14.25" hidden="1" customHeight="1" x14ac:dyDescent="0.2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c r="W4079" s="2"/>
    </row>
    <row r="4080" spans="1:23" ht="14.25" hidden="1" customHeight="1" x14ac:dyDescent="0.2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c r="W4080" s="2"/>
    </row>
    <row r="4081" spans="1:23" ht="14.25" hidden="1" customHeight="1" x14ac:dyDescent="0.2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c r="W4081" s="2"/>
    </row>
    <row r="4082" spans="1:23" ht="14.25" customHeight="1" x14ac:dyDescent="0.2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c r="W4082" s="2">
        <f>Table_1[[#This Row],[Profit]]/Table_1[[#This Row],[Sales]]</f>
        <v>0.375</v>
      </c>
    </row>
    <row r="4083" spans="1:23" ht="14.25" customHeight="1" x14ac:dyDescent="0.2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c r="W4083" s="2">
        <f>Table_1[[#This Row],[Profit]]/Table_1[[#This Row],[Sales]]</f>
        <v>-0.69999999999999984</v>
      </c>
    </row>
    <row r="4084" spans="1:23" ht="14.25" hidden="1" customHeight="1" x14ac:dyDescent="0.2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c r="W4084" s="2"/>
    </row>
    <row r="4085" spans="1:23" ht="14.25" hidden="1" customHeight="1" x14ac:dyDescent="0.2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c r="W4085" s="2"/>
    </row>
    <row r="4086" spans="1:23" ht="14.25" customHeight="1" x14ac:dyDescent="0.2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c r="W4086" s="2">
        <f>Table_1[[#This Row],[Profit]]/Table_1[[#This Row],[Sales]]</f>
        <v>-0.7666666666666665</v>
      </c>
    </row>
    <row r="4087" spans="1:23" ht="14.25" customHeight="1" x14ac:dyDescent="0.2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c r="W4087" s="2">
        <f>Table_1[[#This Row],[Profit]]/Table_1[[#This Row],[Sales]]</f>
        <v>0.10000000000000003</v>
      </c>
    </row>
    <row r="4088" spans="1:23" ht="14.25" customHeight="1" x14ac:dyDescent="0.2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c r="W4088" s="2">
        <f>Table_1[[#This Row],[Profit]]/Table_1[[#This Row],[Sales]]</f>
        <v>0.33749999999999991</v>
      </c>
    </row>
    <row r="4089" spans="1:23" ht="14.25" customHeight="1" x14ac:dyDescent="0.2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c r="W4089" s="2">
        <f>Table_1[[#This Row],[Profit]]/Table_1[[#This Row],[Sales]]</f>
        <v>0.33749999999999997</v>
      </c>
    </row>
    <row r="4090" spans="1:23" ht="14.25" hidden="1" customHeight="1" x14ac:dyDescent="0.2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c r="W4090" s="2"/>
    </row>
    <row r="4091" spans="1:23" ht="14.25" hidden="1" customHeight="1" x14ac:dyDescent="0.2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c r="W4091" s="2"/>
    </row>
    <row r="4092" spans="1:23" ht="14.25" hidden="1" customHeight="1" x14ac:dyDescent="0.2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c r="W4092" s="2"/>
    </row>
    <row r="4093" spans="1:23" ht="14.25" hidden="1" customHeight="1" x14ac:dyDescent="0.2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c r="W4093" s="2"/>
    </row>
    <row r="4094" spans="1:23" ht="14.25" hidden="1" customHeight="1" x14ac:dyDescent="0.2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c r="W4094" s="2"/>
    </row>
    <row r="4095" spans="1:23" ht="14.25" hidden="1" customHeight="1" x14ac:dyDescent="0.2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c r="W4095" s="2"/>
    </row>
    <row r="4096" spans="1:23" ht="14.25" hidden="1" customHeight="1" x14ac:dyDescent="0.2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c r="W4096" s="2"/>
    </row>
    <row r="4097" spans="1:23" ht="14.25" hidden="1" customHeight="1" x14ac:dyDescent="0.2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c r="W4097" s="2"/>
    </row>
    <row r="4098" spans="1:23" ht="14.25" hidden="1" customHeight="1" x14ac:dyDescent="0.2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c r="W4098" s="2"/>
    </row>
    <row r="4099" spans="1:23" ht="14.25" hidden="1" customHeight="1" x14ac:dyDescent="0.2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c r="W4099" s="2"/>
    </row>
    <row r="4100" spans="1:23" ht="14.25" hidden="1" customHeight="1" x14ac:dyDescent="0.2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c r="W4100" s="2"/>
    </row>
    <row r="4101" spans="1:23" ht="14.25" hidden="1" customHeight="1" x14ac:dyDescent="0.2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c r="W4101" s="2"/>
    </row>
    <row r="4102" spans="1:23" ht="14.25" hidden="1" customHeight="1" x14ac:dyDescent="0.2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c r="W4102" s="2"/>
    </row>
    <row r="4103" spans="1:23" ht="14.25" hidden="1" customHeight="1" x14ac:dyDescent="0.2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c r="W4103" s="2"/>
    </row>
    <row r="4104" spans="1:23" ht="14.25" hidden="1" customHeight="1" x14ac:dyDescent="0.2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c r="W4104" s="2"/>
    </row>
    <row r="4105" spans="1:23" ht="14.25" hidden="1" customHeight="1" x14ac:dyDescent="0.2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c r="W4105" s="2"/>
    </row>
    <row r="4106" spans="1:23" ht="14.25" customHeight="1" x14ac:dyDescent="0.2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c r="W4106" s="2">
        <f>Table_1[[#This Row],[Profit]]/Table_1[[#This Row],[Sales]]</f>
        <v>0.11249999999999984</v>
      </c>
    </row>
    <row r="4107" spans="1:23" ht="14.25" customHeight="1" x14ac:dyDescent="0.2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c r="W4107" s="2">
        <f>Table_1[[#This Row],[Profit]]/Table_1[[#This Row],[Sales]]</f>
        <v>0.33750000000000002</v>
      </c>
    </row>
    <row r="4108" spans="1:23" ht="14.25" hidden="1" customHeight="1" x14ac:dyDescent="0.2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c r="W4108" s="2"/>
    </row>
    <row r="4109" spans="1:23" ht="14.25" hidden="1" customHeight="1" x14ac:dyDescent="0.2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c r="W4109" s="2"/>
    </row>
    <row r="4110" spans="1:23" ht="14.25" hidden="1" customHeight="1" x14ac:dyDescent="0.2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c r="W4110" s="2"/>
    </row>
    <row r="4111" spans="1:23" ht="14.25" hidden="1" customHeight="1" x14ac:dyDescent="0.2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c r="W4111" s="2"/>
    </row>
    <row r="4112" spans="1:23" ht="14.25" hidden="1" customHeight="1" x14ac:dyDescent="0.2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c r="W4112" s="2"/>
    </row>
    <row r="4113" spans="1:23" ht="14.25" hidden="1" customHeight="1" x14ac:dyDescent="0.2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c r="W4113" s="2"/>
    </row>
    <row r="4114" spans="1:23" ht="14.25" hidden="1" customHeight="1" x14ac:dyDescent="0.2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c r="W4114" s="2"/>
    </row>
    <row r="4115" spans="1:23" ht="14.25" hidden="1" customHeight="1" x14ac:dyDescent="0.2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c r="W4115" s="2"/>
    </row>
    <row r="4116" spans="1:23" ht="14.25" hidden="1" customHeight="1" x14ac:dyDescent="0.2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c r="W4116" s="2"/>
    </row>
    <row r="4117" spans="1:23" ht="14.25" customHeight="1" x14ac:dyDescent="0.2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c r="W4117" s="2">
        <f>Table_1[[#This Row],[Profit]]/Table_1[[#This Row],[Sales]]</f>
        <v>0.31249999999999994</v>
      </c>
    </row>
    <row r="4118" spans="1:23" ht="14.25" customHeight="1" x14ac:dyDescent="0.2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c r="W4118" s="2">
        <f>Table_1[[#This Row],[Profit]]/Table_1[[#This Row],[Sales]]</f>
        <v>0.3125</v>
      </c>
    </row>
    <row r="4119" spans="1:23" ht="14.25" customHeight="1" x14ac:dyDescent="0.2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c r="W4119" s="2">
        <f>Table_1[[#This Row],[Profit]]/Table_1[[#This Row],[Sales]]</f>
        <v>0.48000000000000004</v>
      </c>
    </row>
    <row r="4120" spans="1:23" ht="14.25" customHeight="1" x14ac:dyDescent="0.2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c r="W4120" s="2">
        <f>Table_1[[#This Row],[Profit]]/Table_1[[#This Row],[Sales]]</f>
        <v>0.12000000000000004</v>
      </c>
    </row>
    <row r="4121" spans="1:23" ht="14.25" customHeight="1" x14ac:dyDescent="0.2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c r="W4121" s="2">
        <f>Table_1[[#This Row],[Profit]]/Table_1[[#This Row],[Sales]]</f>
        <v>0.32500000000000001</v>
      </c>
    </row>
    <row r="4122" spans="1:23" ht="14.25" hidden="1" customHeight="1" x14ac:dyDescent="0.2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c r="W4122" s="2"/>
    </row>
    <row r="4123" spans="1:23" ht="14.25" customHeight="1" x14ac:dyDescent="0.2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c r="W4123" s="2">
        <f>Table_1[[#This Row],[Profit]]/Table_1[[#This Row],[Sales]]</f>
        <v>0.45</v>
      </c>
    </row>
    <row r="4124" spans="1:23" ht="14.25" customHeight="1" x14ac:dyDescent="0.2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c r="W4124" s="2">
        <f>Table_1[[#This Row],[Profit]]/Table_1[[#This Row],[Sales]]</f>
        <v>0.47</v>
      </c>
    </row>
    <row r="4125" spans="1:23" ht="14.25" customHeight="1" x14ac:dyDescent="0.2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c r="W4125" s="2">
        <f>Table_1[[#This Row],[Profit]]/Table_1[[#This Row],[Sales]]</f>
        <v>0.36249999999999993</v>
      </c>
    </row>
    <row r="4126" spans="1:23" ht="14.25" hidden="1" customHeight="1" x14ac:dyDescent="0.2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c r="W4126" s="2"/>
    </row>
    <row r="4127" spans="1:23" ht="14.25" hidden="1" customHeight="1" x14ac:dyDescent="0.2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c r="W4127" s="2"/>
    </row>
    <row r="4128" spans="1:23" ht="14.25" hidden="1" customHeight="1" x14ac:dyDescent="0.2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c r="W4128" s="2"/>
    </row>
    <row r="4129" spans="1:23" ht="14.25" hidden="1" customHeight="1" x14ac:dyDescent="0.2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c r="W4129" s="2"/>
    </row>
    <row r="4130" spans="1:23" ht="14.25" hidden="1" customHeight="1" x14ac:dyDescent="0.2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c r="W4130" s="2"/>
    </row>
    <row r="4131" spans="1:23" ht="14.25" customHeight="1" x14ac:dyDescent="0.2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c r="W4131" s="2">
        <f>Table_1[[#This Row],[Profit]]/Table_1[[#This Row],[Sales]]</f>
        <v>0.28999999999999998</v>
      </c>
    </row>
    <row r="4132" spans="1:23" ht="14.25" hidden="1" customHeight="1" x14ac:dyDescent="0.2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c r="W4132" s="2"/>
    </row>
    <row r="4133" spans="1:23" ht="14.25" hidden="1" customHeight="1" x14ac:dyDescent="0.2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c r="W4133" s="2"/>
    </row>
    <row r="4134" spans="1:23" ht="14.25" hidden="1" customHeight="1" x14ac:dyDescent="0.2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c r="W4134" s="2"/>
    </row>
    <row r="4135" spans="1:23" ht="14.25" hidden="1" customHeight="1" x14ac:dyDescent="0.2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c r="W4135" s="2"/>
    </row>
    <row r="4136" spans="1:23" ht="14.25" hidden="1" customHeight="1" x14ac:dyDescent="0.2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c r="W4136" s="2"/>
    </row>
    <row r="4137" spans="1:23" ht="14.25" customHeight="1" x14ac:dyDescent="0.2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c r="W4137" s="2">
        <f>Table_1[[#This Row],[Profit]]/Table_1[[#This Row],[Sales]]</f>
        <v>0.37499999999999994</v>
      </c>
    </row>
    <row r="4138" spans="1:23" ht="14.25" customHeight="1" x14ac:dyDescent="0.2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c r="W4138" s="2">
        <f>Table_1[[#This Row],[Profit]]/Table_1[[#This Row],[Sales]]</f>
        <v>0.13</v>
      </c>
    </row>
    <row r="4139" spans="1:23" ht="14.25" hidden="1" customHeight="1" x14ac:dyDescent="0.2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c r="W4139" s="2"/>
    </row>
    <row r="4140" spans="1:23" ht="14.25" hidden="1" customHeight="1" x14ac:dyDescent="0.2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c r="W4140" s="2"/>
    </row>
    <row r="4141" spans="1:23" ht="14.25" hidden="1" customHeight="1" x14ac:dyDescent="0.2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c r="W4141" s="2"/>
    </row>
    <row r="4142" spans="1:23" ht="14.25" hidden="1" customHeight="1" x14ac:dyDescent="0.2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c r="W4142" s="2"/>
    </row>
    <row r="4143" spans="1:23" ht="14.25" hidden="1" customHeight="1" x14ac:dyDescent="0.2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c r="W4143" s="2"/>
    </row>
    <row r="4144" spans="1:23" ht="14.25" hidden="1" customHeight="1" x14ac:dyDescent="0.2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c r="W4144" s="2"/>
    </row>
    <row r="4145" spans="1:23" ht="14.25" customHeight="1" x14ac:dyDescent="0.2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c r="W4145" s="2">
        <f>Table_1[[#This Row],[Profit]]/Table_1[[#This Row],[Sales]]</f>
        <v>0.44999999999999996</v>
      </c>
    </row>
    <row r="4146" spans="1:23" ht="14.25" customHeight="1" x14ac:dyDescent="0.2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c r="W4146" s="2">
        <f>Table_1[[#This Row],[Profit]]/Table_1[[#This Row],[Sales]]</f>
        <v>0.27</v>
      </c>
    </row>
    <row r="4147" spans="1:23" ht="14.25" customHeight="1" x14ac:dyDescent="0.2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c r="W4147" s="2">
        <f>Table_1[[#This Row],[Profit]]/Table_1[[#This Row],[Sales]]</f>
        <v>-0.11250000000000002</v>
      </c>
    </row>
    <row r="4148" spans="1:23" ht="14.25" hidden="1" customHeight="1" x14ac:dyDescent="0.2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c r="W4148" s="2"/>
    </row>
    <row r="4149" spans="1:23" ht="14.25" hidden="1" customHeight="1" x14ac:dyDescent="0.2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c r="W4149" s="2"/>
    </row>
    <row r="4150" spans="1:23" ht="14.25" hidden="1" customHeight="1" x14ac:dyDescent="0.2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c r="W4150" s="2"/>
    </row>
    <row r="4151" spans="1:23" ht="14.25" hidden="1" customHeight="1" x14ac:dyDescent="0.2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c r="W4151" s="2"/>
    </row>
    <row r="4152" spans="1:23" ht="14.25" hidden="1" customHeight="1" x14ac:dyDescent="0.2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c r="W4152" s="2"/>
    </row>
    <row r="4153" spans="1:23" ht="14.25" hidden="1" customHeight="1" x14ac:dyDescent="0.2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c r="W4153" s="2"/>
    </row>
    <row r="4154" spans="1:23" ht="14.25" hidden="1" customHeight="1" x14ac:dyDescent="0.2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c r="W4154" s="2"/>
    </row>
    <row r="4155" spans="1:23" ht="14.25" hidden="1" customHeight="1" x14ac:dyDescent="0.2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c r="W4155" s="2"/>
    </row>
    <row r="4156" spans="1:23" ht="14.25" hidden="1" customHeight="1" x14ac:dyDescent="0.2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c r="W4156" s="2"/>
    </row>
    <row r="4157" spans="1:23" ht="14.25" hidden="1" customHeight="1" x14ac:dyDescent="0.2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c r="W4157" s="2"/>
    </row>
    <row r="4158" spans="1:23" ht="14.25" hidden="1" customHeight="1" x14ac:dyDescent="0.2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c r="W4158" s="2"/>
    </row>
    <row r="4159" spans="1:23" ht="14.25" hidden="1" customHeight="1" x14ac:dyDescent="0.2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c r="W4159" s="2"/>
    </row>
    <row r="4160" spans="1:23" ht="14.25" hidden="1" customHeight="1" x14ac:dyDescent="0.2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c r="W4160" s="2"/>
    </row>
    <row r="4161" spans="1:23" ht="14.25" hidden="1" customHeight="1" x14ac:dyDescent="0.2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c r="W4161" s="2"/>
    </row>
    <row r="4162" spans="1:23" ht="14.25" hidden="1" customHeight="1" x14ac:dyDescent="0.2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c r="W4162" s="2"/>
    </row>
    <row r="4163" spans="1:23" ht="14.25" hidden="1" customHeight="1" x14ac:dyDescent="0.2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c r="W4163" s="2"/>
    </row>
    <row r="4164" spans="1:23" ht="14.25" hidden="1" customHeight="1" x14ac:dyDescent="0.2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c r="W4164" s="2"/>
    </row>
    <row r="4165" spans="1:23" ht="14.25" hidden="1" customHeight="1" x14ac:dyDescent="0.2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c r="W4165" s="2"/>
    </row>
    <row r="4166" spans="1:23" ht="14.25" customHeight="1" x14ac:dyDescent="0.2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c r="W4166" s="2">
        <f>Table_1[[#This Row],[Profit]]/Table_1[[#This Row],[Sales]]</f>
        <v>-8.7499999999999967E-2</v>
      </c>
    </row>
    <row r="4167" spans="1:23" ht="14.25" customHeight="1" x14ac:dyDescent="0.2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c r="W4167" s="2">
        <f>Table_1[[#This Row],[Profit]]/Table_1[[#This Row],[Sales]]</f>
        <v>8.7499999999999981E-2</v>
      </c>
    </row>
    <row r="4168" spans="1:23" ht="14.25" hidden="1" customHeight="1" x14ac:dyDescent="0.2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c r="W4168" s="2"/>
    </row>
    <row r="4169" spans="1:23" ht="14.25" customHeight="1" x14ac:dyDescent="0.2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c r="W4169" s="2">
        <f>Table_1[[#This Row],[Profit]]/Table_1[[#This Row],[Sales]]</f>
        <v>0.25999999999999995</v>
      </c>
    </row>
    <row r="4170" spans="1:23" ht="14.25" customHeight="1" x14ac:dyDescent="0.2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c r="W4170" s="2">
        <f>Table_1[[#This Row],[Profit]]/Table_1[[#This Row],[Sales]]</f>
        <v>-0.15000000000000011</v>
      </c>
    </row>
    <row r="4171" spans="1:23" ht="14.25" customHeight="1" x14ac:dyDescent="0.2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c r="W4171" s="2">
        <f>Table_1[[#This Row],[Profit]]/Table_1[[#This Row],[Sales]]</f>
        <v>0.34999999999999992</v>
      </c>
    </row>
    <row r="4172" spans="1:23" ht="14.25" customHeight="1" x14ac:dyDescent="0.2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c r="W4172" s="2">
        <f>Table_1[[#This Row],[Profit]]/Table_1[[#This Row],[Sales]]</f>
        <v>0.32499999999999996</v>
      </c>
    </row>
    <row r="4173" spans="1:23" ht="14.25" customHeight="1" x14ac:dyDescent="0.2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c r="W4173" s="2">
        <f>Table_1[[#This Row],[Profit]]/Table_1[[#This Row],[Sales]]</f>
        <v>1.9999999999999962E-2</v>
      </c>
    </row>
    <row r="4174" spans="1:23" ht="14.25" hidden="1" customHeight="1" x14ac:dyDescent="0.2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c r="W4174" s="2"/>
    </row>
    <row r="4175" spans="1:23" ht="14.25" hidden="1" customHeight="1" x14ac:dyDescent="0.2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c r="W4175" s="2"/>
    </row>
    <row r="4176" spans="1:23" ht="14.25" hidden="1" customHeight="1" x14ac:dyDescent="0.2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c r="W4176" s="2"/>
    </row>
    <row r="4177" spans="1:23" ht="14.25" customHeight="1" x14ac:dyDescent="0.2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c r="W4177" s="2">
        <f>Table_1[[#This Row],[Profit]]/Table_1[[#This Row],[Sales]]</f>
        <v>0.28000000000000008</v>
      </c>
    </row>
    <row r="4178" spans="1:23" ht="14.25" hidden="1" customHeight="1" x14ac:dyDescent="0.2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c r="W4178" s="2"/>
    </row>
    <row r="4179" spans="1:23" ht="14.25" hidden="1" customHeight="1" x14ac:dyDescent="0.2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c r="W4179" s="2"/>
    </row>
    <row r="4180" spans="1:23" ht="14.25" customHeight="1" x14ac:dyDescent="0.2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c r="W4180" s="2">
        <f>Table_1[[#This Row],[Profit]]/Table_1[[#This Row],[Sales]]</f>
        <v>0.47000000000000003</v>
      </c>
    </row>
    <row r="4181" spans="1:23" ht="14.25" customHeight="1" x14ac:dyDescent="0.2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c r="W4181" s="2">
        <f>Table_1[[#This Row],[Profit]]/Table_1[[#This Row],[Sales]]</f>
        <v>0.36250000000000004</v>
      </c>
    </row>
    <row r="4182" spans="1:23" ht="14.25" hidden="1" customHeight="1" x14ac:dyDescent="0.2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c r="W4182" s="2"/>
    </row>
    <row r="4183" spans="1:23" ht="14.25" hidden="1" customHeight="1" x14ac:dyDescent="0.2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c r="W4183" s="2"/>
    </row>
    <row r="4184" spans="1:23" ht="14.25" hidden="1" customHeight="1" x14ac:dyDescent="0.2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c r="W4184" s="2"/>
    </row>
    <row r="4185" spans="1:23" ht="14.25" hidden="1" customHeight="1" x14ac:dyDescent="0.2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c r="W4185" s="2"/>
    </row>
    <row r="4186" spans="1:23" ht="14.25" hidden="1" customHeight="1" x14ac:dyDescent="0.2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c r="W4186" s="2"/>
    </row>
    <row r="4187" spans="1:23" ht="14.25" hidden="1" customHeight="1" x14ac:dyDescent="0.2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c r="W4187" s="2"/>
    </row>
    <row r="4188" spans="1:23" ht="14.25" hidden="1" customHeight="1" x14ac:dyDescent="0.2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c r="W4188" s="2"/>
    </row>
    <row r="4189" spans="1:23" ht="14.25" hidden="1" customHeight="1" x14ac:dyDescent="0.2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c r="W4189" s="2"/>
    </row>
    <row r="4190" spans="1:23" ht="14.25" hidden="1" customHeight="1" x14ac:dyDescent="0.2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c r="W4190" s="2"/>
    </row>
    <row r="4191" spans="1:23" ht="14.25" hidden="1" customHeight="1" x14ac:dyDescent="0.2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c r="W4191" s="2"/>
    </row>
    <row r="4192" spans="1:23" ht="14.25" hidden="1" customHeight="1" x14ac:dyDescent="0.2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c r="W4192" s="2"/>
    </row>
    <row r="4193" spans="1:23" ht="14.25" hidden="1" customHeight="1" x14ac:dyDescent="0.2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c r="W4193" s="2"/>
    </row>
    <row r="4194" spans="1:23" ht="14.25" customHeight="1" x14ac:dyDescent="0.2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c r="W4194" s="2">
        <f>Table_1[[#This Row],[Profit]]/Table_1[[#This Row],[Sales]]</f>
        <v>0.23000000000000004</v>
      </c>
    </row>
    <row r="4195" spans="1:23" ht="14.25" customHeight="1" x14ac:dyDescent="0.2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c r="W4195" s="2">
        <f>Table_1[[#This Row],[Profit]]/Table_1[[#This Row],[Sales]]</f>
        <v>7.4999999999999942E-2</v>
      </c>
    </row>
    <row r="4196" spans="1:23" ht="14.25" customHeight="1" x14ac:dyDescent="0.2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c r="W4196" s="2">
        <f>Table_1[[#This Row],[Profit]]/Table_1[[#This Row],[Sales]]</f>
        <v>0.28999999999999998</v>
      </c>
    </row>
    <row r="4197" spans="1:23" ht="14.25" customHeight="1" x14ac:dyDescent="0.2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c r="W4197" s="2">
        <f>Table_1[[#This Row],[Profit]]/Table_1[[#This Row],[Sales]]</f>
        <v>0.42</v>
      </c>
    </row>
    <row r="4198" spans="1:23" ht="14.25" hidden="1" customHeight="1" x14ac:dyDescent="0.2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c r="W4198" s="2"/>
    </row>
    <row r="4199" spans="1:23" ht="14.25" hidden="1" customHeight="1" x14ac:dyDescent="0.2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c r="W4199" s="2"/>
    </row>
    <row r="4200" spans="1:23" ht="14.25" hidden="1" customHeight="1" x14ac:dyDescent="0.2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c r="W4200" s="2"/>
    </row>
    <row r="4201" spans="1:23" ht="14.25" hidden="1" customHeight="1" x14ac:dyDescent="0.2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c r="W4201" s="2"/>
    </row>
    <row r="4202" spans="1:23" ht="14.25" hidden="1" customHeight="1" x14ac:dyDescent="0.2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c r="W4202" s="2"/>
    </row>
    <row r="4203" spans="1:23" ht="14.25" hidden="1" customHeight="1" x14ac:dyDescent="0.2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c r="W4203" s="2"/>
    </row>
    <row r="4204" spans="1:23" ht="14.25" hidden="1" customHeight="1" x14ac:dyDescent="0.2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c r="W4204" s="2"/>
    </row>
    <row r="4205" spans="1:23" ht="14.25" hidden="1" customHeight="1" x14ac:dyDescent="0.2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c r="W4205" s="2"/>
    </row>
    <row r="4206" spans="1:23" ht="14.25" hidden="1" customHeight="1" x14ac:dyDescent="0.2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c r="W4206" s="2"/>
    </row>
    <row r="4207" spans="1:23" ht="14.25" hidden="1" customHeight="1" x14ac:dyDescent="0.2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c r="W4207" s="2"/>
    </row>
    <row r="4208" spans="1:23" ht="14.25" hidden="1" customHeight="1" x14ac:dyDescent="0.2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c r="W4208" s="2"/>
    </row>
    <row r="4209" spans="1:23" ht="14.25" hidden="1" customHeight="1" x14ac:dyDescent="0.2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c r="W4209" s="2"/>
    </row>
    <row r="4210" spans="1:23" ht="14.25" hidden="1" customHeight="1" x14ac:dyDescent="0.2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c r="W4210" s="2"/>
    </row>
    <row r="4211" spans="1:23" ht="14.25" hidden="1" customHeight="1" x14ac:dyDescent="0.2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c r="W4211" s="2"/>
    </row>
    <row r="4212" spans="1:23" ht="14.25" hidden="1" customHeight="1" x14ac:dyDescent="0.2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c r="W4212" s="2"/>
    </row>
    <row r="4213" spans="1:23" ht="14.25" hidden="1" customHeight="1" x14ac:dyDescent="0.2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c r="W4213" s="2"/>
    </row>
    <row r="4214" spans="1:23" ht="14.25" hidden="1" customHeight="1" x14ac:dyDescent="0.2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c r="W4214" s="2"/>
    </row>
    <row r="4215" spans="1:23" ht="14.25" hidden="1" customHeight="1" x14ac:dyDescent="0.2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c r="W4215" s="2"/>
    </row>
    <row r="4216" spans="1:23" ht="14.25" hidden="1" customHeight="1" x14ac:dyDescent="0.2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c r="W4216" s="2"/>
    </row>
    <row r="4217" spans="1:23" ht="14.25" hidden="1" customHeight="1" x14ac:dyDescent="0.2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c r="W4217" s="2"/>
    </row>
    <row r="4218" spans="1:23" ht="14.25" customHeight="1" x14ac:dyDescent="0.2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c r="W4218" s="2">
        <f>Table_1[[#This Row],[Profit]]/Table_1[[#This Row],[Sales]]</f>
        <v>0.48</v>
      </c>
    </row>
    <row r="4219" spans="1:23" ht="14.25" customHeight="1" x14ac:dyDescent="0.2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c r="W4219" s="2">
        <f>Table_1[[#This Row],[Profit]]/Table_1[[#This Row],[Sales]]</f>
        <v>0.17647058823529407</v>
      </c>
    </row>
    <row r="4220" spans="1:23" ht="14.25" customHeight="1" x14ac:dyDescent="0.2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c r="W4220" s="2">
        <f>Table_1[[#This Row],[Profit]]/Table_1[[#This Row],[Sales]]</f>
        <v>7.4999999999999928E-2</v>
      </c>
    </row>
    <row r="4221" spans="1:23" ht="14.25" customHeight="1" x14ac:dyDescent="0.2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c r="W4221" s="2">
        <f>Table_1[[#This Row],[Profit]]/Table_1[[#This Row],[Sales]]</f>
        <v>0.48</v>
      </c>
    </row>
    <row r="4222" spans="1:23" ht="14.25" customHeight="1" x14ac:dyDescent="0.2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c r="W4222" s="2">
        <f>Table_1[[#This Row],[Profit]]/Table_1[[#This Row],[Sales]]</f>
        <v>0.36249999999999999</v>
      </c>
    </row>
    <row r="4223" spans="1:23" ht="14.25" customHeight="1" x14ac:dyDescent="0.2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c r="W4223" s="2">
        <f>Table_1[[#This Row],[Profit]]/Table_1[[#This Row],[Sales]]</f>
        <v>0.33749999999999991</v>
      </c>
    </row>
    <row r="4224" spans="1:23" ht="14.25" customHeight="1" x14ac:dyDescent="0.2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c r="W4224" s="2">
        <f>Table_1[[#This Row],[Profit]]/Table_1[[#This Row],[Sales]]</f>
        <v>1.0000000000000021E-2</v>
      </c>
    </row>
    <row r="4225" spans="1:23" ht="14.25" customHeight="1" x14ac:dyDescent="0.2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c r="W4225" s="2">
        <f>Table_1[[#This Row],[Profit]]/Table_1[[#This Row],[Sales]]</f>
        <v>0.24</v>
      </c>
    </row>
    <row r="4226" spans="1:23" ht="14.25" hidden="1" customHeight="1" x14ac:dyDescent="0.2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c r="W4226" s="2"/>
    </row>
    <row r="4227" spans="1:23" ht="14.25" hidden="1" customHeight="1" x14ac:dyDescent="0.2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c r="W4227" s="2"/>
    </row>
    <row r="4228" spans="1:23" ht="14.25" hidden="1" customHeight="1" x14ac:dyDescent="0.2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c r="W4228" s="2"/>
    </row>
    <row r="4229" spans="1:23" ht="14.25" customHeight="1" x14ac:dyDescent="0.2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c r="W4229" s="2">
        <f>Table_1[[#This Row],[Profit]]/Table_1[[#This Row],[Sales]]</f>
        <v>-0.11250000000000006</v>
      </c>
    </row>
    <row r="4230" spans="1:23" ht="14.25" hidden="1" customHeight="1" x14ac:dyDescent="0.2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c r="W4230" s="2"/>
    </row>
    <row r="4231" spans="1:23" ht="14.25" hidden="1" customHeight="1" x14ac:dyDescent="0.2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c r="W4231" s="2"/>
    </row>
    <row r="4232" spans="1:23" ht="14.25" hidden="1" customHeight="1" x14ac:dyDescent="0.2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c r="W4232" s="2"/>
    </row>
    <row r="4233" spans="1:23" ht="14.25" hidden="1" customHeight="1" x14ac:dyDescent="0.2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c r="W4233" s="2"/>
    </row>
    <row r="4234" spans="1:23" ht="14.25" hidden="1" customHeight="1" x14ac:dyDescent="0.2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c r="W4234" s="2"/>
    </row>
    <row r="4235" spans="1:23" ht="14.25" hidden="1" customHeight="1" x14ac:dyDescent="0.2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c r="W4235" s="2"/>
    </row>
    <row r="4236" spans="1:23" ht="14.25" hidden="1" customHeight="1" x14ac:dyDescent="0.2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c r="W4236" s="2"/>
    </row>
    <row r="4237" spans="1:23" ht="14.25" hidden="1" customHeight="1" x14ac:dyDescent="0.2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c r="W4237" s="2"/>
    </row>
    <row r="4238" spans="1:23" ht="14.25" hidden="1" customHeight="1" x14ac:dyDescent="0.2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c r="W4238" s="2"/>
    </row>
    <row r="4239" spans="1:23" ht="14.25" hidden="1" customHeight="1" x14ac:dyDescent="0.2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c r="W4239" s="2"/>
    </row>
    <row r="4240" spans="1:23" ht="14.25" customHeight="1" x14ac:dyDescent="0.2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c r="W4240" s="2">
        <f>Table_1[[#This Row],[Profit]]/Table_1[[#This Row],[Sales]]</f>
        <v>0.29999999999999993</v>
      </c>
    </row>
    <row r="4241" spans="1:23" ht="14.25" hidden="1" customHeight="1" x14ac:dyDescent="0.2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c r="W4241" s="2"/>
    </row>
    <row r="4242" spans="1:23" ht="14.25" customHeight="1" x14ac:dyDescent="0.2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c r="W4242" s="2">
        <f>Table_1[[#This Row],[Profit]]/Table_1[[#This Row],[Sales]]</f>
        <v>0.27000000000000007</v>
      </c>
    </row>
    <row r="4243" spans="1:23" ht="14.25" customHeight="1" x14ac:dyDescent="0.2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c r="W4243" s="2">
        <f>Table_1[[#This Row],[Profit]]/Table_1[[#This Row],[Sales]]</f>
        <v>0.32499999999999996</v>
      </c>
    </row>
    <row r="4244" spans="1:23" ht="14.25" hidden="1" customHeight="1" x14ac:dyDescent="0.2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c r="W4244" s="2"/>
    </row>
    <row r="4245" spans="1:23" ht="14.25" hidden="1" customHeight="1" x14ac:dyDescent="0.2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c r="W4245" s="2"/>
    </row>
    <row r="4246" spans="1:23" ht="14.25" customHeight="1" x14ac:dyDescent="0.2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c r="W4246" s="2">
        <f>Table_1[[#This Row],[Profit]]/Table_1[[#This Row],[Sales]]</f>
        <v>0.13000000000000003</v>
      </c>
    </row>
    <row r="4247" spans="1:23" ht="14.25" hidden="1" customHeight="1" x14ac:dyDescent="0.2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c r="W4247" s="2"/>
    </row>
    <row r="4248" spans="1:23" ht="14.25" hidden="1" customHeight="1" x14ac:dyDescent="0.2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c r="W4248" s="2"/>
    </row>
    <row r="4249" spans="1:23" ht="14.25" hidden="1" customHeight="1" x14ac:dyDescent="0.2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c r="W4249" s="2"/>
    </row>
    <row r="4250" spans="1:23" ht="14.25" hidden="1" customHeight="1" x14ac:dyDescent="0.2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c r="W4250" s="2"/>
    </row>
    <row r="4251" spans="1:23" ht="14.25" hidden="1" customHeight="1" x14ac:dyDescent="0.2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c r="W4251" s="2"/>
    </row>
    <row r="4252" spans="1:23" ht="14.25" hidden="1" customHeight="1" x14ac:dyDescent="0.2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c r="W4252" s="2"/>
    </row>
    <row r="4253" spans="1:23" ht="14.25" hidden="1" customHeight="1" x14ac:dyDescent="0.2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c r="W4253" s="2"/>
    </row>
    <row r="4254" spans="1:23" ht="14.25" hidden="1" customHeight="1" x14ac:dyDescent="0.2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c r="W4254" s="2"/>
    </row>
    <row r="4255" spans="1:23" ht="14.25" hidden="1" customHeight="1" x14ac:dyDescent="0.2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c r="W4255" s="2"/>
    </row>
    <row r="4256" spans="1:23" ht="14.25" hidden="1" customHeight="1" x14ac:dyDescent="0.2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c r="W4256" s="2"/>
    </row>
    <row r="4257" spans="1:23" ht="14.25" hidden="1" customHeight="1" x14ac:dyDescent="0.2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c r="W4257" s="2"/>
    </row>
    <row r="4258" spans="1:23" ht="14.25" hidden="1" customHeight="1" x14ac:dyDescent="0.2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c r="W4258" s="2"/>
    </row>
    <row r="4259" spans="1:23" ht="14.25" customHeight="1" x14ac:dyDescent="0.2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c r="W4259" s="2">
        <f>Table_1[[#This Row],[Profit]]/Table_1[[#This Row],[Sales]]</f>
        <v>-0.70000000000000007</v>
      </c>
    </row>
    <row r="4260" spans="1:23" ht="14.25" customHeight="1" x14ac:dyDescent="0.2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c r="W4260" s="2">
        <f>Table_1[[#This Row],[Profit]]/Table_1[[#This Row],[Sales]]</f>
        <v>-0.11250000000000006</v>
      </c>
    </row>
    <row r="4261" spans="1:23" ht="14.25" hidden="1" customHeight="1" x14ac:dyDescent="0.2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c r="W4261" s="2"/>
    </row>
    <row r="4262" spans="1:23" ht="14.25" hidden="1" customHeight="1" x14ac:dyDescent="0.2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c r="W4262" s="2"/>
    </row>
    <row r="4263" spans="1:23" ht="14.25" hidden="1" customHeight="1" x14ac:dyDescent="0.2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c r="W4263" s="2"/>
    </row>
    <row r="4264" spans="1:23" ht="14.25" hidden="1" customHeight="1" x14ac:dyDescent="0.2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c r="W4264" s="2"/>
    </row>
    <row r="4265" spans="1:23" ht="14.25" hidden="1" customHeight="1" x14ac:dyDescent="0.2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c r="W4265" s="2"/>
    </row>
    <row r="4266" spans="1:23" ht="14.25" hidden="1" customHeight="1" x14ac:dyDescent="0.2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c r="W4266" s="2"/>
    </row>
    <row r="4267" spans="1:23" ht="14.25" hidden="1" customHeight="1" x14ac:dyDescent="0.2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c r="W4267" s="2"/>
    </row>
    <row r="4268" spans="1:23" ht="14.25" hidden="1" customHeight="1" x14ac:dyDescent="0.2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c r="W4268" s="2"/>
    </row>
    <row r="4269" spans="1:23" ht="14.25" hidden="1" customHeight="1" x14ac:dyDescent="0.2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c r="W4269" s="2"/>
    </row>
    <row r="4270" spans="1:23" ht="14.25" hidden="1" customHeight="1" x14ac:dyDescent="0.2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c r="W4270" s="2"/>
    </row>
    <row r="4271" spans="1:23" ht="14.25" customHeight="1" x14ac:dyDescent="0.2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c r="W4271" s="2">
        <f>Table_1[[#This Row],[Profit]]/Table_1[[#This Row],[Sales]]</f>
        <v>0.1699999999999999</v>
      </c>
    </row>
    <row r="4272" spans="1:23" ht="14.25" hidden="1" customHeight="1" x14ac:dyDescent="0.2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c r="W4272" s="2"/>
    </row>
    <row r="4273" spans="1:23" ht="14.25" hidden="1" customHeight="1" x14ac:dyDescent="0.2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c r="W4273" s="2"/>
    </row>
    <row r="4274" spans="1:23" ht="14.25" customHeight="1" x14ac:dyDescent="0.2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c r="W4274" s="2">
        <f>Table_1[[#This Row],[Profit]]/Table_1[[#This Row],[Sales]]</f>
        <v>8.7499999999999953E-2</v>
      </c>
    </row>
    <row r="4275" spans="1:23" ht="14.25" customHeight="1" x14ac:dyDescent="0.2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c r="W4275" s="2">
        <f>Table_1[[#This Row],[Profit]]/Table_1[[#This Row],[Sales]]</f>
        <v>0.28999999999999998</v>
      </c>
    </row>
    <row r="4276" spans="1:23" ht="14.25" customHeight="1" x14ac:dyDescent="0.2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c r="W4276" s="2">
        <f>Table_1[[#This Row],[Profit]]/Table_1[[#This Row],[Sales]]</f>
        <v>0.31249999999999983</v>
      </c>
    </row>
    <row r="4277" spans="1:23" ht="14.25" hidden="1" customHeight="1" x14ac:dyDescent="0.2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c r="W4277" s="2"/>
    </row>
    <row r="4278" spans="1:23" ht="14.25" customHeight="1" x14ac:dyDescent="0.2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c r="W4278" s="2">
        <f>Table_1[[#This Row],[Profit]]/Table_1[[#This Row],[Sales]]</f>
        <v>0.19000000000000003</v>
      </c>
    </row>
    <row r="4279" spans="1:23" ht="14.25" hidden="1" customHeight="1" x14ac:dyDescent="0.2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c r="W4279" s="2"/>
    </row>
    <row r="4280" spans="1:23" ht="14.25" hidden="1" customHeight="1" x14ac:dyDescent="0.2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c r="W4280" s="2"/>
    </row>
    <row r="4281" spans="1:23" ht="14.25" hidden="1" customHeight="1" x14ac:dyDescent="0.2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c r="W4281" s="2"/>
    </row>
    <row r="4282" spans="1:23" ht="14.25" hidden="1" customHeight="1" x14ac:dyDescent="0.2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c r="W4282" s="2"/>
    </row>
    <row r="4283" spans="1:23" ht="14.25" hidden="1" customHeight="1" x14ac:dyDescent="0.2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c r="W4283" s="2"/>
    </row>
    <row r="4284" spans="1:23" ht="14.25" hidden="1" customHeight="1" x14ac:dyDescent="0.2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c r="W4284" s="2"/>
    </row>
    <row r="4285" spans="1:23" ht="14.25" hidden="1" customHeight="1" x14ac:dyDescent="0.2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c r="W4285" s="2"/>
    </row>
    <row r="4286" spans="1:23" ht="14.25" hidden="1" customHeight="1" x14ac:dyDescent="0.2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c r="W4286" s="2"/>
    </row>
    <row r="4287" spans="1:23" ht="14.25" hidden="1" customHeight="1" x14ac:dyDescent="0.2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c r="W4287" s="2"/>
    </row>
    <row r="4288" spans="1:23" ht="14.25" hidden="1" customHeight="1" x14ac:dyDescent="0.2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c r="W4288" s="2"/>
    </row>
    <row r="4289" spans="1:23" ht="14.25" hidden="1" customHeight="1" x14ac:dyDescent="0.2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c r="W4289" s="2"/>
    </row>
    <row r="4290" spans="1:23" ht="14.25" hidden="1" customHeight="1" x14ac:dyDescent="0.2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c r="W4290" s="2"/>
    </row>
    <row r="4291" spans="1:23" ht="14.25" hidden="1" customHeight="1" x14ac:dyDescent="0.2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c r="W4291" s="2"/>
    </row>
    <row r="4292" spans="1:23" ht="14.25" customHeight="1" x14ac:dyDescent="0.2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c r="W4292" s="2">
        <f>Table_1[[#This Row],[Profit]]/Table_1[[#This Row],[Sales]]</f>
        <v>0.24999999999999992</v>
      </c>
    </row>
    <row r="4293" spans="1:23" ht="14.25" customHeight="1" x14ac:dyDescent="0.2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c r="W4293" s="2">
        <f>Table_1[[#This Row],[Profit]]/Table_1[[#This Row],[Sales]]</f>
        <v>2.4999999999999994E-2</v>
      </c>
    </row>
    <row r="4294" spans="1:23" ht="14.25" customHeight="1" x14ac:dyDescent="0.2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c r="W4294" s="2">
        <f>Table_1[[#This Row],[Profit]]/Table_1[[#This Row],[Sales]]</f>
        <v>0.35999999999999993</v>
      </c>
    </row>
    <row r="4295" spans="1:23" ht="14.25" hidden="1" customHeight="1" x14ac:dyDescent="0.2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c r="W4295" s="2"/>
    </row>
    <row r="4296" spans="1:23" ht="14.25" customHeight="1" x14ac:dyDescent="0.2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c r="W4296" s="2">
        <f>Table_1[[#This Row],[Profit]]/Table_1[[#This Row],[Sales]]</f>
        <v>-0.67999999999999994</v>
      </c>
    </row>
    <row r="4297" spans="1:23" ht="14.25" customHeight="1" x14ac:dyDescent="0.2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c r="W4297" s="2">
        <f>Table_1[[#This Row],[Profit]]/Table_1[[#This Row],[Sales]]</f>
        <v>0.42000000000000004</v>
      </c>
    </row>
    <row r="4298" spans="1:23" ht="14.25" customHeight="1" x14ac:dyDescent="0.2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c r="W4298" s="2">
        <f>Table_1[[#This Row],[Profit]]/Table_1[[#This Row],[Sales]]</f>
        <v>9.9999999999999777E-3</v>
      </c>
    </row>
    <row r="4299" spans="1:23" ht="14.25" hidden="1" customHeight="1" x14ac:dyDescent="0.2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c r="W4299" s="2"/>
    </row>
    <row r="4300" spans="1:23" ht="14.25" hidden="1" customHeight="1" x14ac:dyDescent="0.2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c r="W4300" s="2"/>
    </row>
    <row r="4301" spans="1:23" ht="14.25" hidden="1" customHeight="1" x14ac:dyDescent="0.2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c r="W4301" s="2"/>
    </row>
    <row r="4302" spans="1:23" ht="14.25" hidden="1" customHeight="1" x14ac:dyDescent="0.2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c r="W4302" s="2"/>
    </row>
    <row r="4303" spans="1:23" ht="14.25" hidden="1" customHeight="1" x14ac:dyDescent="0.2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c r="W4303" s="2"/>
    </row>
    <row r="4304" spans="1:23" ht="14.25" hidden="1" customHeight="1" x14ac:dyDescent="0.2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c r="W4304" s="2"/>
    </row>
    <row r="4305" spans="1:23" ht="14.25" hidden="1" customHeight="1" x14ac:dyDescent="0.2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c r="W4305" s="2"/>
    </row>
    <row r="4306" spans="1:23" ht="14.25" customHeight="1" x14ac:dyDescent="0.2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c r="W4306" s="2">
        <f>Table_1[[#This Row],[Profit]]/Table_1[[#This Row],[Sales]]</f>
        <v>4.9999999999999968E-2</v>
      </c>
    </row>
    <row r="4307" spans="1:23" ht="14.25" customHeight="1" x14ac:dyDescent="0.2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c r="W4307" s="2">
        <f>Table_1[[#This Row],[Profit]]/Table_1[[#This Row],[Sales]]</f>
        <v>0.10000000000000003</v>
      </c>
    </row>
    <row r="4308" spans="1:23" ht="14.25" customHeight="1" x14ac:dyDescent="0.2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c r="W4308" s="2">
        <f>Table_1[[#This Row],[Profit]]/Table_1[[#This Row],[Sales]]</f>
        <v>0.36249999999999993</v>
      </c>
    </row>
    <row r="4309" spans="1:23" ht="14.25" customHeight="1" x14ac:dyDescent="0.2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c r="W4309" s="2">
        <f>Table_1[[#This Row],[Profit]]/Table_1[[#This Row],[Sales]]</f>
        <v>0.34999999999999987</v>
      </c>
    </row>
    <row r="4310" spans="1:23" ht="14.25" customHeight="1" x14ac:dyDescent="0.2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c r="W4310" s="2">
        <f>Table_1[[#This Row],[Profit]]/Table_1[[#This Row],[Sales]]</f>
        <v>9.999999999999995E-2</v>
      </c>
    </row>
    <row r="4311" spans="1:23" ht="14.25" customHeight="1" x14ac:dyDescent="0.2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c r="W4311" s="2">
        <f>Table_1[[#This Row],[Profit]]/Table_1[[#This Row],[Sales]]</f>
        <v>-0.11249999999999995</v>
      </c>
    </row>
    <row r="4312" spans="1:23" ht="14.25" customHeight="1" x14ac:dyDescent="0.2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c r="W4312" s="2">
        <f>Table_1[[#This Row],[Profit]]/Table_1[[#This Row],[Sales]]</f>
        <v>0.37499999999999989</v>
      </c>
    </row>
    <row r="4313" spans="1:23" ht="14.25" customHeight="1" x14ac:dyDescent="0.2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c r="W4313" s="2">
        <f>Table_1[[#This Row],[Profit]]/Table_1[[#This Row],[Sales]]</f>
        <v>0.48000000000000004</v>
      </c>
    </row>
    <row r="4314" spans="1:23" ht="14.25" customHeight="1" x14ac:dyDescent="0.2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c r="W4314" s="2">
        <f>Table_1[[#This Row],[Profit]]/Table_1[[#This Row],[Sales]]</f>
        <v>0.31249999999999983</v>
      </c>
    </row>
    <row r="4315" spans="1:23" ht="14.25" hidden="1" customHeight="1" x14ac:dyDescent="0.2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c r="W4315" s="2"/>
    </row>
    <row r="4316" spans="1:23" ht="14.25" customHeight="1" x14ac:dyDescent="0.2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c r="W4316" s="2">
        <f>Table_1[[#This Row],[Profit]]/Table_1[[#This Row],[Sales]]</f>
        <v>0.25</v>
      </c>
    </row>
    <row r="4317" spans="1:23" ht="14.25" customHeight="1" x14ac:dyDescent="0.2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c r="W4317" s="2">
        <f>Table_1[[#This Row],[Profit]]/Table_1[[#This Row],[Sales]]</f>
        <v>0.31249999999999994</v>
      </c>
    </row>
    <row r="4318" spans="1:23" ht="14.25" customHeight="1" x14ac:dyDescent="0.2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c r="W4318" s="2">
        <f>Table_1[[#This Row],[Profit]]/Table_1[[#This Row],[Sales]]</f>
        <v>2.9999999999999971E-2</v>
      </c>
    </row>
    <row r="4319" spans="1:23" ht="14.25" customHeight="1" x14ac:dyDescent="0.2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c r="W4319" s="2">
        <f>Table_1[[#This Row],[Profit]]/Table_1[[#This Row],[Sales]]</f>
        <v>0.47</v>
      </c>
    </row>
    <row r="4320" spans="1:23" ht="14.25" hidden="1" customHeight="1" x14ac:dyDescent="0.2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c r="W4320" s="2"/>
    </row>
    <row r="4321" spans="1:23" ht="14.25" customHeight="1" x14ac:dyDescent="0.2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c r="W4321" s="2">
        <f>Table_1[[#This Row],[Profit]]/Table_1[[#This Row],[Sales]]</f>
        <v>-0.23750000000000002</v>
      </c>
    </row>
    <row r="4322" spans="1:23" ht="14.25" customHeight="1" x14ac:dyDescent="0.2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c r="W4322" s="2">
        <f>Table_1[[#This Row],[Profit]]/Table_1[[#This Row],[Sales]]</f>
        <v>0.24</v>
      </c>
    </row>
    <row r="4323" spans="1:23" ht="14.25" hidden="1" customHeight="1" x14ac:dyDescent="0.2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c r="W4323" s="2"/>
    </row>
    <row r="4324" spans="1:23" ht="14.25" hidden="1" customHeight="1" x14ac:dyDescent="0.2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c r="W4324" s="2"/>
    </row>
    <row r="4325" spans="1:23" ht="14.25" hidden="1" customHeight="1" x14ac:dyDescent="0.2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c r="W4325" s="2"/>
    </row>
    <row r="4326" spans="1:23" ht="14.25" hidden="1" customHeight="1" x14ac:dyDescent="0.2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c r="W4326" s="2"/>
    </row>
    <row r="4327" spans="1:23" ht="14.25" hidden="1" customHeight="1" x14ac:dyDescent="0.2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c r="W4327" s="2"/>
    </row>
    <row r="4328" spans="1:23" ht="14.25" hidden="1" customHeight="1" x14ac:dyDescent="0.2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c r="W4328" s="2"/>
    </row>
    <row r="4329" spans="1:23" ht="14.25" hidden="1" customHeight="1" x14ac:dyDescent="0.2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c r="W4329" s="2"/>
    </row>
    <row r="4330" spans="1:23" ht="14.25" hidden="1" customHeight="1" x14ac:dyDescent="0.2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c r="W4330" s="2"/>
    </row>
    <row r="4331" spans="1:23" ht="14.25" hidden="1" customHeight="1" x14ac:dyDescent="0.2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c r="W4331" s="2"/>
    </row>
    <row r="4332" spans="1:23" ht="14.25" hidden="1" customHeight="1" x14ac:dyDescent="0.2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c r="W4332" s="2"/>
    </row>
    <row r="4333" spans="1:23" ht="14.25" customHeight="1" x14ac:dyDescent="0.2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c r="W4333" s="2">
        <f>Table_1[[#This Row],[Profit]]/Table_1[[#This Row],[Sales]]</f>
        <v>0.33999999999999991</v>
      </c>
    </row>
    <row r="4334" spans="1:23" ht="14.25" customHeight="1" x14ac:dyDescent="0.2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c r="W4334" s="2">
        <f>Table_1[[#This Row],[Profit]]/Table_1[[#This Row],[Sales]]</f>
        <v>0.34999999999999992</v>
      </c>
    </row>
    <row r="4335" spans="1:23" ht="14.25" hidden="1" customHeight="1" x14ac:dyDescent="0.2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c r="W4335" s="2"/>
    </row>
    <row r="4336" spans="1:23" ht="14.25" hidden="1" customHeight="1" x14ac:dyDescent="0.2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c r="W4336" s="2"/>
    </row>
    <row r="4337" spans="1:23" ht="14.25" customHeight="1" x14ac:dyDescent="0.2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c r="W4337" s="2">
        <f>Table_1[[#This Row],[Profit]]/Table_1[[#This Row],[Sales]]</f>
        <v>0.34999999999999987</v>
      </c>
    </row>
    <row r="4338" spans="1:23" ht="14.25" customHeight="1" x14ac:dyDescent="0.2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c r="W4338" s="2">
        <f>Table_1[[#This Row],[Profit]]/Table_1[[#This Row],[Sales]]</f>
        <v>0.27499999999999997</v>
      </c>
    </row>
    <row r="4339" spans="1:23" ht="14.25" customHeight="1" x14ac:dyDescent="0.2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c r="W4339" s="2">
        <f>Table_1[[#This Row],[Profit]]/Table_1[[#This Row],[Sales]]</f>
        <v>0.21</v>
      </c>
    </row>
    <row r="4340" spans="1:23" ht="14.25" customHeight="1" x14ac:dyDescent="0.2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c r="W4340" s="2">
        <f>Table_1[[#This Row],[Profit]]/Table_1[[#This Row],[Sales]]</f>
        <v>0.46999999999999992</v>
      </c>
    </row>
    <row r="4341" spans="1:23" ht="14.25" hidden="1" customHeight="1" x14ac:dyDescent="0.2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c r="W4341" s="2"/>
    </row>
    <row r="4342" spans="1:23" ht="14.25" hidden="1" customHeight="1" x14ac:dyDescent="0.2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c r="W4342" s="2"/>
    </row>
    <row r="4343" spans="1:23" ht="14.25" hidden="1" customHeight="1" x14ac:dyDescent="0.2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c r="W4343" s="2"/>
    </row>
    <row r="4344" spans="1:23" ht="14.25" customHeight="1" x14ac:dyDescent="0.2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c r="W4344" s="2">
        <f>Table_1[[#This Row],[Profit]]/Table_1[[#This Row],[Sales]]</f>
        <v>0.33749999999999991</v>
      </c>
    </row>
    <row r="4345" spans="1:23" ht="14.25" customHeight="1" x14ac:dyDescent="0.2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c r="W4345" s="2">
        <f>Table_1[[#This Row],[Profit]]/Table_1[[#This Row],[Sales]]</f>
        <v>-0.20000000000000007</v>
      </c>
    </row>
    <row r="4346" spans="1:23" ht="14.25" customHeight="1" x14ac:dyDescent="0.2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c r="W4346" s="2">
        <f>Table_1[[#This Row],[Profit]]/Table_1[[#This Row],[Sales]]</f>
        <v>0.10999999999999996</v>
      </c>
    </row>
    <row r="4347" spans="1:23" ht="14.25" customHeight="1" x14ac:dyDescent="0.2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c r="W4347" s="2">
        <f>Table_1[[#This Row],[Profit]]/Table_1[[#This Row],[Sales]]</f>
        <v>0.43000000000000005</v>
      </c>
    </row>
    <row r="4348" spans="1:23" ht="14.25" hidden="1" customHeight="1" x14ac:dyDescent="0.2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c r="W4348" s="2"/>
    </row>
    <row r="4349" spans="1:23" ht="14.25" hidden="1" customHeight="1" x14ac:dyDescent="0.2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c r="W4349" s="2"/>
    </row>
    <row r="4350" spans="1:23" ht="14.25" customHeight="1" x14ac:dyDescent="0.2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c r="W4350" s="2">
        <f>Table_1[[#This Row],[Profit]]/Table_1[[#This Row],[Sales]]</f>
        <v>-0.73333333333333295</v>
      </c>
    </row>
    <row r="4351" spans="1:23" ht="14.25" customHeight="1" x14ac:dyDescent="0.2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c r="W4351" s="2">
        <f>Table_1[[#This Row],[Profit]]/Table_1[[#This Row],[Sales]]</f>
        <v>-9.9999999999999978E-2</v>
      </c>
    </row>
    <row r="4352" spans="1:23" ht="14.25" hidden="1" customHeight="1" x14ac:dyDescent="0.2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c r="W4352" s="2"/>
    </row>
    <row r="4353" spans="1:23" ht="14.25" hidden="1" customHeight="1" x14ac:dyDescent="0.2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c r="W4353" s="2"/>
    </row>
    <row r="4354" spans="1:23" ht="14.25" customHeight="1" x14ac:dyDescent="0.2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c r="W4354" s="2">
        <f>Table_1[[#This Row],[Profit]]/Table_1[[#This Row],[Sales]]</f>
        <v>0.36249999999999993</v>
      </c>
    </row>
    <row r="4355" spans="1:23" ht="14.25" customHeight="1" x14ac:dyDescent="0.2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c r="W4355" s="2">
        <f>Table_1[[#This Row],[Profit]]/Table_1[[#This Row],[Sales]]</f>
        <v>0.48000000000000004</v>
      </c>
    </row>
    <row r="4356" spans="1:23" ht="14.25" hidden="1" customHeight="1" x14ac:dyDescent="0.2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c r="W4356" s="2"/>
    </row>
    <row r="4357" spans="1:23" ht="14.25" hidden="1" customHeight="1" x14ac:dyDescent="0.2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c r="W4357" s="2"/>
    </row>
    <row r="4358" spans="1:23" ht="14.25" hidden="1" customHeight="1" x14ac:dyDescent="0.2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c r="W4358" s="2"/>
    </row>
    <row r="4359" spans="1:23" ht="14.25" hidden="1" customHeight="1" x14ac:dyDescent="0.2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c r="W4359" s="2"/>
    </row>
    <row r="4360" spans="1:23" ht="14.25" hidden="1" customHeight="1" x14ac:dyDescent="0.2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c r="W4360" s="2"/>
    </row>
    <row r="4361" spans="1:23" ht="14.25" hidden="1" customHeight="1" x14ac:dyDescent="0.2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c r="W4361" s="2"/>
    </row>
    <row r="4362" spans="1:23" ht="14.25" hidden="1" customHeight="1" x14ac:dyDescent="0.2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c r="W4362" s="2"/>
    </row>
    <row r="4363" spans="1:23" ht="14.25" hidden="1" customHeight="1" x14ac:dyDescent="0.2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c r="W4363" s="2"/>
    </row>
    <row r="4364" spans="1:23" ht="14.25" hidden="1" customHeight="1" x14ac:dyDescent="0.2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c r="W4364" s="2"/>
    </row>
    <row r="4365" spans="1:23" ht="14.25" hidden="1" customHeight="1" x14ac:dyDescent="0.2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c r="W4365" s="2"/>
    </row>
    <row r="4366" spans="1:23" ht="14.25" hidden="1" customHeight="1" x14ac:dyDescent="0.2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c r="W4366" s="2"/>
    </row>
    <row r="4367" spans="1:23" ht="14.25" hidden="1" customHeight="1" x14ac:dyDescent="0.2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c r="W4367" s="2"/>
    </row>
    <row r="4368" spans="1:23" ht="14.25" hidden="1" customHeight="1" x14ac:dyDescent="0.2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c r="W4368" s="2"/>
    </row>
    <row r="4369" spans="1:23" ht="14.25" hidden="1" customHeight="1" x14ac:dyDescent="0.2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c r="W4369" s="2"/>
    </row>
    <row r="4370" spans="1:23" ht="14.25" hidden="1" customHeight="1" x14ac:dyDescent="0.2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c r="W4370" s="2"/>
    </row>
    <row r="4371" spans="1:23" ht="14.25" hidden="1" customHeight="1" x14ac:dyDescent="0.2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c r="W4371" s="2"/>
    </row>
    <row r="4372" spans="1:23" ht="14.25" hidden="1" customHeight="1" x14ac:dyDescent="0.2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c r="W4372" s="2"/>
    </row>
    <row r="4373" spans="1:23" ht="14.25" hidden="1" customHeight="1" x14ac:dyDescent="0.2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c r="W4373" s="2"/>
    </row>
    <row r="4374" spans="1:23" ht="14.25" hidden="1" customHeight="1" x14ac:dyDescent="0.2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c r="W4374" s="2"/>
    </row>
    <row r="4375" spans="1:23" ht="14.25" hidden="1" customHeight="1" x14ac:dyDescent="0.2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c r="W4375" s="2"/>
    </row>
    <row r="4376" spans="1:23" ht="14.25" hidden="1" customHeight="1" x14ac:dyDescent="0.2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c r="W4376" s="2"/>
    </row>
    <row r="4377" spans="1:23" ht="14.25" customHeight="1" x14ac:dyDescent="0.2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c r="W4377" s="2">
        <f>Table_1[[#This Row],[Profit]]/Table_1[[#This Row],[Sales]]</f>
        <v>0.21</v>
      </c>
    </row>
    <row r="4378" spans="1:23" ht="14.25" customHeight="1" x14ac:dyDescent="0.2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c r="W4378" s="2">
        <f>Table_1[[#This Row],[Profit]]/Table_1[[#This Row],[Sales]]</f>
        <v>0.28999999999999992</v>
      </c>
    </row>
    <row r="4379" spans="1:23" ht="14.25" customHeight="1" x14ac:dyDescent="0.2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c r="W4379" s="2">
        <f>Table_1[[#This Row],[Profit]]/Table_1[[#This Row],[Sales]]</f>
        <v>0.10000000000000005</v>
      </c>
    </row>
    <row r="4380" spans="1:23" ht="14.25" hidden="1" customHeight="1" x14ac:dyDescent="0.2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c r="W4380" s="2"/>
    </row>
    <row r="4381" spans="1:23" ht="14.25" hidden="1" customHeight="1" x14ac:dyDescent="0.2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c r="W4381" s="2"/>
    </row>
    <row r="4382" spans="1:23" ht="14.25" customHeight="1" x14ac:dyDescent="0.2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c r="W4382" s="2">
        <f>Table_1[[#This Row],[Profit]]/Table_1[[#This Row],[Sales]]</f>
        <v>0.27</v>
      </c>
    </row>
    <row r="4383" spans="1:23" ht="14.25" customHeight="1" x14ac:dyDescent="0.2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c r="W4383" s="2">
        <f>Table_1[[#This Row],[Profit]]/Table_1[[#This Row],[Sales]]</f>
        <v>-0.12500000000000008</v>
      </c>
    </row>
    <row r="4384" spans="1:23" ht="14.25" hidden="1" customHeight="1" x14ac:dyDescent="0.2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c r="W4384" s="2"/>
    </row>
    <row r="4385" spans="1:23" ht="14.25" hidden="1" customHeight="1" x14ac:dyDescent="0.2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c r="W4385" s="2"/>
    </row>
    <row r="4386" spans="1:23" ht="14.25" hidden="1" customHeight="1" x14ac:dyDescent="0.2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c r="W4386" s="2"/>
    </row>
    <row r="4387" spans="1:23" ht="14.25" hidden="1" customHeight="1" x14ac:dyDescent="0.2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c r="W4387" s="2"/>
    </row>
    <row r="4388" spans="1:23" ht="14.25" customHeight="1" x14ac:dyDescent="0.2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c r="W4388" s="2">
        <f>Table_1[[#This Row],[Profit]]/Table_1[[#This Row],[Sales]]</f>
        <v>0.27000000000000007</v>
      </c>
    </row>
    <row r="4389" spans="1:23" ht="14.25" customHeight="1" x14ac:dyDescent="0.2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c r="W4389" s="2">
        <f>Table_1[[#This Row],[Profit]]/Table_1[[#This Row],[Sales]]</f>
        <v>0.31249999999999994</v>
      </c>
    </row>
    <row r="4390" spans="1:23" ht="14.25" hidden="1" customHeight="1" x14ac:dyDescent="0.2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c r="W4390" s="2"/>
    </row>
    <row r="4391" spans="1:23" ht="14.25" hidden="1" customHeight="1" x14ac:dyDescent="0.2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c r="W4391" s="2"/>
    </row>
    <row r="4392" spans="1:23" ht="14.25" hidden="1" customHeight="1" x14ac:dyDescent="0.2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c r="W4392" s="2"/>
    </row>
    <row r="4393" spans="1:23" ht="14.25" hidden="1" customHeight="1" x14ac:dyDescent="0.2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c r="W4393" s="2"/>
    </row>
    <row r="4394" spans="1:23" ht="14.25" hidden="1" customHeight="1" x14ac:dyDescent="0.2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c r="W4394" s="2"/>
    </row>
    <row r="4395" spans="1:23" ht="14.25" hidden="1" customHeight="1" x14ac:dyDescent="0.2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c r="W4395" s="2"/>
    </row>
    <row r="4396" spans="1:23" ht="14.25" hidden="1" customHeight="1" x14ac:dyDescent="0.2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c r="W4396" s="2"/>
    </row>
    <row r="4397" spans="1:23" ht="14.25" hidden="1" customHeight="1" x14ac:dyDescent="0.2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c r="W4397" s="2"/>
    </row>
    <row r="4398" spans="1:23" ht="14.25" customHeight="1" x14ac:dyDescent="0.2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c r="W4398" s="2">
        <f>Table_1[[#This Row],[Profit]]/Table_1[[#This Row],[Sales]]</f>
        <v>7.4999999999999997E-2</v>
      </c>
    </row>
    <row r="4399" spans="1:23" ht="14.25" hidden="1" customHeight="1" x14ac:dyDescent="0.2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c r="W4399" s="2"/>
    </row>
    <row r="4400" spans="1:23" ht="14.25" hidden="1" customHeight="1" x14ac:dyDescent="0.2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c r="W4400" s="2"/>
    </row>
    <row r="4401" spans="1:23" ht="14.25" hidden="1" customHeight="1" x14ac:dyDescent="0.2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c r="W4401" s="2"/>
    </row>
    <row r="4402" spans="1:23" ht="14.25" hidden="1" customHeight="1" x14ac:dyDescent="0.2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c r="W4402" s="2"/>
    </row>
    <row r="4403" spans="1:23" ht="14.25" hidden="1" customHeight="1" x14ac:dyDescent="0.2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c r="W4403" s="2"/>
    </row>
    <row r="4404" spans="1:23" ht="14.25" customHeight="1" x14ac:dyDescent="0.2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c r="W4404" s="2">
        <f>Table_1[[#This Row],[Profit]]/Table_1[[#This Row],[Sales]]</f>
        <v>0.22500000000000001</v>
      </c>
    </row>
    <row r="4405" spans="1:23" ht="14.25" hidden="1" customHeight="1" x14ac:dyDescent="0.2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c r="W4405" s="2"/>
    </row>
    <row r="4406" spans="1:23" ht="14.25" hidden="1" customHeight="1" x14ac:dyDescent="0.2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c r="W4406" s="2"/>
    </row>
    <row r="4407" spans="1:23" ht="14.25" hidden="1" customHeight="1" x14ac:dyDescent="0.2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c r="W4407" s="2"/>
    </row>
    <row r="4408" spans="1:23" ht="14.25" hidden="1" customHeight="1" x14ac:dyDescent="0.2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c r="W4408" s="2"/>
    </row>
    <row r="4409" spans="1:23" ht="14.25" hidden="1" customHeight="1" x14ac:dyDescent="0.2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c r="W4409" s="2"/>
    </row>
    <row r="4410" spans="1:23" ht="14.25" hidden="1" customHeight="1" x14ac:dyDescent="0.2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c r="W4410" s="2"/>
    </row>
    <row r="4411" spans="1:23" ht="14.25" customHeight="1" x14ac:dyDescent="0.2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c r="W4411" s="2">
        <f>Table_1[[#This Row],[Profit]]/Table_1[[#This Row],[Sales]]</f>
        <v>0.47000000000000003</v>
      </c>
    </row>
    <row r="4412" spans="1:23" ht="14.25" customHeight="1" x14ac:dyDescent="0.2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c r="W4412" s="2">
        <f>Table_1[[#This Row],[Profit]]/Table_1[[#This Row],[Sales]]</f>
        <v>0.28000000000000003</v>
      </c>
    </row>
    <row r="4413" spans="1:23" ht="14.25" hidden="1" customHeight="1" x14ac:dyDescent="0.2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c r="W4413" s="2"/>
    </row>
    <row r="4414" spans="1:23" ht="14.25" hidden="1" customHeight="1" x14ac:dyDescent="0.2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c r="W4414" s="2"/>
    </row>
    <row r="4415" spans="1:23" ht="14.25" hidden="1" customHeight="1" x14ac:dyDescent="0.2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c r="W4415" s="2"/>
    </row>
    <row r="4416" spans="1:23" ht="14.25" hidden="1" customHeight="1" x14ac:dyDescent="0.2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c r="W4416" s="2"/>
    </row>
    <row r="4417" spans="1:23" ht="14.25" customHeight="1" x14ac:dyDescent="0.2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c r="W4417" s="2">
        <f>Table_1[[#This Row],[Profit]]/Table_1[[#This Row],[Sales]]</f>
        <v>0.12499999999999997</v>
      </c>
    </row>
    <row r="4418" spans="1:23" ht="14.25" customHeight="1" x14ac:dyDescent="0.2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c r="W4418" s="2">
        <f>Table_1[[#This Row],[Profit]]/Table_1[[#This Row],[Sales]]</f>
        <v>0.5</v>
      </c>
    </row>
    <row r="4419" spans="1:23" ht="14.25" hidden="1" customHeight="1" x14ac:dyDescent="0.2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c r="W4419" s="2"/>
    </row>
    <row r="4420" spans="1:23" ht="14.25" hidden="1" customHeight="1" x14ac:dyDescent="0.2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c r="W4420" s="2"/>
    </row>
    <row r="4421" spans="1:23" ht="14.25" hidden="1" customHeight="1" x14ac:dyDescent="0.2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c r="W4421" s="2"/>
    </row>
    <row r="4422" spans="1:23" ht="14.25" hidden="1" customHeight="1" x14ac:dyDescent="0.2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c r="W4422" s="2"/>
    </row>
    <row r="4423" spans="1:23" ht="14.25" hidden="1" customHeight="1" x14ac:dyDescent="0.2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c r="W4423" s="2"/>
    </row>
    <row r="4424" spans="1:23" ht="14.25" hidden="1" customHeight="1" x14ac:dyDescent="0.2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c r="W4424" s="2"/>
    </row>
    <row r="4425" spans="1:23" ht="14.25" hidden="1" customHeight="1" x14ac:dyDescent="0.2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c r="W4425" s="2"/>
    </row>
    <row r="4426" spans="1:23" ht="14.25" hidden="1" customHeight="1" x14ac:dyDescent="0.2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c r="W4426" s="2"/>
    </row>
    <row r="4427" spans="1:23" ht="14.25" hidden="1" customHeight="1" x14ac:dyDescent="0.2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c r="W4427" s="2"/>
    </row>
    <row r="4428" spans="1:23" ht="14.25" hidden="1" customHeight="1" x14ac:dyDescent="0.2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c r="W4428" s="2"/>
    </row>
    <row r="4429" spans="1:23" ht="14.25" customHeight="1" x14ac:dyDescent="0.2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c r="W4429" s="2">
        <f>Table_1[[#This Row],[Profit]]/Table_1[[#This Row],[Sales]]</f>
        <v>0.45</v>
      </c>
    </row>
    <row r="4430" spans="1:23" ht="14.25" hidden="1" customHeight="1" x14ac:dyDescent="0.2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c r="W4430" s="2"/>
    </row>
    <row r="4431" spans="1:23" ht="14.25" hidden="1" customHeight="1" x14ac:dyDescent="0.2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c r="W4431" s="2"/>
    </row>
    <row r="4432" spans="1:23" ht="14.25" hidden="1" customHeight="1" x14ac:dyDescent="0.2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c r="W4432" s="2"/>
    </row>
    <row r="4433" spans="1:23" ht="14.25" hidden="1" customHeight="1" x14ac:dyDescent="0.2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c r="W4433" s="2"/>
    </row>
    <row r="4434" spans="1:23" ht="14.25" hidden="1" customHeight="1" x14ac:dyDescent="0.2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c r="W4434" s="2"/>
    </row>
    <row r="4435" spans="1:23" ht="14.25" hidden="1" customHeight="1" x14ac:dyDescent="0.2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c r="W4435" s="2"/>
    </row>
    <row r="4436" spans="1:23" ht="14.25" hidden="1" customHeight="1" x14ac:dyDescent="0.2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c r="W4436" s="2"/>
    </row>
    <row r="4437" spans="1:23" ht="14.25" hidden="1" customHeight="1" x14ac:dyDescent="0.2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c r="W4437" s="2"/>
    </row>
    <row r="4438" spans="1:23" ht="14.25" hidden="1" customHeight="1" x14ac:dyDescent="0.2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c r="W4438" s="2"/>
    </row>
    <row r="4439" spans="1:23" ht="14.25" hidden="1" customHeight="1" x14ac:dyDescent="0.2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c r="W4439" s="2"/>
    </row>
    <row r="4440" spans="1:23" ht="14.25" hidden="1" customHeight="1" x14ac:dyDescent="0.2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c r="W4440" s="2"/>
    </row>
    <row r="4441" spans="1:23" ht="14.25" hidden="1" customHeight="1" x14ac:dyDescent="0.2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c r="W4441" s="2"/>
    </row>
    <row r="4442" spans="1:23" ht="14.25" hidden="1" customHeight="1" x14ac:dyDescent="0.2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c r="W4442" s="2"/>
    </row>
    <row r="4443" spans="1:23" ht="14.25" hidden="1" customHeight="1" x14ac:dyDescent="0.2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c r="W4443" s="2"/>
    </row>
    <row r="4444" spans="1:23" ht="14.25" hidden="1" customHeight="1" x14ac:dyDescent="0.2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c r="W4444" s="2"/>
    </row>
    <row r="4445" spans="1:23" ht="14.25" hidden="1" customHeight="1" x14ac:dyDescent="0.2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c r="W4445" s="2"/>
    </row>
    <row r="4446" spans="1:23" ht="14.25" hidden="1" customHeight="1" x14ac:dyDescent="0.2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c r="W4446" s="2"/>
    </row>
    <row r="4447" spans="1:23" ht="14.25" hidden="1" customHeight="1" x14ac:dyDescent="0.2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c r="W4447" s="2"/>
    </row>
    <row r="4448" spans="1:23" ht="14.25" hidden="1" customHeight="1" x14ac:dyDescent="0.2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c r="W4448" s="2"/>
    </row>
    <row r="4449" spans="1:23" ht="14.25" hidden="1" customHeight="1" x14ac:dyDescent="0.2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c r="W4449" s="2"/>
    </row>
    <row r="4450" spans="1:23" ht="14.25" customHeight="1" x14ac:dyDescent="0.2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c r="W4450" s="2">
        <f>Table_1[[#This Row],[Profit]]/Table_1[[#This Row],[Sales]]</f>
        <v>0.31999999999999995</v>
      </c>
    </row>
    <row r="4451" spans="1:23" ht="14.25" customHeight="1" x14ac:dyDescent="0.2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c r="W4451" s="2">
        <f>Table_1[[#This Row],[Profit]]/Table_1[[#This Row],[Sales]]</f>
        <v>0.48000000000000004</v>
      </c>
    </row>
    <row r="4452" spans="1:23" ht="14.25" customHeight="1" x14ac:dyDescent="0.2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c r="W4452" s="2">
        <f>Table_1[[#This Row],[Profit]]/Table_1[[#This Row],[Sales]]</f>
        <v>0.46999999999999992</v>
      </c>
    </row>
    <row r="4453" spans="1:23" ht="14.25" customHeight="1" x14ac:dyDescent="0.2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c r="W4453" s="2">
        <f>Table_1[[#This Row],[Profit]]/Table_1[[#This Row],[Sales]]</f>
        <v>0.33999999999999997</v>
      </c>
    </row>
    <row r="4454" spans="1:23" ht="14.25" customHeight="1" x14ac:dyDescent="0.2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c r="W4454" s="2">
        <f>Table_1[[#This Row],[Profit]]/Table_1[[#This Row],[Sales]]</f>
        <v>0.47000000000000003</v>
      </c>
    </row>
    <row r="4455" spans="1:23" ht="14.25" customHeight="1" x14ac:dyDescent="0.2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c r="W4455" s="2">
        <f>Table_1[[#This Row],[Profit]]/Table_1[[#This Row],[Sales]]</f>
        <v>0.17647058823529407</v>
      </c>
    </row>
    <row r="4456" spans="1:23" ht="14.25" customHeight="1" x14ac:dyDescent="0.2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c r="W4456" s="2">
        <f>Table_1[[#This Row],[Profit]]/Table_1[[#This Row],[Sales]]</f>
        <v>1.9999999999999959E-2</v>
      </c>
    </row>
    <row r="4457" spans="1:23" ht="14.25" customHeight="1" x14ac:dyDescent="0.2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c r="W4457" s="2">
        <f>Table_1[[#This Row],[Profit]]/Table_1[[#This Row],[Sales]]</f>
        <v>-9.999999999999995E-2</v>
      </c>
    </row>
    <row r="4458" spans="1:23" ht="14.25" customHeight="1" x14ac:dyDescent="0.2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c r="W4458" s="2">
        <f>Table_1[[#This Row],[Profit]]/Table_1[[#This Row],[Sales]]</f>
        <v>0.33749999999999997</v>
      </c>
    </row>
    <row r="4459" spans="1:23" ht="14.25" customHeight="1" x14ac:dyDescent="0.2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c r="W4459" s="2">
        <f>Table_1[[#This Row],[Profit]]/Table_1[[#This Row],[Sales]]</f>
        <v>0.46999999999999992</v>
      </c>
    </row>
    <row r="4460" spans="1:23" ht="14.25" customHeight="1" x14ac:dyDescent="0.2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c r="W4460" s="2">
        <f>Table_1[[#This Row],[Profit]]/Table_1[[#This Row],[Sales]]</f>
        <v>-0.22499999999999998</v>
      </c>
    </row>
    <row r="4461" spans="1:23" ht="14.25" customHeight="1" x14ac:dyDescent="0.2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c r="W4461" s="2">
        <f>Table_1[[#This Row],[Profit]]/Table_1[[#This Row],[Sales]]</f>
        <v>0.10000000000000003</v>
      </c>
    </row>
    <row r="4462" spans="1:23" ht="14.25" customHeight="1" x14ac:dyDescent="0.2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c r="W4462" s="2">
        <f>Table_1[[#This Row],[Profit]]/Table_1[[#This Row],[Sales]]</f>
        <v>-0.20000000000000009</v>
      </c>
    </row>
    <row r="4463" spans="1:23" ht="14.25" customHeight="1" x14ac:dyDescent="0.2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c r="W4463" s="2">
        <f>Table_1[[#This Row],[Profit]]/Table_1[[#This Row],[Sales]]</f>
        <v>2.4999999999999904E-2</v>
      </c>
    </row>
    <row r="4464" spans="1:23" ht="14.25" customHeight="1" x14ac:dyDescent="0.2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c r="W4464" s="2">
        <f>Table_1[[#This Row],[Profit]]/Table_1[[#This Row],[Sales]]</f>
        <v>-0.76666666666666627</v>
      </c>
    </row>
    <row r="4465" spans="1:23" ht="14.25" customHeight="1" x14ac:dyDescent="0.2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c r="W4465" s="2">
        <f>Table_1[[#This Row],[Profit]]/Table_1[[#This Row],[Sales]]</f>
        <v>0.36249999999999999</v>
      </c>
    </row>
    <row r="4466" spans="1:23" ht="14.25" customHeight="1" x14ac:dyDescent="0.2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c r="W4466" s="2">
        <f>Table_1[[#This Row],[Profit]]/Table_1[[#This Row],[Sales]]</f>
        <v>0.12499999999999993</v>
      </c>
    </row>
    <row r="4467" spans="1:23" ht="14.25" customHeight="1" x14ac:dyDescent="0.2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c r="W4467" s="2">
        <f>Table_1[[#This Row],[Profit]]/Table_1[[#This Row],[Sales]]</f>
        <v>0.33749999999999997</v>
      </c>
    </row>
    <row r="4468" spans="1:23" ht="14.25" hidden="1" customHeight="1" x14ac:dyDescent="0.2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c r="W4468" s="2"/>
    </row>
    <row r="4469" spans="1:23" ht="14.25" hidden="1" customHeight="1" x14ac:dyDescent="0.2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c r="W4469" s="2"/>
    </row>
    <row r="4470" spans="1:23" ht="14.25" hidden="1" customHeight="1" x14ac:dyDescent="0.2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c r="W4470" s="2"/>
    </row>
    <row r="4471" spans="1:23" ht="14.25" hidden="1" customHeight="1" x14ac:dyDescent="0.2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c r="W4471" s="2"/>
    </row>
    <row r="4472" spans="1:23" ht="14.25" hidden="1" customHeight="1" x14ac:dyDescent="0.2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c r="W4472" s="2"/>
    </row>
    <row r="4473" spans="1:23" ht="14.25" hidden="1" customHeight="1" x14ac:dyDescent="0.2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c r="W4473" s="2"/>
    </row>
    <row r="4474" spans="1:23" ht="14.25" hidden="1" customHeight="1" x14ac:dyDescent="0.2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c r="W4474" s="2"/>
    </row>
    <row r="4475" spans="1:23" ht="14.25" hidden="1" customHeight="1" x14ac:dyDescent="0.2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c r="W4475" s="2"/>
    </row>
    <row r="4476" spans="1:23" ht="14.25" hidden="1" customHeight="1" x14ac:dyDescent="0.2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c r="W4476" s="2"/>
    </row>
    <row r="4477" spans="1:23" ht="14.25" hidden="1" customHeight="1" x14ac:dyDescent="0.2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c r="W4477" s="2"/>
    </row>
    <row r="4478" spans="1:23" ht="14.25" hidden="1" customHeight="1" x14ac:dyDescent="0.2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c r="W4478" s="2"/>
    </row>
    <row r="4479" spans="1:23" ht="14.25" hidden="1" customHeight="1" x14ac:dyDescent="0.2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c r="W4479" s="2"/>
    </row>
    <row r="4480" spans="1:23" ht="14.25" hidden="1" customHeight="1" x14ac:dyDescent="0.2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c r="W4480" s="2"/>
    </row>
    <row r="4481" spans="1:23" ht="14.25" hidden="1" customHeight="1" x14ac:dyDescent="0.2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c r="W4481" s="2"/>
    </row>
    <row r="4482" spans="1:23" ht="14.25" customHeight="1" x14ac:dyDescent="0.2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c r="W4482" s="2">
        <f>Table_1[[#This Row],[Profit]]/Table_1[[#This Row],[Sales]]</f>
        <v>0.32999999999999996</v>
      </c>
    </row>
    <row r="4483" spans="1:23" ht="14.25" customHeight="1" x14ac:dyDescent="0.2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c r="W4483" s="2">
        <f>Table_1[[#This Row],[Profit]]/Table_1[[#This Row],[Sales]]</f>
        <v>0.3299999999999999</v>
      </c>
    </row>
    <row r="4484" spans="1:23" ht="14.25" customHeight="1" x14ac:dyDescent="0.2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c r="W4484" s="2">
        <f>Table_1[[#This Row],[Profit]]/Table_1[[#This Row],[Sales]]</f>
        <v>0.36249999999999993</v>
      </c>
    </row>
    <row r="4485" spans="1:23" ht="14.25" customHeight="1" x14ac:dyDescent="0.2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c r="W4485" s="2">
        <f>Table_1[[#This Row],[Profit]]/Table_1[[#This Row],[Sales]]</f>
        <v>0.48999999999999994</v>
      </c>
    </row>
    <row r="4486" spans="1:23" ht="14.25" customHeight="1" x14ac:dyDescent="0.2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c r="W4486" s="2">
        <f>Table_1[[#This Row],[Profit]]/Table_1[[#This Row],[Sales]]</f>
        <v>0.32499999999999996</v>
      </c>
    </row>
    <row r="4487" spans="1:23" ht="14.25" customHeight="1" x14ac:dyDescent="0.2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c r="W4487" s="2">
        <f>Table_1[[#This Row],[Profit]]/Table_1[[#This Row],[Sales]]</f>
        <v>0.48000000000000004</v>
      </c>
    </row>
    <row r="4488" spans="1:23" ht="14.25" customHeight="1" x14ac:dyDescent="0.2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c r="W4488" s="2">
        <f>Table_1[[#This Row],[Profit]]/Table_1[[#This Row],[Sales]]</f>
        <v>0.48</v>
      </c>
    </row>
    <row r="4489" spans="1:23" ht="14.25" hidden="1" customHeight="1" x14ac:dyDescent="0.2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c r="W4489" s="2"/>
    </row>
    <row r="4490" spans="1:23" ht="14.25" hidden="1" customHeight="1" x14ac:dyDescent="0.2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c r="W4490" s="2"/>
    </row>
    <row r="4491" spans="1:23" ht="14.25" hidden="1" customHeight="1" x14ac:dyDescent="0.2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c r="W4491" s="2"/>
    </row>
    <row r="4492" spans="1:23" ht="14.25" customHeight="1" x14ac:dyDescent="0.2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c r="W4492" s="2">
        <f>Table_1[[#This Row],[Profit]]/Table_1[[#This Row],[Sales]]</f>
        <v>1.2500000000000009E-2</v>
      </c>
    </row>
    <row r="4493" spans="1:23" ht="14.25" hidden="1" customHeight="1" x14ac:dyDescent="0.2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c r="W4493" s="2"/>
    </row>
    <row r="4494" spans="1:23" ht="14.25" hidden="1" customHeight="1" x14ac:dyDescent="0.2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c r="W4494" s="2"/>
    </row>
    <row r="4495" spans="1:23" ht="14.25" hidden="1" customHeight="1" x14ac:dyDescent="0.2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c r="W4495" s="2"/>
    </row>
    <row r="4496" spans="1:23" ht="14.25" hidden="1" customHeight="1" x14ac:dyDescent="0.2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c r="W4496" s="2"/>
    </row>
    <row r="4497" spans="1:23" ht="14.25" customHeight="1" x14ac:dyDescent="0.2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c r="W4497" s="2">
        <f>Table_1[[#This Row],[Profit]]/Table_1[[#This Row],[Sales]]</f>
        <v>8.235294117647049E-2</v>
      </c>
    </row>
    <row r="4498" spans="1:23" ht="14.25" customHeight="1" x14ac:dyDescent="0.2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c r="W4498" s="2">
        <f>Table_1[[#This Row],[Profit]]/Table_1[[#This Row],[Sales]]</f>
        <v>0.49</v>
      </c>
    </row>
    <row r="4499" spans="1:23" ht="14.25" hidden="1" customHeight="1" x14ac:dyDescent="0.2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c r="W4499" s="2"/>
    </row>
    <row r="4500" spans="1:23" ht="14.25" customHeight="1" x14ac:dyDescent="0.2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c r="W4500" s="2">
        <f>Table_1[[#This Row],[Profit]]/Table_1[[#This Row],[Sales]]</f>
        <v>0.48000000000000004</v>
      </c>
    </row>
    <row r="4501" spans="1:23" ht="14.25" customHeight="1" x14ac:dyDescent="0.2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c r="W4501" s="2">
        <f>Table_1[[#This Row],[Profit]]/Table_1[[#This Row],[Sales]]</f>
        <v>0.48000000000000004</v>
      </c>
    </row>
    <row r="4502" spans="1:23" ht="14.25" customHeight="1" x14ac:dyDescent="0.2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c r="W4502" s="2">
        <f>Table_1[[#This Row],[Profit]]/Table_1[[#This Row],[Sales]]</f>
        <v>0.34999999999999992</v>
      </c>
    </row>
    <row r="4503" spans="1:23" ht="14.25" hidden="1" customHeight="1" x14ac:dyDescent="0.2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c r="W4503" s="2"/>
    </row>
    <row r="4504" spans="1:23" ht="14.25" hidden="1" customHeight="1" x14ac:dyDescent="0.2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c r="W4504" s="2"/>
    </row>
    <row r="4505" spans="1:23" ht="14.25" customHeight="1" x14ac:dyDescent="0.2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c r="W4505" s="2">
        <f>Table_1[[#This Row],[Profit]]/Table_1[[#This Row],[Sales]]</f>
        <v>9.9999999999999936E-2</v>
      </c>
    </row>
    <row r="4506" spans="1:23" ht="14.25" customHeight="1" x14ac:dyDescent="0.2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c r="W4506" s="2">
        <f>Table_1[[#This Row],[Profit]]/Table_1[[#This Row],[Sales]]</f>
        <v>0.27999999999999997</v>
      </c>
    </row>
    <row r="4507" spans="1:23" ht="14.25" customHeight="1" x14ac:dyDescent="0.2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c r="W4507" s="2">
        <f>Table_1[[#This Row],[Profit]]/Table_1[[#This Row],[Sales]]</f>
        <v>0.21000000000000002</v>
      </c>
    </row>
    <row r="4508" spans="1:23" ht="14.25" customHeight="1" x14ac:dyDescent="0.2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c r="W4508" s="2">
        <f>Table_1[[#This Row],[Profit]]/Table_1[[#This Row],[Sales]]</f>
        <v>6.2499999999999972E-2</v>
      </c>
    </row>
    <row r="4509" spans="1:23" ht="14.25" customHeight="1" x14ac:dyDescent="0.2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c r="W4509" s="2">
        <f>Table_1[[#This Row],[Profit]]/Table_1[[#This Row],[Sales]]</f>
        <v>9.9999999999999256E-3</v>
      </c>
    </row>
    <row r="4510" spans="1:23" ht="14.25" customHeight="1" x14ac:dyDescent="0.2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c r="W4510" s="2">
        <f>Table_1[[#This Row],[Profit]]/Table_1[[#This Row],[Sales]]</f>
        <v>0.22999999999999993</v>
      </c>
    </row>
    <row r="4511" spans="1:23" ht="14.25" customHeight="1" x14ac:dyDescent="0.2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c r="W4511" s="2">
        <f>Table_1[[#This Row],[Profit]]/Table_1[[#This Row],[Sales]]</f>
        <v>-3.7500000000000151E-2</v>
      </c>
    </row>
    <row r="4512" spans="1:23" ht="14.25" hidden="1" customHeight="1" x14ac:dyDescent="0.2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c r="W4512" s="2"/>
    </row>
    <row r="4513" spans="1:23" ht="14.25" hidden="1" customHeight="1" x14ac:dyDescent="0.2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c r="W4513" s="2"/>
    </row>
    <row r="4514" spans="1:23" ht="14.25" customHeight="1" x14ac:dyDescent="0.2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c r="W4514" s="2">
        <f>Table_1[[#This Row],[Profit]]/Table_1[[#This Row],[Sales]]</f>
        <v>-0.73333333333333306</v>
      </c>
    </row>
    <row r="4515" spans="1:23" ht="14.25" hidden="1" customHeight="1" x14ac:dyDescent="0.2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c r="W4515" s="2"/>
    </row>
    <row r="4516" spans="1:23" ht="14.25" hidden="1" customHeight="1" x14ac:dyDescent="0.2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c r="W4516" s="2"/>
    </row>
    <row r="4517" spans="1:23" ht="14.25" hidden="1" customHeight="1" x14ac:dyDescent="0.2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c r="W4517" s="2"/>
    </row>
    <row r="4518" spans="1:23" ht="14.25" customHeight="1" x14ac:dyDescent="0.2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c r="W4518" s="2">
        <f>Table_1[[#This Row],[Profit]]/Table_1[[#This Row],[Sales]]</f>
        <v>0.46999999999999992</v>
      </c>
    </row>
    <row r="4519" spans="1:23" ht="14.25" customHeight="1" x14ac:dyDescent="0.2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c r="W4519" s="2">
        <f>Table_1[[#This Row],[Profit]]/Table_1[[#This Row],[Sales]]</f>
        <v>0.32499999999999996</v>
      </c>
    </row>
    <row r="4520" spans="1:23" ht="14.25" customHeight="1" x14ac:dyDescent="0.2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c r="W4520" s="2">
        <f>Table_1[[#This Row],[Profit]]/Table_1[[#This Row],[Sales]]</f>
        <v>0.42</v>
      </c>
    </row>
    <row r="4521" spans="1:23" ht="14.25" hidden="1" customHeight="1" x14ac:dyDescent="0.2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c r="W4521" s="2"/>
    </row>
    <row r="4522" spans="1:23" ht="14.25" hidden="1" customHeight="1" x14ac:dyDescent="0.2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c r="W4522" s="2"/>
    </row>
    <row r="4523" spans="1:23" ht="14.25" hidden="1" customHeight="1" x14ac:dyDescent="0.2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c r="W4523" s="2"/>
    </row>
    <row r="4524" spans="1:23" ht="14.25" customHeight="1" x14ac:dyDescent="0.2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c r="W4524" s="2">
        <f>Table_1[[#This Row],[Profit]]/Table_1[[#This Row],[Sales]]</f>
        <v>0.3249999999999999</v>
      </c>
    </row>
    <row r="4525" spans="1:23" ht="14.25" hidden="1" customHeight="1" x14ac:dyDescent="0.2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c r="W4525" s="2"/>
    </row>
    <row r="4526" spans="1:23" ht="14.25" hidden="1" customHeight="1" x14ac:dyDescent="0.2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c r="W4526" s="2"/>
    </row>
    <row r="4527" spans="1:23" ht="14.25" hidden="1" customHeight="1" x14ac:dyDescent="0.2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c r="W4527" s="2"/>
    </row>
    <row r="4528" spans="1:23" ht="14.25" hidden="1" customHeight="1" x14ac:dyDescent="0.2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c r="W4528" s="2"/>
    </row>
    <row r="4529" spans="1:23" ht="14.25" hidden="1" customHeight="1" x14ac:dyDescent="0.2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c r="W4529" s="2"/>
    </row>
    <row r="4530" spans="1:23" ht="14.25" hidden="1" customHeight="1" x14ac:dyDescent="0.2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c r="W4530" s="2"/>
    </row>
    <row r="4531" spans="1:23" ht="14.25" hidden="1" customHeight="1" x14ac:dyDescent="0.2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c r="W4531" s="2"/>
    </row>
    <row r="4532" spans="1:23" ht="14.25" hidden="1" customHeight="1" x14ac:dyDescent="0.2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c r="W4532" s="2"/>
    </row>
    <row r="4533" spans="1:23" ht="14.25" hidden="1" customHeight="1" x14ac:dyDescent="0.2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c r="W4533" s="2"/>
    </row>
    <row r="4534" spans="1:23" ht="14.25" customHeight="1" x14ac:dyDescent="0.2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c r="W4534" s="2">
        <f>Table_1[[#This Row],[Profit]]/Table_1[[#This Row],[Sales]]</f>
        <v>0.11249999999999995</v>
      </c>
    </row>
    <row r="4535" spans="1:23" ht="14.25" customHeight="1" x14ac:dyDescent="0.2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c r="W4535" s="2">
        <f>Table_1[[#This Row],[Profit]]/Table_1[[#This Row],[Sales]]</f>
        <v>0.49</v>
      </c>
    </row>
    <row r="4536" spans="1:23" ht="14.25" customHeight="1" x14ac:dyDescent="0.2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c r="W4536" s="2">
        <f>Table_1[[#This Row],[Profit]]/Table_1[[#This Row],[Sales]]</f>
        <v>0.49</v>
      </c>
    </row>
    <row r="4537" spans="1:23" ht="14.25" customHeight="1" x14ac:dyDescent="0.2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c r="W4537" s="2">
        <f>Table_1[[#This Row],[Profit]]/Table_1[[#This Row],[Sales]]</f>
        <v>0.30999999999999994</v>
      </c>
    </row>
    <row r="4538" spans="1:23" ht="14.25" customHeight="1" x14ac:dyDescent="0.2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c r="W4538" s="2">
        <f>Table_1[[#This Row],[Profit]]/Table_1[[#This Row],[Sales]]</f>
        <v>0.35000000000000009</v>
      </c>
    </row>
    <row r="4539" spans="1:23" ht="14.25" customHeight="1" x14ac:dyDescent="0.2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c r="W4539" s="2">
        <f>Table_1[[#This Row],[Profit]]/Table_1[[#This Row],[Sales]]</f>
        <v>0.33999999999999991</v>
      </c>
    </row>
    <row r="4540" spans="1:23" ht="14.25" customHeight="1" x14ac:dyDescent="0.2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c r="W4540" s="2">
        <f>Table_1[[#This Row],[Profit]]/Table_1[[#This Row],[Sales]]</f>
        <v>0.32999999999999996</v>
      </c>
    </row>
    <row r="4541" spans="1:23" ht="14.25" hidden="1" customHeight="1" x14ac:dyDescent="0.2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c r="W4541" s="2"/>
    </row>
    <row r="4542" spans="1:23" ht="14.25" hidden="1" customHeight="1" x14ac:dyDescent="0.2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c r="W4542" s="2"/>
    </row>
    <row r="4543" spans="1:23" ht="14.25" hidden="1" customHeight="1" x14ac:dyDescent="0.2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c r="W4543" s="2"/>
    </row>
    <row r="4544" spans="1:23" ht="14.25" hidden="1" customHeight="1" x14ac:dyDescent="0.2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c r="W4544" s="2"/>
    </row>
    <row r="4545" spans="1:23" ht="14.25" hidden="1" customHeight="1" x14ac:dyDescent="0.2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c r="W4545" s="2"/>
    </row>
    <row r="4546" spans="1:23" ht="14.25" hidden="1" customHeight="1" x14ac:dyDescent="0.2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c r="W4546" s="2"/>
    </row>
    <row r="4547" spans="1:23" ht="14.25" hidden="1" customHeight="1" x14ac:dyDescent="0.2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c r="W4547" s="2"/>
    </row>
    <row r="4548" spans="1:23" ht="14.25" hidden="1" customHeight="1" x14ac:dyDescent="0.2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c r="W4548" s="2"/>
    </row>
    <row r="4549" spans="1:23" ht="14.25" hidden="1" customHeight="1" x14ac:dyDescent="0.2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c r="W4549" s="2"/>
    </row>
    <row r="4550" spans="1:23" ht="14.25" hidden="1" customHeight="1" x14ac:dyDescent="0.2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c r="W4550" s="2"/>
    </row>
    <row r="4551" spans="1:23" ht="14.25" hidden="1" customHeight="1" x14ac:dyDescent="0.2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c r="W4551" s="2"/>
    </row>
    <row r="4552" spans="1:23" ht="14.25" hidden="1" customHeight="1" x14ac:dyDescent="0.2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c r="W4552" s="2"/>
    </row>
    <row r="4553" spans="1:23" ht="14.25" customHeight="1" x14ac:dyDescent="0.2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c r="W4553" s="2">
        <f>Table_1[[#This Row],[Profit]]/Table_1[[#This Row],[Sales]]</f>
        <v>1.249999999999994E-2</v>
      </c>
    </row>
    <row r="4554" spans="1:23" ht="14.25" customHeight="1" x14ac:dyDescent="0.2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c r="W4554" s="2">
        <f>Table_1[[#This Row],[Profit]]/Table_1[[#This Row],[Sales]]</f>
        <v>9.999999999999995E-2</v>
      </c>
    </row>
    <row r="4555" spans="1:23" ht="14.25" customHeight="1" x14ac:dyDescent="0.2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c r="W4555" s="2">
        <f>Table_1[[#This Row],[Profit]]/Table_1[[#This Row],[Sales]]</f>
        <v>0.4499999999999999</v>
      </c>
    </row>
    <row r="4556" spans="1:23" ht="14.25" hidden="1" customHeight="1" x14ac:dyDescent="0.2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c r="W4556" s="2"/>
    </row>
    <row r="4557" spans="1:23" ht="14.25" hidden="1" customHeight="1" x14ac:dyDescent="0.2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c r="W4557" s="2"/>
    </row>
    <row r="4558" spans="1:23" ht="14.25" hidden="1" customHeight="1" x14ac:dyDescent="0.2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c r="W4558" s="2"/>
    </row>
    <row r="4559" spans="1:23" ht="14.25" customHeight="1" x14ac:dyDescent="0.2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c r="W4559" s="2">
        <f>Table_1[[#This Row],[Profit]]/Table_1[[#This Row],[Sales]]</f>
        <v>-0.7666666666666665</v>
      </c>
    </row>
    <row r="4560" spans="1:23" ht="14.25" hidden="1" customHeight="1" x14ac:dyDescent="0.2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c r="W4560" s="2"/>
    </row>
    <row r="4561" spans="1:23" ht="14.25" hidden="1" customHeight="1" x14ac:dyDescent="0.2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c r="W4561" s="2"/>
    </row>
    <row r="4562" spans="1:23" ht="14.25" customHeight="1" x14ac:dyDescent="0.2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c r="W4562" s="2">
        <f>Table_1[[#This Row],[Profit]]/Table_1[[#This Row],[Sales]]</f>
        <v>0.45</v>
      </c>
    </row>
    <row r="4563" spans="1:23" ht="14.25" customHeight="1" x14ac:dyDescent="0.2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c r="W4563" s="2">
        <f>Table_1[[#This Row],[Profit]]/Table_1[[#This Row],[Sales]]</f>
        <v>7.4999999999999956E-2</v>
      </c>
    </row>
    <row r="4564" spans="1:23" ht="14.25" customHeight="1" x14ac:dyDescent="0.2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c r="W4564" s="2">
        <f>Table_1[[#This Row],[Profit]]/Table_1[[#This Row],[Sales]]</f>
        <v>0.38000000000000006</v>
      </c>
    </row>
    <row r="4565" spans="1:23" ht="14.25" hidden="1" customHeight="1" x14ac:dyDescent="0.2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c r="W4565" s="2"/>
    </row>
    <row r="4566" spans="1:23" ht="14.25" customHeight="1" x14ac:dyDescent="0.2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c r="W4566" s="2">
        <f>Table_1[[#This Row],[Profit]]/Table_1[[#This Row],[Sales]]</f>
        <v>-1.2500000000000008E-2</v>
      </c>
    </row>
    <row r="4567" spans="1:23" ht="14.25" hidden="1" customHeight="1" x14ac:dyDescent="0.2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c r="W4567" s="2"/>
    </row>
    <row r="4568" spans="1:23" ht="14.25" hidden="1" customHeight="1" x14ac:dyDescent="0.2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c r="W4568" s="2"/>
    </row>
    <row r="4569" spans="1:23" ht="14.25" hidden="1" customHeight="1" x14ac:dyDescent="0.2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c r="W4569" s="2"/>
    </row>
    <row r="4570" spans="1:23" ht="14.25" hidden="1" customHeight="1" x14ac:dyDescent="0.2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c r="W4570" s="2"/>
    </row>
    <row r="4571" spans="1:23" ht="14.25" customHeight="1" x14ac:dyDescent="0.2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c r="W4571" s="2">
        <f>Table_1[[#This Row],[Profit]]/Table_1[[#This Row],[Sales]]</f>
        <v>0.35</v>
      </c>
    </row>
    <row r="4572" spans="1:23" ht="14.25" hidden="1" customHeight="1" x14ac:dyDescent="0.2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c r="W4572" s="2"/>
    </row>
    <row r="4573" spans="1:23" ht="14.25" hidden="1" customHeight="1" x14ac:dyDescent="0.2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c r="W4573" s="2"/>
    </row>
    <row r="4574" spans="1:23" ht="14.25" customHeight="1" x14ac:dyDescent="0.2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c r="W4574" s="2">
        <f>Table_1[[#This Row],[Profit]]/Table_1[[#This Row],[Sales]]</f>
        <v>0.18749999999999994</v>
      </c>
    </row>
    <row r="4575" spans="1:23" ht="14.25" hidden="1" customHeight="1" x14ac:dyDescent="0.2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c r="W4575" s="2"/>
    </row>
    <row r="4576" spans="1:23" ht="14.25" hidden="1" customHeight="1" x14ac:dyDescent="0.2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c r="W4576" s="2"/>
    </row>
    <row r="4577" spans="1:23" ht="14.25" hidden="1" customHeight="1" x14ac:dyDescent="0.2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c r="W4577" s="2"/>
    </row>
    <row r="4578" spans="1:23" ht="14.25" hidden="1" customHeight="1" x14ac:dyDescent="0.2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c r="W4578" s="2"/>
    </row>
    <row r="4579" spans="1:23" ht="14.25" customHeight="1" x14ac:dyDescent="0.2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c r="W4579" s="2">
        <f>Table_1[[#This Row],[Profit]]/Table_1[[#This Row],[Sales]]</f>
        <v>0.34999999999999992</v>
      </c>
    </row>
    <row r="4580" spans="1:23" ht="14.25" hidden="1" customHeight="1" x14ac:dyDescent="0.2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c r="W4580" s="2"/>
    </row>
    <row r="4581" spans="1:23" ht="14.25" hidden="1" customHeight="1" x14ac:dyDescent="0.2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c r="W4581" s="2"/>
    </row>
    <row r="4582" spans="1:23" ht="14.25" hidden="1" customHeight="1" x14ac:dyDescent="0.2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c r="W4582" s="2"/>
    </row>
    <row r="4583" spans="1:23" ht="14.25" hidden="1" customHeight="1" x14ac:dyDescent="0.2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c r="W4583" s="2"/>
    </row>
    <row r="4584" spans="1:23" ht="14.25" hidden="1" customHeight="1" x14ac:dyDescent="0.2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c r="W4584" s="2"/>
    </row>
    <row r="4585" spans="1:23" ht="14.25" customHeight="1" x14ac:dyDescent="0.2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c r="W4585" s="2">
        <f>Table_1[[#This Row],[Profit]]/Table_1[[#This Row],[Sales]]</f>
        <v>0.46</v>
      </c>
    </row>
    <row r="4586" spans="1:23" ht="14.25" customHeight="1" x14ac:dyDescent="0.2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c r="W4586" s="2">
        <f>Table_1[[#This Row],[Profit]]/Table_1[[#This Row],[Sales]]</f>
        <v>0.5</v>
      </c>
    </row>
    <row r="4587" spans="1:23" ht="14.25" customHeight="1" x14ac:dyDescent="0.2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c r="W4587" s="2">
        <f>Table_1[[#This Row],[Profit]]/Table_1[[#This Row],[Sales]]</f>
        <v>0.48</v>
      </c>
    </row>
    <row r="4588" spans="1:23" ht="14.25" customHeight="1" x14ac:dyDescent="0.2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c r="W4588" s="2">
        <f>Table_1[[#This Row],[Profit]]/Table_1[[#This Row],[Sales]]</f>
        <v>0.35</v>
      </c>
    </row>
    <row r="4589" spans="1:23" ht="14.25" customHeight="1" x14ac:dyDescent="0.2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c r="W4589" s="2">
        <f>Table_1[[#This Row],[Profit]]/Table_1[[#This Row],[Sales]]</f>
        <v>3.0000000000000037E-2</v>
      </c>
    </row>
    <row r="4590" spans="1:23" ht="14.25" customHeight="1" x14ac:dyDescent="0.2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c r="W4590" s="2">
        <f>Table_1[[#This Row],[Profit]]/Table_1[[#This Row],[Sales]]</f>
        <v>0.4200000000000001</v>
      </c>
    </row>
    <row r="4591" spans="1:23" ht="14.25" customHeight="1" x14ac:dyDescent="0.2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c r="W4591" s="2">
        <f>Table_1[[#This Row],[Profit]]/Table_1[[#This Row],[Sales]]</f>
        <v>4.9999999999999906E-2</v>
      </c>
    </row>
    <row r="4592" spans="1:23" ht="14.25" customHeight="1" x14ac:dyDescent="0.2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c r="W4592" s="2">
        <f>Table_1[[#This Row],[Profit]]/Table_1[[#This Row],[Sales]]</f>
        <v>0.28000000000000003</v>
      </c>
    </row>
    <row r="4593" spans="1:23" ht="14.25" customHeight="1" x14ac:dyDescent="0.2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c r="W4593" s="2">
        <f>Table_1[[#This Row],[Profit]]/Table_1[[#This Row],[Sales]]</f>
        <v>0.10000000000000003</v>
      </c>
    </row>
    <row r="4594" spans="1:23" ht="14.25" customHeight="1" x14ac:dyDescent="0.2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c r="W4594" s="2">
        <f>Table_1[[#This Row],[Profit]]/Table_1[[#This Row],[Sales]]</f>
        <v>-3.750000000000004E-2</v>
      </c>
    </row>
    <row r="4595" spans="1:23" ht="14.25" customHeight="1" x14ac:dyDescent="0.2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c r="W4595" s="2">
        <f>Table_1[[#This Row],[Profit]]/Table_1[[#This Row],[Sales]]</f>
        <v>0.26</v>
      </c>
    </row>
    <row r="4596" spans="1:23" ht="14.25" customHeight="1" x14ac:dyDescent="0.2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c r="W4596" s="2">
        <f>Table_1[[#This Row],[Profit]]/Table_1[[#This Row],[Sales]]</f>
        <v>3.7500000000000054E-2</v>
      </c>
    </row>
    <row r="4597" spans="1:23" ht="14.25" customHeight="1" x14ac:dyDescent="0.2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c r="W4597" s="2">
        <f>Table_1[[#This Row],[Profit]]/Table_1[[#This Row],[Sales]]</f>
        <v>0.28000000000000003</v>
      </c>
    </row>
    <row r="4598" spans="1:23" ht="14.25" hidden="1" customHeight="1" x14ac:dyDescent="0.2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c r="W4598" s="2"/>
    </row>
    <row r="4599" spans="1:23" ht="14.25" hidden="1" customHeight="1" x14ac:dyDescent="0.2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c r="W4599" s="2"/>
    </row>
    <row r="4600" spans="1:23" ht="14.25" hidden="1" customHeight="1" x14ac:dyDescent="0.2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c r="W4600" s="2"/>
    </row>
    <row r="4601" spans="1:23" ht="14.25" hidden="1" customHeight="1" x14ac:dyDescent="0.2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c r="W4601" s="2"/>
    </row>
    <row r="4602" spans="1:23" ht="14.25" hidden="1" customHeight="1" x14ac:dyDescent="0.2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c r="W4602" s="2"/>
    </row>
    <row r="4603" spans="1:23" ht="14.25" hidden="1" customHeight="1" x14ac:dyDescent="0.2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c r="W4603" s="2"/>
    </row>
    <row r="4604" spans="1:23" ht="14.25" hidden="1" customHeight="1" x14ac:dyDescent="0.2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c r="W4604" s="2"/>
    </row>
    <row r="4605" spans="1:23" ht="14.25" hidden="1" customHeight="1" x14ac:dyDescent="0.2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c r="W4605" s="2"/>
    </row>
    <row r="4606" spans="1:23" ht="14.25" hidden="1" customHeight="1" x14ac:dyDescent="0.2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c r="W4606" s="2"/>
    </row>
    <row r="4607" spans="1:23" ht="14.25" hidden="1" customHeight="1" x14ac:dyDescent="0.2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c r="W4607" s="2"/>
    </row>
    <row r="4608" spans="1:23" ht="14.25" hidden="1" customHeight="1" x14ac:dyDescent="0.2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c r="W4608" s="2"/>
    </row>
    <row r="4609" spans="1:23" ht="14.25" hidden="1" customHeight="1" x14ac:dyDescent="0.2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c r="W4609" s="2"/>
    </row>
    <row r="4610" spans="1:23" ht="14.25" hidden="1" customHeight="1" x14ac:dyDescent="0.2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c r="W4610" s="2"/>
    </row>
    <row r="4611" spans="1:23" ht="14.25" hidden="1" customHeight="1" x14ac:dyDescent="0.2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c r="W4611" s="2"/>
    </row>
    <row r="4612" spans="1:23" ht="14.25" customHeight="1" x14ac:dyDescent="0.2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c r="W4612" s="2">
        <f>Table_1[[#This Row],[Profit]]/Table_1[[#This Row],[Sales]]</f>
        <v>0.44000000000000006</v>
      </c>
    </row>
    <row r="4613" spans="1:23" ht="14.25" hidden="1" customHeight="1" x14ac:dyDescent="0.2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c r="W4613" s="2"/>
    </row>
    <row r="4614" spans="1:23" ht="14.25" hidden="1" customHeight="1" x14ac:dyDescent="0.2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c r="W4614" s="2"/>
    </row>
    <row r="4615" spans="1:23" ht="14.25" hidden="1" customHeight="1" x14ac:dyDescent="0.2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c r="W4615" s="2"/>
    </row>
    <row r="4616" spans="1:23" ht="14.25" hidden="1" customHeight="1" x14ac:dyDescent="0.2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c r="W4616" s="2"/>
    </row>
    <row r="4617" spans="1:23" ht="14.25" hidden="1" customHeight="1" x14ac:dyDescent="0.2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c r="W4617" s="2"/>
    </row>
    <row r="4618" spans="1:23" ht="14.25" hidden="1" customHeight="1" x14ac:dyDescent="0.2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c r="W4618" s="2"/>
    </row>
    <row r="4619" spans="1:23" ht="14.25" hidden="1" customHeight="1" x14ac:dyDescent="0.2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c r="W4619" s="2"/>
    </row>
    <row r="4620" spans="1:23" ht="14.25" hidden="1" customHeight="1" x14ac:dyDescent="0.2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c r="W4620" s="2"/>
    </row>
    <row r="4621" spans="1:23" ht="14.25" customHeight="1" x14ac:dyDescent="0.2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c r="W4621" s="2">
        <f>Table_1[[#This Row],[Profit]]/Table_1[[#This Row],[Sales]]</f>
        <v>0.34999999999999992</v>
      </c>
    </row>
    <row r="4622" spans="1:23" ht="14.25" customHeight="1" x14ac:dyDescent="0.2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c r="W4622" s="2">
        <f>Table_1[[#This Row],[Profit]]/Table_1[[#This Row],[Sales]]</f>
        <v>0.37499999999999994</v>
      </c>
    </row>
    <row r="4623" spans="1:23" ht="14.25" hidden="1" customHeight="1" x14ac:dyDescent="0.2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c r="W4623" s="2"/>
    </row>
    <row r="4624" spans="1:23" ht="14.25" hidden="1" customHeight="1" x14ac:dyDescent="0.2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c r="W4624" s="2"/>
    </row>
    <row r="4625" spans="1:23" ht="14.25" hidden="1" customHeight="1" x14ac:dyDescent="0.2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c r="W4625" s="2"/>
    </row>
    <row r="4626" spans="1:23" ht="14.25" hidden="1" customHeight="1" x14ac:dyDescent="0.2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c r="W4626" s="2"/>
    </row>
    <row r="4627" spans="1:23" ht="14.25" hidden="1" customHeight="1" x14ac:dyDescent="0.2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c r="W4627" s="2"/>
    </row>
    <row r="4628" spans="1:23" ht="14.25" hidden="1" customHeight="1" x14ac:dyDescent="0.2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c r="W4628" s="2"/>
    </row>
    <row r="4629" spans="1:23" ht="14.25" hidden="1" customHeight="1" x14ac:dyDescent="0.2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c r="W4629" s="2"/>
    </row>
    <row r="4630" spans="1:23" ht="14.25" hidden="1" customHeight="1" x14ac:dyDescent="0.2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c r="W4630" s="2"/>
    </row>
    <row r="4631" spans="1:23" ht="14.25" hidden="1" customHeight="1" x14ac:dyDescent="0.2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c r="W4631" s="2"/>
    </row>
    <row r="4632" spans="1:23" ht="14.25" hidden="1" customHeight="1" x14ac:dyDescent="0.2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c r="W4632" s="2"/>
    </row>
    <row r="4633" spans="1:23" ht="14.25" customHeight="1" x14ac:dyDescent="0.2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c r="W4633" s="2">
        <f>Table_1[[#This Row],[Profit]]/Table_1[[#This Row],[Sales]]</f>
        <v>0.48</v>
      </c>
    </row>
    <row r="4634" spans="1:23" ht="14.25" customHeight="1" x14ac:dyDescent="0.2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c r="W4634" s="2">
        <f>Table_1[[#This Row],[Profit]]/Table_1[[#This Row],[Sales]]</f>
        <v>9.0000000000000038E-2</v>
      </c>
    </row>
    <row r="4635" spans="1:23" ht="14.25" customHeight="1" x14ac:dyDescent="0.2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c r="W4635" s="2">
        <f>Table_1[[#This Row],[Profit]]/Table_1[[#This Row],[Sales]]</f>
        <v>5.8823529411764656E-2</v>
      </c>
    </row>
    <row r="4636" spans="1:23" ht="14.25" customHeight="1" x14ac:dyDescent="0.2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c r="W4636" s="2">
        <f>Table_1[[#This Row],[Profit]]/Table_1[[#This Row],[Sales]]</f>
        <v>3.9999999999999959E-2</v>
      </c>
    </row>
    <row r="4637" spans="1:23" ht="14.25" customHeight="1" x14ac:dyDescent="0.2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c r="W4637" s="2">
        <f>Table_1[[#This Row],[Profit]]/Table_1[[#This Row],[Sales]]</f>
        <v>3.9999999999999959E-2</v>
      </c>
    </row>
    <row r="4638" spans="1:23" ht="14.25" customHeight="1" x14ac:dyDescent="0.2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c r="W4638" s="2">
        <f>Table_1[[#This Row],[Profit]]/Table_1[[#This Row],[Sales]]</f>
        <v>0.26999999999999996</v>
      </c>
    </row>
    <row r="4639" spans="1:23" ht="14.25" customHeight="1" x14ac:dyDescent="0.2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c r="W4639" s="2">
        <f>Table_1[[#This Row],[Profit]]/Table_1[[#This Row],[Sales]]</f>
        <v>0.45999999999999996</v>
      </c>
    </row>
    <row r="4640" spans="1:23" ht="14.25" customHeight="1" x14ac:dyDescent="0.2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c r="W4640" s="2">
        <f>Table_1[[#This Row],[Profit]]/Table_1[[#This Row],[Sales]]</f>
        <v>0.26000000000000006</v>
      </c>
    </row>
    <row r="4641" spans="1:23" ht="14.25" hidden="1" customHeight="1" x14ac:dyDescent="0.2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c r="W4641" s="2"/>
    </row>
    <row r="4642" spans="1:23" ht="14.25" hidden="1" customHeight="1" x14ac:dyDescent="0.2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c r="W4642" s="2"/>
    </row>
    <row r="4643" spans="1:23" ht="14.25" customHeight="1" x14ac:dyDescent="0.2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c r="W4643" s="2">
        <f>Table_1[[#This Row],[Profit]]/Table_1[[#This Row],[Sales]]</f>
        <v>-0.79999999999999982</v>
      </c>
    </row>
    <row r="4644" spans="1:23" ht="14.25" customHeight="1" x14ac:dyDescent="0.2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c r="W4644" s="2">
        <f>Table_1[[#This Row],[Profit]]/Table_1[[#This Row],[Sales]]</f>
        <v>-4.9999999999999885E-2</v>
      </c>
    </row>
    <row r="4645" spans="1:23" ht="14.25" customHeight="1" x14ac:dyDescent="0.2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c r="W4645" s="2">
        <f>Table_1[[#This Row],[Profit]]/Table_1[[#This Row],[Sales]]</f>
        <v>0.33749999999999997</v>
      </c>
    </row>
    <row r="4646" spans="1:23" ht="14.25" customHeight="1" x14ac:dyDescent="0.2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c r="W4646" s="2">
        <f>Table_1[[#This Row],[Profit]]/Table_1[[#This Row],[Sales]]</f>
        <v>7.5000000000000053E-2</v>
      </c>
    </row>
    <row r="4647" spans="1:23" ht="14.25" hidden="1" customHeight="1" x14ac:dyDescent="0.2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c r="W4647" s="2"/>
    </row>
    <row r="4648" spans="1:23" ht="14.25" hidden="1" customHeight="1" x14ac:dyDescent="0.2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c r="W4648" s="2"/>
    </row>
    <row r="4649" spans="1:23" ht="14.25" hidden="1" customHeight="1" x14ac:dyDescent="0.2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c r="W4649" s="2"/>
    </row>
    <row r="4650" spans="1:23" ht="14.25" customHeight="1" x14ac:dyDescent="0.2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c r="W4650" s="2">
        <f>Table_1[[#This Row],[Profit]]/Table_1[[#This Row],[Sales]]</f>
        <v>0.47</v>
      </c>
    </row>
    <row r="4651" spans="1:23" ht="14.25" customHeight="1" x14ac:dyDescent="0.2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c r="W4651" s="2">
        <f>Table_1[[#This Row],[Profit]]/Table_1[[#This Row],[Sales]]</f>
        <v>3.0000000000000002E-2</v>
      </c>
    </row>
    <row r="4652" spans="1:23" ht="14.25" customHeight="1" x14ac:dyDescent="0.2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c r="W4652" s="2">
        <f>Table_1[[#This Row],[Profit]]/Table_1[[#This Row],[Sales]]</f>
        <v>0.46999999999999992</v>
      </c>
    </row>
    <row r="4653" spans="1:23" ht="14.25" customHeight="1" x14ac:dyDescent="0.2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c r="W4653" s="2">
        <f>Table_1[[#This Row],[Profit]]/Table_1[[#This Row],[Sales]]</f>
        <v>0.5</v>
      </c>
    </row>
    <row r="4654" spans="1:23" ht="14.25" hidden="1" customHeight="1" x14ac:dyDescent="0.2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c r="W4654" s="2"/>
    </row>
    <row r="4655" spans="1:23" ht="14.25" hidden="1" customHeight="1" x14ac:dyDescent="0.2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c r="W4655" s="2"/>
    </row>
    <row r="4656" spans="1:23" ht="14.25" customHeight="1" x14ac:dyDescent="0.2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c r="W4656" s="2">
        <f>Table_1[[#This Row],[Profit]]/Table_1[[#This Row],[Sales]]</f>
        <v>0.47</v>
      </c>
    </row>
    <row r="4657" spans="1:23" ht="14.25" hidden="1" customHeight="1" x14ac:dyDescent="0.2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c r="W4657" s="2"/>
    </row>
    <row r="4658" spans="1:23" ht="14.25" hidden="1" customHeight="1" x14ac:dyDescent="0.2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c r="W4658" s="2"/>
    </row>
    <row r="4659" spans="1:23" ht="14.25" hidden="1" customHeight="1" x14ac:dyDescent="0.2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c r="W4659" s="2"/>
    </row>
    <row r="4660" spans="1:23" ht="14.25" hidden="1" customHeight="1" x14ac:dyDescent="0.2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c r="W4660" s="2"/>
    </row>
    <row r="4661" spans="1:23" ht="14.25" hidden="1" customHeight="1" x14ac:dyDescent="0.2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c r="W4661" s="2"/>
    </row>
    <row r="4662" spans="1:23" ht="14.25" hidden="1" customHeight="1" x14ac:dyDescent="0.2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c r="W4662" s="2"/>
    </row>
    <row r="4663" spans="1:23" ht="14.25" hidden="1" customHeight="1" x14ac:dyDescent="0.2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c r="W4663" s="2"/>
    </row>
    <row r="4664" spans="1:23" ht="14.25" hidden="1" customHeight="1" x14ac:dyDescent="0.2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c r="W4664" s="2"/>
    </row>
    <row r="4665" spans="1:23" ht="14.25" hidden="1" customHeight="1" x14ac:dyDescent="0.2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c r="W4665" s="2"/>
    </row>
    <row r="4666" spans="1:23" ht="14.25" hidden="1" customHeight="1" x14ac:dyDescent="0.2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c r="W4666" s="2"/>
    </row>
    <row r="4667" spans="1:23" ht="14.25" hidden="1" customHeight="1" x14ac:dyDescent="0.2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c r="W4667" s="2"/>
    </row>
    <row r="4668" spans="1:23" ht="14.25" customHeight="1" x14ac:dyDescent="0.2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c r="W4668" s="2">
        <f>Table_1[[#This Row],[Profit]]/Table_1[[#This Row],[Sales]]</f>
        <v>0.4300000000000001</v>
      </c>
    </row>
    <row r="4669" spans="1:23" ht="14.25" customHeight="1" x14ac:dyDescent="0.2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c r="W4669" s="2">
        <f>Table_1[[#This Row],[Profit]]/Table_1[[#This Row],[Sales]]</f>
        <v>0.18999999999999997</v>
      </c>
    </row>
    <row r="4670" spans="1:23" ht="14.25" hidden="1" customHeight="1" x14ac:dyDescent="0.2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c r="W4670" s="2"/>
    </row>
    <row r="4671" spans="1:23" ht="14.25" hidden="1" customHeight="1" x14ac:dyDescent="0.2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c r="W4671" s="2"/>
    </row>
    <row r="4672" spans="1:23" ht="14.25" hidden="1" customHeight="1" x14ac:dyDescent="0.2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c r="W4672" s="2"/>
    </row>
    <row r="4673" spans="1:23" ht="14.25" hidden="1" customHeight="1" x14ac:dyDescent="0.2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c r="W4673" s="2"/>
    </row>
    <row r="4674" spans="1:23" ht="14.25" hidden="1" customHeight="1" x14ac:dyDescent="0.2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c r="W4674" s="2"/>
    </row>
    <row r="4675" spans="1:23" ht="14.25" hidden="1" customHeight="1" x14ac:dyDescent="0.2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c r="W4675" s="2"/>
    </row>
    <row r="4676" spans="1:23" ht="14.25" hidden="1" customHeight="1" x14ac:dyDescent="0.2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c r="W4676" s="2"/>
    </row>
    <row r="4677" spans="1:23" ht="14.25" hidden="1" customHeight="1" x14ac:dyDescent="0.2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c r="W4677" s="2"/>
    </row>
    <row r="4678" spans="1:23" ht="14.25" customHeight="1" x14ac:dyDescent="0.2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c r="W4678" s="2">
        <f>Table_1[[#This Row],[Profit]]/Table_1[[#This Row],[Sales]]</f>
        <v>0.33749999999999997</v>
      </c>
    </row>
    <row r="4679" spans="1:23" ht="14.25" customHeight="1" x14ac:dyDescent="0.2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c r="W4679" s="2">
        <f>Table_1[[#This Row],[Profit]]/Table_1[[#This Row],[Sales]]</f>
        <v>3.9999999999999959E-2</v>
      </c>
    </row>
    <row r="4680" spans="1:23" ht="14.25" customHeight="1" x14ac:dyDescent="0.2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c r="W4680" s="2">
        <f>Table_1[[#This Row],[Profit]]/Table_1[[#This Row],[Sales]]</f>
        <v>7.9999999999999932E-2</v>
      </c>
    </row>
    <row r="4681" spans="1:23" ht="14.25" customHeight="1" x14ac:dyDescent="0.2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c r="W4681" s="2">
        <f>Table_1[[#This Row],[Profit]]/Table_1[[#This Row],[Sales]]</f>
        <v>0.27</v>
      </c>
    </row>
    <row r="4682" spans="1:23" ht="14.25" customHeight="1" x14ac:dyDescent="0.2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c r="W4682" s="2">
        <f>Table_1[[#This Row],[Profit]]/Table_1[[#This Row],[Sales]]</f>
        <v>0.32499999999999996</v>
      </c>
    </row>
    <row r="4683" spans="1:23" ht="14.25" hidden="1" customHeight="1" x14ac:dyDescent="0.2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c r="W4683" s="2"/>
    </row>
    <row r="4684" spans="1:23" ht="14.25" hidden="1" customHeight="1" x14ac:dyDescent="0.2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c r="W4684" s="2"/>
    </row>
    <row r="4685" spans="1:23" ht="14.25" hidden="1" customHeight="1" x14ac:dyDescent="0.2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c r="W4685" s="2"/>
    </row>
    <row r="4686" spans="1:23" ht="14.25" hidden="1" customHeight="1" x14ac:dyDescent="0.2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c r="W4686" s="2"/>
    </row>
    <row r="4687" spans="1:23" ht="14.25" hidden="1" customHeight="1" x14ac:dyDescent="0.2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c r="W4687" s="2"/>
    </row>
    <row r="4688" spans="1:23" ht="14.25" hidden="1" customHeight="1" x14ac:dyDescent="0.2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c r="W4688" s="2"/>
    </row>
    <row r="4689" spans="1:23" ht="14.25" hidden="1" customHeight="1" x14ac:dyDescent="0.2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c r="W4689" s="2"/>
    </row>
    <row r="4690" spans="1:23" ht="14.25" hidden="1" customHeight="1" x14ac:dyDescent="0.2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c r="W4690" s="2"/>
    </row>
    <row r="4691" spans="1:23" ht="14.25" customHeight="1" x14ac:dyDescent="0.2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c r="W4691" s="2">
        <f>Table_1[[#This Row],[Profit]]/Table_1[[#This Row],[Sales]]</f>
        <v>0.19999999999999996</v>
      </c>
    </row>
    <row r="4692" spans="1:23" ht="14.25" customHeight="1" x14ac:dyDescent="0.2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c r="W4692" s="2">
        <f>Table_1[[#This Row],[Profit]]/Table_1[[#This Row],[Sales]]</f>
        <v>0.30000000000000016</v>
      </c>
    </row>
    <row r="4693" spans="1:23" ht="14.25" customHeight="1" x14ac:dyDescent="0.2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c r="W4693" s="2">
        <f>Table_1[[#This Row],[Profit]]/Table_1[[#This Row],[Sales]]</f>
        <v>-0.17500000000000013</v>
      </c>
    </row>
    <row r="4694" spans="1:23" ht="14.25" customHeight="1" x14ac:dyDescent="0.2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c r="W4694" s="2">
        <f>Table_1[[#This Row],[Profit]]/Table_1[[#This Row],[Sales]]</f>
        <v>0.34999999999999992</v>
      </c>
    </row>
    <row r="4695" spans="1:23" ht="14.25" customHeight="1" x14ac:dyDescent="0.2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c r="W4695" s="2">
        <f>Table_1[[#This Row],[Profit]]/Table_1[[#This Row],[Sales]]</f>
        <v>0.31249999999999994</v>
      </c>
    </row>
    <row r="4696" spans="1:23" ht="14.25" hidden="1" customHeight="1" x14ac:dyDescent="0.2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c r="W4696" s="2"/>
    </row>
    <row r="4697" spans="1:23" ht="14.25" hidden="1" customHeight="1" x14ac:dyDescent="0.2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c r="W4697" s="2"/>
    </row>
    <row r="4698" spans="1:23" ht="14.25" hidden="1" customHeight="1" x14ac:dyDescent="0.2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c r="W4698" s="2"/>
    </row>
    <row r="4699" spans="1:23" ht="14.25" hidden="1" customHeight="1" x14ac:dyDescent="0.2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c r="W4699" s="2"/>
    </row>
    <row r="4700" spans="1:23" ht="14.25" hidden="1" customHeight="1" x14ac:dyDescent="0.2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c r="W4700" s="2"/>
    </row>
    <row r="4701" spans="1:23" ht="14.25" hidden="1" customHeight="1" x14ac:dyDescent="0.2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c r="W4701" s="2"/>
    </row>
    <row r="4702" spans="1:23" ht="14.25" hidden="1" customHeight="1" x14ac:dyDescent="0.2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c r="W4702" s="2"/>
    </row>
    <row r="4703" spans="1:23" ht="14.25" hidden="1" customHeight="1" x14ac:dyDescent="0.2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c r="W4703" s="2"/>
    </row>
    <row r="4704" spans="1:23" ht="14.25" hidden="1" customHeight="1" x14ac:dyDescent="0.2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c r="W4704" s="2"/>
    </row>
    <row r="4705" spans="1:23" ht="14.25" hidden="1" customHeight="1" x14ac:dyDescent="0.2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c r="W4705" s="2"/>
    </row>
    <row r="4706" spans="1:23" ht="14.25" hidden="1" customHeight="1" x14ac:dyDescent="0.2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c r="W4706" s="2"/>
    </row>
    <row r="4707" spans="1:23" ht="14.25" hidden="1" customHeight="1" x14ac:dyDescent="0.2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c r="W4707" s="2"/>
    </row>
    <row r="4708" spans="1:23" ht="14.25" hidden="1" customHeight="1" x14ac:dyDescent="0.2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c r="W4708" s="2"/>
    </row>
    <row r="4709" spans="1:23" ht="14.25" customHeight="1" x14ac:dyDescent="0.2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c r="W4709" s="2">
        <f>Table_1[[#This Row],[Profit]]/Table_1[[#This Row],[Sales]]</f>
        <v>0.33749999999999997</v>
      </c>
    </row>
    <row r="4710" spans="1:23" ht="14.25" customHeight="1" x14ac:dyDescent="0.2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c r="W4710" s="2">
        <f>Table_1[[#This Row],[Profit]]/Table_1[[#This Row],[Sales]]</f>
        <v>0.29999999999999993</v>
      </c>
    </row>
    <row r="4711" spans="1:23" ht="14.25" customHeight="1" x14ac:dyDescent="0.2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c r="W4711" s="2">
        <f>Table_1[[#This Row],[Profit]]/Table_1[[#This Row],[Sales]]</f>
        <v>0.25999999999999995</v>
      </c>
    </row>
    <row r="4712" spans="1:23" ht="14.25" customHeight="1" x14ac:dyDescent="0.2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c r="W4712" s="2">
        <f>Table_1[[#This Row],[Profit]]/Table_1[[#This Row],[Sales]]</f>
        <v>0.36</v>
      </c>
    </row>
    <row r="4713" spans="1:23" ht="14.25" hidden="1" customHeight="1" x14ac:dyDescent="0.2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c r="W4713" s="2"/>
    </row>
    <row r="4714" spans="1:23" ht="14.25" hidden="1" customHeight="1" x14ac:dyDescent="0.2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c r="W4714" s="2"/>
    </row>
    <row r="4715" spans="1:23" ht="14.25" hidden="1" customHeight="1" x14ac:dyDescent="0.2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c r="W4715" s="2"/>
    </row>
    <row r="4716" spans="1:23" ht="14.25" customHeight="1" x14ac:dyDescent="0.2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c r="W4716" s="2">
        <f>Table_1[[#This Row],[Profit]]/Table_1[[#This Row],[Sales]]</f>
        <v>0.11249999999999996</v>
      </c>
    </row>
    <row r="4717" spans="1:23" ht="14.25" customHeight="1" x14ac:dyDescent="0.2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c r="W4717" s="2">
        <f>Table_1[[#This Row],[Profit]]/Table_1[[#This Row],[Sales]]</f>
        <v>0.10000000000000007</v>
      </c>
    </row>
    <row r="4718" spans="1:23" ht="14.25" customHeight="1" x14ac:dyDescent="0.2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c r="W4718" s="2">
        <f>Table_1[[#This Row],[Profit]]/Table_1[[#This Row],[Sales]]</f>
        <v>0.1699999999999999</v>
      </c>
    </row>
    <row r="4719" spans="1:23" ht="14.25" hidden="1" customHeight="1" x14ac:dyDescent="0.2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c r="W4719" s="2"/>
    </row>
    <row r="4720" spans="1:23" ht="14.25" customHeight="1" x14ac:dyDescent="0.2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c r="W4720" s="2">
        <f>Table_1[[#This Row],[Profit]]/Table_1[[#This Row],[Sales]]</f>
        <v>0.48000000000000009</v>
      </c>
    </row>
    <row r="4721" spans="1:23" ht="14.25" customHeight="1" x14ac:dyDescent="0.2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c r="W4721" s="2">
        <f>Table_1[[#This Row],[Profit]]/Table_1[[#This Row],[Sales]]</f>
        <v>1.0000000000000087E-2</v>
      </c>
    </row>
    <row r="4722" spans="1:23" ht="14.25" customHeight="1" x14ac:dyDescent="0.2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c r="W4722" s="2">
        <f>Table_1[[#This Row],[Profit]]/Table_1[[#This Row],[Sales]]</f>
        <v>0.44999999999999996</v>
      </c>
    </row>
    <row r="4723" spans="1:23" ht="14.25" hidden="1" customHeight="1" x14ac:dyDescent="0.2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c r="W4723" s="2"/>
    </row>
    <row r="4724" spans="1:23" ht="14.25" customHeight="1" x14ac:dyDescent="0.2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c r="W4724" s="2">
        <f>Table_1[[#This Row],[Profit]]/Table_1[[#This Row],[Sales]]</f>
        <v>0.39</v>
      </c>
    </row>
    <row r="4725" spans="1:23" ht="14.25" hidden="1" customHeight="1" x14ac:dyDescent="0.2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c r="W4725" s="2"/>
    </row>
    <row r="4726" spans="1:23" ht="14.25" hidden="1" customHeight="1" x14ac:dyDescent="0.2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c r="W4726" s="2"/>
    </row>
    <row r="4727" spans="1:23" ht="14.25" hidden="1" customHeight="1" x14ac:dyDescent="0.2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c r="W4727" s="2"/>
    </row>
    <row r="4728" spans="1:23" ht="14.25" hidden="1" customHeight="1" x14ac:dyDescent="0.2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c r="W4728" s="2"/>
    </row>
    <row r="4729" spans="1:23" ht="14.25" hidden="1" customHeight="1" x14ac:dyDescent="0.2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c r="W4729" s="2"/>
    </row>
    <row r="4730" spans="1:23" ht="14.25" customHeight="1" x14ac:dyDescent="0.2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c r="W4730" s="2">
        <f>Table_1[[#This Row],[Profit]]/Table_1[[#This Row],[Sales]]</f>
        <v>0.37499999999999994</v>
      </c>
    </row>
    <row r="4731" spans="1:23" ht="14.25" hidden="1" customHeight="1" x14ac:dyDescent="0.2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c r="W4731" s="2"/>
    </row>
    <row r="4732" spans="1:23" ht="14.25" customHeight="1" x14ac:dyDescent="0.2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c r="W4732" s="2">
        <f>Table_1[[#This Row],[Profit]]/Table_1[[#This Row],[Sales]]</f>
        <v>0.46999999999999992</v>
      </c>
    </row>
    <row r="4733" spans="1:23" ht="14.25" customHeight="1" x14ac:dyDescent="0.2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c r="W4733" s="2">
        <f>Table_1[[#This Row],[Profit]]/Table_1[[#This Row],[Sales]]</f>
        <v>0.45999999999999991</v>
      </c>
    </row>
    <row r="4734" spans="1:23" ht="14.25" customHeight="1" x14ac:dyDescent="0.2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c r="W4734" s="2">
        <f>Table_1[[#This Row],[Profit]]/Table_1[[#This Row],[Sales]]</f>
        <v>0.38999999999999996</v>
      </c>
    </row>
    <row r="4735" spans="1:23" ht="14.25" customHeight="1" x14ac:dyDescent="0.2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c r="W4735" s="2">
        <f>Table_1[[#This Row],[Profit]]/Table_1[[#This Row],[Sales]]</f>
        <v>0.48</v>
      </c>
    </row>
    <row r="4736" spans="1:23" ht="14.25" hidden="1" customHeight="1" x14ac:dyDescent="0.2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c r="W4736" s="2"/>
    </row>
    <row r="4737" spans="1:23" ht="14.25" hidden="1" customHeight="1" x14ac:dyDescent="0.2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c r="W4737" s="2"/>
    </row>
    <row r="4738" spans="1:23" ht="14.25" hidden="1" customHeight="1" x14ac:dyDescent="0.2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c r="W4738" s="2"/>
    </row>
    <row r="4739" spans="1:23" ht="14.25" hidden="1" customHeight="1" x14ac:dyDescent="0.2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c r="W4739" s="2"/>
    </row>
    <row r="4740" spans="1:23" ht="14.25" customHeight="1" x14ac:dyDescent="0.2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c r="W4740" s="2">
        <f>Table_1[[#This Row],[Profit]]/Table_1[[#This Row],[Sales]]</f>
        <v>0.46</v>
      </c>
    </row>
    <row r="4741" spans="1:23" ht="14.25" customHeight="1" x14ac:dyDescent="0.2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c r="W4741" s="2">
        <f>Table_1[[#This Row],[Profit]]/Table_1[[#This Row],[Sales]]</f>
        <v>-2.5000000000000053E-2</v>
      </c>
    </row>
    <row r="4742" spans="1:23" ht="14.25" customHeight="1" x14ac:dyDescent="0.2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c r="W4742" s="2">
        <f>Table_1[[#This Row],[Profit]]/Table_1[[#This Row],[Sales]]</f>
        <v>0.45999999999999996</v>
      </c>
    </row>
    <row r="4743" spans="1:23" ht="14.25" customHeight="1" x14ac:dyDescent="0.2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c r="W4743" s="2">
        <f>Table_1[[#This Row],[Profit]]/Table_1[[#This Row],[Sales]]</f>
        <v>0.25000000000000006</v>
      </c>
    </row>
    <row r="4744" spans="1:23" ht="14.25" customHeight="1" x14ac:dyDescent="0.2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c r="W4744" s="2">
        <f>Table_1[[#This Row],[Profit]]/Table_1[[#This Row],[Sales]]</f>
        <v>0.28999999999999992</v>
      </c>
    </row>
    <row r="4745" spans="1:23" ht="14.25" hidden="1" customHeight="1" x14ac:dyDescent="0.2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c r="W4745" s="2"/>
    </row>
    <row r="4746" spans="1:23" ht="14.25" hidden="1" customHeight="1" x14ac:dyDescent="0.2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c r="W4746" s="2"/>
    </row>
    <row r="4747" spans="1:23" ht="14.25" hidden="1" customHeight="1" x14ac:dyDescent="0.2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c r="W4747" s="2"/>
    </row>
    <row r="4748" spans="1:23" ht="14.25" hidden="1" customHeight="1" x14ac:dyDescent="0.2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c r="W4748" s="2"/>
    </row>
    <row r="4749" spans="1:23" ht="14.25" customHeight="1" x14ac:dyDescent="0.2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c r="W4749" s="2">
        <f>Table_1[[#This Row],[Profit]]/Table_1[[#This Row],[Sales]]</f>
        <v>0.29999999999999993</v>
      </c>
    </row>
    <row r="4750" spans="1:23" ht="14.25" customHeight="1" x14ac:dyDescent="0.2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c r="W4750" s="2">
        <f>Table_1[[#This Row],[Profit]]/Table_1[[#This Row],[Sales]]</f>
        <v>0.33999999999999991</v>
      </c>
    </row>
    <row r="4751" spans="1:23" ht="14.25" customHeight="1" x14ac:dyDescent="0.2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c r="W4751" s="2">
        <f>Table_1[[#This Row],[Profit]]/Table_1[[#This Row],[Sales]]</f>
        <v>0.48000000000000004</v>
      </c>
    </row>
    <row r="4752" spans="1:23" ht="14.25" customHeight="1" x14ac:dyDescent="0.2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c r="W4752" s="2">
        <f>Table_1[[#This Row],[Profit]]/Table_1[[#This Row],[Sales]]</f>
        <v>7.5000000000000067E-2</v>
      </c>
    </row>
    <row r="4753" spans="1:23" ht="14.25" hidden="1" customHeight="1" x14ac:dyDescent="0.2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c r="W4753" s="2"/>
    </row>
    <row r="4754" spans="1:23" ht="14.25" hidden="1" customHeight="1" x14ac:dyDescent="0.2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c r="W4754" s="2"/>
    </row>
    <row r="4755" spans="1:23" ht="14.25" hidden="1" customHeight="1" x14ac:dyDescent="0.2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c r="W4755" s="2"/>
    </row>
    <row r="4756" spans="1:23" ht="14.25" hidden="1" customHeight="1" x14ac:dyDescent="0.2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c r="W4756" s="2"/>
    </row>
    <row r="4757" spans="1:23" ht="14.25" hidden="1" customHeight="1" x14ac:dyDescent="0.2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c r="W4757" s="2"/>
    </row>
    <row r="4758" spans="1:23" ht="14.25" hidden="1" customHeight="1" x14ac:dyDescent="0.2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c r="W4758" s="2"/>
    </row>
    <row r="4759" spans="1:23" ht="14.25" hidden="1" customHeight="1" x14ac:dyDescent="0.2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c r="W4759" s="2"/>
    </row>
    <row r="4760" spans="1:23" ht="14.25" hidden="1" customHeight="1" x14ac:dyDescent="0.2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c r="W4760" s="2"/>
    </row>
    <row r="4761" spans="1:23" ht="14.25" hidden="1" customHeight="1" x14ac:dyDescent="0.2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c r="W4761" s="2"/>
    </row>
    <row r="4762" spans="1:23" ht="14.25" hidden="1" customHeight="1" x14ac:dyDescent="0.2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c r="W4762" s="2"/>
    </row>
    <row r="4763" spans="1:23" ht="14.25" hidden="1" customHeight="1" x14ac:dyDescent="0.2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c r="W4763" s="2"/>
    </row>
    <row r="4764" spans="1:23" ht="14.25" hidden="1" customHeight="1" x14ac:dyDescent="0.2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c r="W4764" s="2"/>
    </row>
    <row r="4765" spans="1:23" ht="14.25" customHeight="1" x14ac:dyDescent="0.2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c r="W4765" s="2">
        <f>Table_1[[#This Row],[Profit]]/Table_1[[#This Row],[Sales]]</f>
        <v>0.47</v>
      </c>
    </row>
    <row r="4766" spans="1:23" ht="14.25" customHeight="1" x14ac:dyDescent="0.2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c r="W4766" s="2">
        <f>Table_1[[#This Row],[Profit]]/Table_1[[#This Row],[Sales]]</f>
        <v>0.36</v>
      </c>
    </row>
    <row r="4767" spans="1:23" ht="14.25" hidden="1" customHeight="1" x14ac:dyDescent="0.2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c r="W4767" s="2"/>
    </row>
    <row r="4768" spans="1:23" ht="14.25" hidden="1" customHeight="1" x14ac:dyDescent="0.2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c r="W4768" s="2"/>
    </row>
    <row r="4769" spans="1:23" ht="14.25" hidden="1" customHeight="1" x14ac:dyDescent="0.2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c r="W4769" s="2"/>
    </row>
    <row r="4770" spans="1:23" ht="14.25" hidden="1" customHeight="1" x14ac:dyDescent="0.2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c r="W4770" s="2"/>
    </row>
    <row r="4771" spans="1:23" ht="14.25" customHeight="1" x14ac:dyDescent="0.2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c r="W4771" s="2">
        <f>Table_1[[#This Row],[Profit]]/Table_1[[#This Row],[Sales]]</f>
        <v>0.35</v>
      </c>
    </row>
    <row r="4772" spans="1:23" ht="14.25" customHeight="1" x14ac:dyDescent="0.2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c r="W4772" s="2">
        <f>Table_1[[#This Row],[Profit]]/Table_1[[#This Row],[Sales]]</f>
        <v>0.29999999999999993</v>
      </c>
    </row>
    <row r="4773" spans="1:23" ht="14.25" customHeight="1" x14ac:dyDescent="0.2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c r="W4773" s="2">
        <f>Table_1[[#This Row],[Profit]]/Table_1[[#This Row],[Sales]]</f>
        <v>0.11249999999999988</v>
      </c>
    </row>
    <row r="4774" spans="1:23" ht="14.25" hidden="1" customHeight="1" x14ac:dyDescent="0.2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c r="W4774" s="2"/>
    </row>
    <row r="4775" spans="1:23" ht="14.25" hidden="1" customHeight="1" x14ac:dyDescent="0.2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c r="W4775" s="2"/>
    </row>
    <row r="4776" spans="1:23" ht="14.25" hidden="1" customHeight="1" x14ac:dyDescent="0.2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c r="W4776" s="2"/>
    </row>
    <row r="4777" spans="1:23" ht="14.25" customHeight="1" x14ac:dyDescent="0.2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c r="W4777" s="2">
        <f>Table_1[[#This Row],[Profit]]/Table_1[[#This Row],[Sales]]</f>
        <v>0.25999999999999995</v>
      </c>
    </row>
    <row r="4778" spans="1:23" ht="14.25" hidden="1" customHeight="1" x14ac:dyDescent="0.2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c r="W4778" s="2"/>
    </row>
    <row r="4779" spans="1:23" ht="14.25" hidden="1" customHeight="1" x14ac:dyDescent="0.2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c r="W4779" s="2"/>
    </row>
    <row r="4780" spans="1:23" ht="14.25" hidden="1" customHeight="1" x14ac:dyDescent="0.2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c r="W4780" s="2"/>
    </row>
    <row r="4781" spans="1:23" ht="14.25" hidden="1" customHeight="1" x14ac:dyDescent="0.2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c r="W4781" s="2"/>
    </row>
    <row r="4782" spans="1:23" ht="14.25" hidden="1" customHeight="1" x14ac:dyDescent="0.2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c r="W4782" s="2"/>
    </row>
    <row r="4783" spans="1:23" ht="14.25" hidden="1" customHeight="1" x14ac:dyDescent="0.2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c r="W4783" s="2"/>
    </row>
    <row r="4784" spans="1:23" ht="14.25" hidden="1" customHeight="1" x14ac:dyDescent="0.2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c r="W4784" s="2"/>
    </row>
    <row r="4785" spans="1:23" ht="14.25" hidden="1" customHeight="1" x14ac:dyDescent="0.2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c r="W4785" s="2"/>
    </row>
    <row r="4786" spans="1:23" ht="14.25" customHeight="1" x14ac:dyDescent="0.2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c r="W4786" s="2">
        <f>Table_1[[#This Row],[Profit]]/Table_1[[#This Row],[Sales]]</f>
        <v>8.7500000000000036E-2</v>
      </c>
    </row>
    <row r="4787" spans="1:23" ht="14.25" customHeight="1" x14ac:dyDescent="0.2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c r="W4787" s="2">
        <f>Table_1[[#This Row],[Profit]]/Table_1[[#This Row],[Sales]]</f>
        <v>-2.0666666666666664</v>
      </c>
    </row>
    <row r="4788" spans="1:23" ht="14.25" customHeight="1" x14ac:dyDescent="0.2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c r="W4788" s="2">
        <f>Table_1[[#This Row],[Profit]]/Table_1[[#This Row],[Sales]]</f>
        <v>0.11249999999999996</v>
      </c>
    </row>
    <row r="4789" spans="1:23" ht="14.25" customHeight="1" x14ac:dyDescent="0.2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c r="W4789" s="2">
        <f>Table_1[[#This Row],[Profit]]/Table_1[[#This Row],[Sales]]</f>
        <v>-0.11249999999999992</v>
      </c>
    </row>
    <row r="4790" spans="1:23" ht="14.25" customHeight="1" x14ac:dyDescent="0.2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c r="W4790" s="2">
        <f>Table_1[[#This Row],[Profit]]/Table_1[[#This Row],[Sales]]</f>
        <v>0.28750000000000009</v>
      </c>
    </row>
    <row r="4791" spans="1:23" ht="14.25" customHeight="1" x14ac:dyDescent="0.2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c r="W4791" s="2">
        <f>Table_1[[#This Row],[Profit]]/Table_1[[#This Row],[Sales]]</f>
        <v>0.1999999999999999</v>
      </c>
    </row>
    <row r="4792" spans="1:23" ht="14.25" customHeight="1" x14ac:dyDescent="0.2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c r="W4792" s="2">
        <f>Table_1[[#This Row],[Profit]]/Table_1[[#This Row],[Sales]]</f>
        <v>-0.67999999999999983</v>
      </c>
    </row>
    <row r="4793" spans="1:23" ht="14.25" customHeight="1" x14ac:dyDescent="0.2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c r="W4793" s="2">
        <f>Table_1[[#This Row],[Profit]]/Table_1[[#This Row],[Sales]]</f>
        <v>0.33749999999999991</v>
      </c>
    </row>
    <row r="4794" spans="1:23" ht="14.25" customHeight="1" x14ac:dyDescent="0.2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c r="W4794" s="2">
        <f>Table_1[[#This Row],[Profit]]/Table_1[[#This Row],[Sales]]</f>
        <v>0.34999999999999992</v>
      </c>
    </row>
    <row r="4795" spans="1:23" ht="14.25" hidden="1" customHeight="1" x14ac:dyDescent="0.2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c r="W4795" s="2"/>
    </row>
    <row r="4796" spans="1:23" ht="14.25" customHeight="1" x14ac:dyDescent="0.2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c r="W4796" s="2">
        <f>Table_1[[#This Row],[Profit]]/Table_1[[#This Row],[Sales]]</f>
        <v>0.42000000000000004</v>
      </c>
    </row>
    <row r="4797" spans="1:23" ht="14.25" hidden="1" customHeight="1" x14ac:dyDescent="0.2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c r="W4797" s="2"/>
    </row>
    <row r="4798" spans="1:23" ht="14.25" hidden="1" customHeight="1" x14ac:dyDescent="0.2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c r="W4798" s="2"/>
    </row>
    <row r="4799" spans="1:23" ht="14.25" hidden="1" customHeight="1" x14ac:dyDescent="0.2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c r="W4799" s="2"/>
    </row>
    <row r="4800" spans="1:23" ht="14.25" hidden="1" customHeight="1" x14ac:dyDescent="0.2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c r="W4800" s="2"/>
    </row>
    <row r="4801" spans="1:23" ht="14.25" hidden="1" customHeight="1" x14ac:dyDescent="0.2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c r="W4801" s="2"/>
    </row>
    <row r="4802" spans="1:23" ht="14.25" hidden="1" customHeight="1" x14ac:dyDescent="0.2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c r="W4802" s="2"/>
    </row>
    <row r="4803" spans="1:23" ht="14.25" hidden="1" customHeight="1" x14ac:dyDescent="0.2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c r="W4803" s="2"/>
    </row>
    <row r="4804" spans="1:23" ht="14.25" hidden="1" customHeight="1" x14ac:dyDescent="0.2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c r="W4804" s="2"/>
    </row>
    <row r="4805" spans="1:23" ht="14.25" hidden="1" customHeight="1" x14ac:dyDescent="0.2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c r="W4805" s="2"/>
    </row>
    <row r="4806" spans="1:23" ht="14.25" hidden="1" customHeight="1" x14ac:dyDescent="0.2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c r="W4806" s="2"/>
    </row>
    <row r="4807" spans="1:23" ht="14.25" customHeight="1" x14ac:dyDescent="0.2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c r="W4807" s="2">
        <f>Table_1[[#This Row],[Profit]]/Table_1[[#This Row],[Sales]]</f>
        <v>0.48</v>
      </c>
    </row>
    <row r="4808" spans="1:23" ht="14.25" customHeight="1" x14ac:dyDescent="0.2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c r="W4808" s="2">
        <f>Table_1[[#This Row],[Profit]]/Table_1[[#This Row],[Sales]]</f>
        <v>0.4499999999999999</v>
      </c>
    </row>
    <row r="4809" spans="1:23" ht="14.25" customHeight="1" x14ac:dyDescent="0.2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c r="W4809" s="2">
        <f>Table_1[[#This Row],[Profit]]/Table_1[[#This Row],[Sales]]</f>
        <v>0.29999999999999993</v>
      </c>
    </row>
    <row r="4810" spans="1:23" ht="14.25" hidden="1" customHeight="1" x14ac:dyDescent="0.2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c r="W4810" s="2"/>
    </row>
    <row r="4811" spans="1:23" ht="14.25" hidden="1" customHeight="1" x14ac:dyDescent="0.2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c r="W4811" s="2"/>
    </row>
    <row r="4812" spans="1:23" ht="14.25" hidden="1" customHeight="1" x14ac:dyDescent="0.2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c r="W4812" s="2"/>
    </row>
    <row r="4813" spans="1:23" ht="14.25" hidden="1" customHeight="1" x14ac:dyDescent="0.2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c r="W4813" s="2"/>
    </row>
    <row r="4814" spans="1:23" ht="14.25" hidden="1" customHeight="1" x14ac:dyDescent="0.2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c r="W4814" s="2"/>
    </row>
    <row r="4815" spans="1:23" ht="14.25" hidden="1" customHeight="1" x14ac:dyDescent="0.2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c r="W4815" s="2"/>
    </row>
    <row r="4816" spans="1:23" ht="14.25" customHeight="1" x14ac:dyDescent="0.2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c r="W4816" s="2">
        <f>Table_1[[#This Row],[Profit]]/Table_1[[#This Row],[Sales]]</f>
        <v>0.45</v>
      </c>
    </row>
    <row r="4817" spans="1:23" ht="14.25" hidden="1" customHeight="1" x14ac:dyDescent="0.2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c r="W4817" s="2"/>
    </row>
    <row r="4818" spans="1:23" ht="14.25" hidden="1" customHeight="1" x14ac:dyDescent="0.2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c r="W4818" s="2"/>
    </row>
    <row r="4819" spans="1:23" ht="14.25" hidden="1" customHeight="1" x14ac:dyDescent="0.2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c r="W4819" s="2"/>
    </row>
    <row r="4820" spans="1:23" ht="14.25" hidden="1" customHeight="1" x14ac:dyDescent="0.2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c r="W4820" s="2"/>
    </row>
    <row r="4821" spans="1:23" ht="14.25" hidden="1" customHeight="1" x14ac:dyDescent="0.2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c r="W4821" s="2"/>
    </row>
    <row r="4822" spans="1:23" ht="14.25" hidden="1" customHeight="1" x14ac:dyDescent="0.2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c r="W4822" s="2"/>
    </row>
    <row r="4823" spans="1:23" ht="14.25" hidden="1" customHeight="1" x14ac:dyDescent="0.2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c r="W4823" s="2"/>
    </row>
    <row r="4824" spans="1:23" ht="14.25" customHeight="1" x14ac:dyDescent="0.2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c r="W4824" s="2">
        <f>Table_1[[#This Row],[Profit]]/Table_1[[#This Row],[Sales]]</f>
        <v>-0.79999999999999949</v>
      </c>
    </row>
    <row r="4825" spans="1:23" ht="14.25" hidden="1" customHeight="1" x14ac:dyDescent="0.2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c r="W4825" s="2"/>
    </row>
    <row r="4826" spans="1:23" ht="14.25" hidden="1" customHeight="1" x14ac:dyDescent="0.2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c r="W4826" s="2"/>
    </row>
    <row r="4827" spans="1:23" ht="14.25" hidden="1" customHeight="1" x14ac:dyDescent="0.2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c r="W4827" s="2"/>
    </row>
    <row r="4828" spans="1:23" ht="14.25" customHeight="1" x14ac:dyDescent="0.2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c r="W4828" s="2">
        <f>Table_1[[#This Row],[Profit]]/Table_1[[#This Row],[Sales]]</f>
        <v>0.35</v>
      </c>
    </row>
    <row r="4829" spans="1:23" ht="14.25" hidden="1" customHeight="1" x14ac:dyDescent="0.2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c r="W4829" s="2"/>
    </row>
    <row r="4830" spans="1:23" ht="14.25" hidden="1" customHeight="1" x14ac:dyDescent="0.2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c r="W4830" s="2"/>
    </row>
    <row r="4831" spans="1:23" ht="14.25" hidden="1" customHeight="1" x14ac:dyDescent="0.2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c r="W4831" s="2"/>
    </row>
    <row r="4832" spans="1:23" ht="14.25" hidden="1" customHeight="1" x14ac:dyDescent="0.2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c r="W4832" s="2"/>
    </row>
    <row r="4833" spans="1:23" ht="14.25" hidden="1" customHeight="1" x14ac:dyDescent="0.2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c r="W4833" s="2"/>
    </row>
    <row r="4834" spans="1:23" ht="14.25" hidden="1" customHeight="1" x14ac:dyDescent="0.2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c r="W4834" s="2"/>
    </row>
    <row r="4835" spans="1:23" ht="14.25" hidden="1" customHeight="1" x14ac:dyDescent="0.2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c r="W4835" s="2"/>
    </row>
    <row r="4836" spans="1:23" ht="14.25" customHeight="1" x14ac:dyDescent="0.2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c r="W4836" s="2">
        <f>Table_1[[#This Row],[Profit]]/Table_1[[#This Row],[Sales]]</f>
        <v>0.33749999999999997</v>
      </c>
    </row>
    <row r="4837" spans="1:23" ht="14.25" customHeight="1" x14ac:dyDescent="0.2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c r="W4837" s="2">
        <f>Table_1[[#This Row],[Profit]]/Table_1[[#This Row],[Sales]]</f>
        <v>0.44999999999999996</v>
      </c>
    </row>
    <row r="4838" spans="1:23" ht="14.25" customHeight="1" x14ac:dyDescent="0.2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c r="W4838" s="2">
        <f>Table_1[[#This Row],[Profit]]/Table_1[[#This Row],[Sales]]</f>
        <v>0.36249999999999993</v>
      </c>
    </row>
    <row r="4839" spans="1:23" ht="14.25" hidden="1" customHeight="1" x14ac:dyDescent="0.2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c r="W4839" s="2"/>
    </row>
    <row r="4840" spans="1:23" ht="14.25" hidden="1" customHeight="1" x14ac:dyDescent="0.2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c r="W4840" s="2"/>
    </row>
    <row r="4841" spans="1:23" ht="14.25" hidden="1" customHeight="1" x14ac:dyDescent="0.2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c r="W4841" s="2"/>
    </row>
    <row r="4842" spans="1:23" ht="14.25" hidden="1" customHeight="1" x14ac:dyDescent="0.2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c r="W4842" s="2"/>
    </row>
    <row r="4843" spans="1:23" ht="14.25" hidden="1" customHeight="1" x14ac:dyDescent="0.2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c r="W4843" s="2"/>
    </row>
    <row r="4844" spans="1:23" ht="14.25" hidden="1" customHeight="1" x14ac:dyDescent="0.2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c r="W4844" s="2"/>
    </row>
    <row r="4845" spans="1:23" ht="14.25" hidden="1" customHeight="1" x14ac:dyDescent="0.2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c r="W4845" s="2"/>
    </row>
    <row r="4846" spans="1:23" ht="14.25" customHeight="1" x14ac:dyDescent="0.2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c r="W4846" s="2">
        <f>Table_1[[#This Row],[Profit]]/Table_1[[#This Row],[Sales]]</f>
        <v>0.31249999999999983</v>
      </c>
    </row>
    <row r="4847" spans="1:23" ht="14.25" hidden="1" customHeight="1" x14ac:dyDescent="0.2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c r="W4847" s="2"/>
    </row>
    <row r="4848" spans="1:23" ht="14.25" customHeight="1" x14ac:dyDescent="0.2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c r="W4848" s="2">
        <f>Table_1[[#This Row],[Profit]]/Table_1[[#This Row],[Sales]]</f>
        <v>7.4999999999999983E-2</v>
      </c>
    </row>
    <row r="4849" spans="1:23" ht="14.25" customHeight="1" x14ac:dyDescent="0.2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c r="W4849" s="2">
        <f>Table_1[[#This Row],[Profit]]/Table_1[[#This Row],[Sales]]</f>
        <v>0.25</v>
      </c>
    </row>
    <row r="4850" spans="1:23" ht="14.25" customHeight="1" x14ac:dyDescent="0.2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c r="W4850" s="2">
        <f>Table_1[[#This Row],[Profit]]/Table_1[[#This Row],[Sales]]</f>
        <v>8.7500000000000064E-2</v>
      </c>
    </row>
    <row r="4851" spans="1:23" ht="14.25" customHeight="1" x14ac:dyDescent="0.2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c r="W4851" s="2">
        <f>Table_1[[#This Row],[Profit]]/Table_1[[#This Row],[Sales]]</f>
        <v>0.45</v>
      </c>
    </row>
    <row r="4852" spans="1:23" ht="14.25" customHeight="1" x14ac:dyDescent="0.2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c r="W4852" s="2">
        <f>Table_1[[#This Row],[Profit]]/Table_1[[#This Row],[Sales]]</f>
        <v>0.12499999999999993</v>
      </c>
    </row>
    <row r="4853" spans="1:23" ht="14.25" customHeight="1" x14ac:dyDescent="0.2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c r="W4853" s="2">
        <f>Table_1[[#This Row],[Profit]]/Table_1[[#This Row],[Sales]]</f>
        <v>0.29999999999999988</v>
      </c>
    </row>
    <row r="4854" spans="1:23" ht="14.25" customHeight="1" x14ac:dyDescent="0.2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c r="W4854" s="2">
        <f>Table_1[[#This Row],[Profit]]/Table_1[[#This Row],[Sales]]</f>
        <v>3.9999999999999959E-2</v>
      </c>
    </row>
    <row r="4855" spans="1:23" ht="14.25" customHeight="1" x14ac:dyDescent="0.2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c r="W4855" s="2">
        <f>Table_1[[#This Row],[Profit]]/Table_1[[#This Row],[Sales]]</f>
        <v>0.36000000000000004</v>
      </c>
    </row>
    <row r="4856" spans="1:23" ht="14.25" customHeight="1" x14ac:dyDescent="0.2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c r="W4856" s="2">
        <f>Table_1[[#This Row],[Profit]]/Table_1[[#This Row],[Sales]]</f>
        <v>6.9999999999999896E-2</v>
      </c>
    </row>
    <row r="4857" spans="1:23" ht="14.25" customHeight="1" x14ac:dyDescent="0.2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c r="W4857" s="2">
        <f>Table_1[[#This Row],[Profit]]/Table_1[[#This Row],[Sales]]</f>
        <v>0.48</v>
      </c>
    </row>
    <row r="4858" spans="1:23" ht="14.25" customHeight="1" x14ac:dyDescent="0.2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c r="W4858" s="2">
        <f>Table_1[[#This Row],[Profit]]/Table_1[[#This Row],[Sales]]</f>
        <v>0.35</v>
      </c>
    </row>
    <row r="4859" spans="1:23" ht="14.25" customHeight="1" x14ac:dyDescent="0.2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c r="W4859" s="2">
        <f>Table_1[[#This Row],[Profit]]/Table_1[[#This Row],[Sales]]</f>
        <v>0.48999999999999994</v>
      </c>
    </row>
    <row r="4860" spans="1:23" ht="14.25" customHeight="1" x14ac:dyDescent="0.2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c r="W4860" s="2">
        <f>Table_1[[#This Row],[Profit]]/Table_1[[#This Row],[Sales]]</f>
        <v>0.19999999999999998</v>
      </c>
    </row>
    <row r="4861" spans="1:23" ht="14.25" hidden="1" customHeight="1" x14ac:dyDescent="0.2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c r="W4861" s="2"/>
    </row>
    <row r="4862" spans="1:23" ht="14.25" hidden="1" customHeight="1" x14ac:dyDescent="0.2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c r="W4862" s="2"/>
    </row>
    <row r="4863" spans="1:23" ht="14.25" hidden="1" customHeight="1" x14ac:dyDescent="0.2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c r="W4863" s="2"/>
    </row>
    <row r="4864" spans="1:23" ht="14.25" hidden="1" customHeight="1" x14ac:dyDescent="0.2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c r="W4864" s="2"/>
    </row>
    <row r="4865" spans="1:23" ht="14.25" hidden="1" customHeight="1" x14ac:dyDescent="0.2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c r="W4865" s="2"/>
    </row>
    <row r="4866" spans="1:23" ht="14.25" hidden="1" customHeight="1" x14ac:dyDescent="0.2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c r="W4866" s="2"/>
    </row>
    <row r="4867" spans="1:23" ht="14.25" customHeight="1" x14ac:dyDescent="0.2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c r="W4867" s="2">
        <f>Table_1[[#This Row],[Profit]]/Table_1[[#This Row],[Sales]]</f>
        <v>6.2499999999999986E-2</v>
      </c>
    </row>
    <row r="4868" spans="1:23" ht="14.25" customHeight="1" x14ac:dyDescent="0.2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c r="W4868" s="2">
        <f>Table_1[[#This Row],[Profit]]/Table_1[[#This Row],[Sales]]</f>
        <v>0.33749999999999997</v>
      </c>
    </row>
    <row r="4869" spans="1:23" ht="14.25" customHeight="1" x14ac:dyDescent="0.2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c r="W4869" s="2">
        <f>Table_1[[#This Row],[Profit]]/Table_1[[#This Row],[Sales]]</f>
        <v>3.0000000000000016E-2</v>
      </c>
    </row>
    <row r="4870" spans="1:23" ht="14.25" customHeight="1" x14ac:dyDescent="0.2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c r="W4870" s="2">
        <f>Table_1[[#This Row],[Profit]]/Table_1[[#This Row],[Sales]]</f>
        <v>0.49</v>
      </c>
    </row>
    <row r="4871" spans="1:23" ht="14.25" hidden="1" customHeight="1" x14ac:dyDescent="0.2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c r="W4871" s="2"/>
    </row>
    <row r="4872" spans="1:23" ht="14.25" hidden="1" customHeight="1" x14ac:dyDescent="0.2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c r="W4872" s="2"/>
    </row>
    <row r="4873" spans="1:23" ht="14.25" hidden="1" customHeight="1" x14ac:dyDescent="0.2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c r="W4873" s="2"/>
    </row>
    <row r="4874" spans="1:23" ht="14.25" hidden="1" customHeight="1" x14ac:dyDescent="0.2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c r="W4874" s="2"/>
    </row>
    <row r="4875" spans="1:23" ht="14.25" hidden="1" customHeight="1" x14ac:dyDescent="0.2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c r="W4875" s="2"/>
    </row>
    <row r="4876" spans="1:23" ht="14.25" hidden="1" customHeight="1" x14ac:dyDescent="0.2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c r="W4876" s="2"/>
    </row>
    <row r="4877" spans="1:23" ht="14.25" hidden="1" customHeight="1" x14ac:dyDescent="0.2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c r="W4877" s="2"/>
    </row>
    <row r="4878" spans="1:23" ht="14.25" hidden="1" customHeight="1" x14ac:dyDescent="0.2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c r="W4878" s="2"/>
    </row>
    <row r="4879" spans="1:23" ht="14.25" hidden="1" customHeight="1" x14ac:dyDescent="0.2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c r="W4879" s="2"/>
    </row>
    <row r="4880" spans="1:23" ht="14.25" hidden="1" customHeight="1" x14ac:dyDescent="0.2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c r="W4880" s="2"/>
    </row>
    <row r="4881" spans="1:23" ht="14.25" hidden="1" customHeight="1" x14ac:dyDescent="0.2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c r="W4881" s="2"/>
    </row>
    <row r="4882" spans="1:23" ht="14.25" hidden="1" customHeight="1" x14ac:dyDescent="0.2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c r="W4882" s="2"/>
    </row>
    <row r="4883" spans="1:23" ht="14.25" hidden="1" customHeight="1" x14ac:dyDescent="0.2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c r="W4883" s="2"/>
    </row>
    <row r="4884" spans="1:23" ht="14.25" hidden="1" customHeight="1" x14ac:dyDescent="0.2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c r="W4884" s="2"/>
    </row>
    <row r="4885" spans="1:23" ht="14.25" customHeight="1" x14ac:dyDescent="0.2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c r="W4885" s="2">
        <f>Table_1[[#This Row],[Profit]]/Table_1[[#This Row],[Sales]]</f>
        <v>0.37499999999999989</v>
      </c>
    </row>
    <row r="4886" spans="1:23" ht="14.25" customHeight="1" x14ac:dyDescent="0.2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c r="W4886" s="2">
        <f>Table_1[[#This Row],[Profit]]/Table_1[[#This Row],[Sales]]</f>
        <v>0.26000000000000006</v>
      </c>
    </row>
    <row r="4887" spans="1:23" ht="14.25" hidden="1" customHeight="1" x14ac:dyDescent="0.2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c r="W4887" s="2"/>
    </row>
    <row r="4888" spans="1:23" ht="14.25" hidden="1" customHeight="1" x14ac:dyDescent="0.2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c r="W4888" s="2"/>
    </row>
    <row r="4889" spans="1:23" ht="14.25" hidden="1" customHeight="1" x14ac:dyDescent="0.2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c r="W4889" s="2"/>
    </row>
    <row r="4890" spans="1:23" ht="14.25" hidden="1" customHeight="1" x14ac:dyDescent="0.2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c r="W4890" s="2"/>
    </row>
    <row r="4891" spans="1:23" ht="14.25" hidden="1" customHeight="1" x14ac:dyDescent="0.2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c r="W4891" s="2"/>
    </row>
    <row r="4892" spans="1:23" ht="14.25" customHeight="1" x14ac:dyDescent="0.2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c r="W4892" s="2">
        <f>Table_1[[#This Row],[Profit]]/Table_1[[#This Row],[Sales]]</f>
        <v>0.28999999999999992</v>
      </c>
    </row>
    <row r="4893" spans="1:23" ht="14.25" customHeight="1" x14ac:dyDescent="0.2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c r="W4893" s="2">
        <f>Table_1[[#This Row],[Profit]]/Table_1[[#This Row],[Sales]]</f>
        <v>0.48</v>
      </c>
    </row>
    <row r="4894" spans="1:23" ht="14.25" customHeight="1" x14ac:dyDescent="0.2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c r="W4894" s="2">
        <f>Table_1[[#This Row],[Profit]]/Table_1[[#This Row],[Sales]]</f>
        <v>0.28000000000000003</v>
      </c>
    </row>
    <row r="4895" spans="1:23" ht="14.25" customHeight="1" x14ac:dyDescent="0.2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c r="W4895" s="2">
        <f>Table_1[[#This Row],[Profit]]/Table_1[[#This Row],[Sales]]</f>
        <v>9.9999999999999534E-3</v>
      </c>
    </row>
    <row r="4896" spans="1:23" ht="14.25" customHeight="1" x14ac:dyDescent="0.2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c r="W4896" s="2">
        <f>Table_1[[#This Row],[Profit]]/Table_1[[#This Row],[Sales]]</f>
        <v>0.48</v>
      </c>
    </row>
    <row r="4897" spans="1:23" ht="14.25" customHeight="1" x14ac:dyDescent="0.2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c r="W4897" s="2">
        <f>Table_1[[#This Row],[Profit]]/Table_1[[#This Row],[Sales]]</f>
        <v>0.49</v>
      </c>
    </row>
    <row r="4898" spans="1:23" ht="14.25" customHeight="1" x14ac:dyDescent="0.2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c r="W4898" s="2">
        <f>Table_1[[#This Row],[Profit]]/Table_1[[#This Row],[Sales]]</f>
        <v>4.9999999999999961E-2</v>
      </c>
    </row>
    <row r="4899" spans="1:23" ht="14.25" hidden="1" customHeight="1" x14ac:dyDescent="0.2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c r="W4899" s="2"/>
    </row>
    <row r="4900" spans="1:23" ht="14.25" hidden="1" customHeight="1" x14ac:dyDescent="0.2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c r="W4900" s="2"/>
    </row>
    <row r="4901" spans="1:23" ht="14.25" customHeight="1" x14ac:dyDescent="0.2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c r="W4901" s="2">
        <f>Table_1[[#This Row],[Profit]]/Table_1[[#This Row],[Sales]]</f>
        <v>-0.69999999999999973</v>
      </c>
    </row>
    <row r="4902" spans="1:23" ht="14.25" customHeight="1" x14ac:dyDescent="0.2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c r="W4902" s="2">
        <f>Table_1[[#This Row],[Profit]]/Table_1[[#This Row],[Sales]]</f>
        <v>0.25999999999999995</v>
      </c>
    </row>
    <row r="4903" spans="1:23" ht="14.25" customHeight="1" x14ac:dyDescent="0.2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c r="W4903" s="2">
        <f>Table_1[[#This Row],[Profit]]/Table_1[[#This Row],[Sales]]</f>
        <v>0.26</v>
      </c>
    </row>
    <row r="4904" spans="1:23" ht="14.25" hidden="1" customHeight="1" x14ac:dyDescent="0.2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c r="W4904" s="2"/>
    </row>
    <row r="4905" spans="1:23" ht="14.25" hidden="1" customHeight="1" x14ac:dyDescent="0.2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c r="W4905" s="2"/>
    </row>
    <row r="4906" spans="1:23" ht="14.25" hidden="1" customHeight="1" x14ac:dyDescent="0.2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c r="W4906" s="2"/>
    </row>
    <row r="4907" spans="1:23" ht="14.25" hidden="1" customHeight="1" x14ac:dyDescent="0.2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c r="W4907" s="2"/>
    </row>
    <row r="4908" spans="1:23" ht="14.25" hidden="1" customHeight="1" x14ac:dyDescent="0.2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c r="W4908" s="2"/>
    </row>
    <row r="4909" spans="1:23" ht="14.25" hidden="1" customHeight="1" x14ac:dyDescent="0.2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c r="W4909" s="2"/>
    </row>
    <row r="4910" spans="1:23" ht="14.25" hidden="1" customHeight="1" x14ac:dyDescent="0.2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c r="W4910" s="2"/>
    </row>
    <row r="4911" spans="1:23" ht="14.25" hidden="1" customHeight="1" x14ac:dyDescent="0.2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c r="W4911" s="2"/>
    </row>
    <row r="4912" spans="1:23" ht="14.25" hidden="1" customHeight="1" x14ac:dyDescent="0.2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c r="W4912" s="2"/>
    </row>
    <row r="4913" spans="1:23" ht="14.25" hidden="1" customHeight="1" x14ac:dyDescent="0.2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c r="W4913" s="2"/>
    </row>
    <row r="4914" spans="1:23" ht="14.25" hidden="1" customHeight="1" x14ac:dyDescent="0.2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c r="W4914" s="2"/>
    </row>
    <row r="4915" spans="1:23" ht="14.25" hidden="1" customHeight="1" x14ac:dyDescent="0.2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c r="W4915" s="2"/>
    </row>
    <row r="4916" spans="1:23" ht="14.25" customHeight="1" x14ac:dyDescent="0.2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c r="W4916" s="2">
        <f>Table_1[[#This Row],[Profit]]/Table_1[[#This Row],[Sales]]</f>
        <v>0.28999999999999987</v>
      </c>
    </row>
    <row r="4917" spans="1:23" ht="14.25" customHeight="1" x14ac:dyDescent="0.2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c r="W4917" s="2">
        <f>Table_1[[#This Row],[Profit]]/Table_1[[#This Row],[Sales]]</f>
        <v>0.36249999999999999</v>
      </c>
    </row>
    <row r="4918" spans="1:23" ht="14.25" hidden="1" customHeight="1" x14ac:dyDescent="0.2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c r="W4918" s="2"/>
    </row>
    <row r="4919" spans="1:23" ht="14.25" hidden="1" customHeight="1" x14ac:dyDescent="0.2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c r="W4919" s="2"/>
    </row>
    <row r="4920" spans="1:23" ht="14.25" hidden="1" customHeight="1" x14ac:dyDescent="0.2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c r="W4920" s="2"/>
    </row>
    <row r="4921" spans="1:23" ht="14.25" hidden="1" customHeight="1" x14ac:dyDescent="0.2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c r="W4921" s="2"/>
    </row>
    <row r="4922" spans="1:23" ht="14.25" hidden="1" customHeight="1" x14ac:dyDescent="0.2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c r="W4922" s="2"/>
    </row>
    <row r="4923" spans="1:23" ht="14.25" hidden="1" customHeight="1" x14ac:dyDescent="0.2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c r="W4923" s="2"/>
    </row>
    <row r="4924" spans="1:23" ht="14.25" hidden="1" customHeight="1" x14ac:dyDescent="0.2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c r="W4924" s="2"/>
    </row>
    <row r="4925" spans="1:23" ht="14.25" hidden="1" customHeight="1" x14ac:dyDescent="0.2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c r="W4925" s="2"/>
    </row>
    <row r="4926" spans="1:23" ht="14.25" hidden="1" customHeight="1" x14ac:dyDescent="0.2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c r="W4926" s="2"/>
    </row>
    <row r="4927" spans="1:23" ht="14.25" hidden="1" customHeight="1" x14ac:dyDescent="0.2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c r="W4927" s="2"/>
    </row>
    <row r="4928" spans="1:23" ht="14.25" hidden="1" customHeight="1" x14ac:dyDescent="0.2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c r="W4928" s="2"/>
    </row>
    <row r="4929" spans="1:23" ht="14.25" hidden="1" customHeight="1" x14ac:dyDescent="0.2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c r="W4929" s="2"/>
    </row>
    <row r="4930" spans="1:23" ht="14.25" hidden="1" customHeight="1" x14ac:dyDescent="0.2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c r="W4930" s="2"/>
    </row>
    <row r="4931" spans="1:23" ht="14.25" hidden="1" customHeight="1" x14ac:dyDescent="0.2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c r="W4931" s="2"/>
    </row>
    <row r="4932" spans="1:23" ht="14.25" hidden="1" customHeight="1" x14ac:dyDescent="0.2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c r="W4932" s="2"/>
    </row>
    <row r="4933" spans="1:23" ht="14.25" customHeight="1" x14ac:dyDescent="0.2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c r="W4933" s="2">
        <f>Table_1[[#This Row],[Profit]]/Table_1[[#This Row],[Sales]]</f>
        <v>0.3</v>
      </c>
    </row>
    <row r="4934" spans="1:23" ht="14.25" customHeight="1" x14ac:dyDescent="0.2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c r="W4934" s="2">
        <f>Table_1[[#This Row],[Profit]]/Table_1[[#This Row],[Sales]]</f>
        <v>0.33749999999999986</v>
      </c>
    </row>
    <row r="4935" spans="1:23" ht="14.25" customHeight="1" x14ac:dyDescent="0.2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c r="W4935" s="2">
        <f>Table_1[[#This Row],[Profit]]/Table_1[[#This Row],[Sales]]</f>
        <v>-0.73333333333333317</v>
      </c>
    </row>
    <row r="4936" spans="1:23" ht="14.25" customHeight="1" x14ac:dyDescent="0.2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c r="W4936" s="2">
        <f>Table_1[[#This Row],[Profit]]/Table_1[[#This Row],[Sales]]</f>
        <v>0.18749999999999989</v>
      </c>
    </row>
    <row r="4937" spans="1:23" ht="14.25" customHeight="1" x14ac:dyDescent="0.2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c r="W4937" s="2">
        <f>Table_1[[#This Row],[Profit]]/Table_1[[#This Row],[Sales]]</f>
        <v>9.9999999999999978E-2</v>
      </c>
    </row>
    <row r="4938" spans="1:23" ht="14.25" hidden="1" customHeight="1" x14ac:dyDescent="0.2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c r="W4938" s="2"/>
    </row>
    <row r="4939" spans="1:23" ht="14.25" customHeight="1" x14ac:dyDescent="0.2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c r="W4939" s="2">
        <f>Table_1[[#This Row],[Profit]]/Table_1[[#This Row],[Sales]]</f>
        <v>0.17999999999999991</v>
      </c>
    </row>
    <row r="4940" spans="1:23" ht="14.25" customHeight="1" x14ac:dyDescent="0.2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c r="W4940" s="2">
        <f>Table_1[[#This Row],[Profit]]/Table_1[[#This Row],[Sales]]</f>
        <v>1.1764705882352967E-2</v>
      </c>
    </row>
    <row r="4941" spans="1:23" ht="14.25" customHeight="1" x14ac:dyDescent="0.2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c r="W4941" s="2">
        <f>Table_1[[#This Row],[Profit]]/Table_1[[#This Row],[Sales]]</f>
        <v>0.32999999999999996</v>
      </c>
    </row>
    <row r="4942" spans="1:23" ht="14.25" hidden="1" customHeight="1" x14ac:dyDescent="0.2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c r="W4942" s="2"/>
    </row>
    <row r="4943" spans="1:23" ht="14.25" hidden="1" customHeight="1" x14ac:dyDescent="0.2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c r="W4943" s="2"/>
    </row>
    <row r="4944" spans="1:23" ht="14.25" hidden="1" customHeight="1" x14ac:dyDescent="0.2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c r="W4944" s="2"/>
    </row>
    <row r="4945" spans="1:23" ht="14.25" hidden="1" customHeight="1" x14ac:dyDescent="0.2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c r="W4945" s="2"/>
    </row>
    <row r="4946" spans="1:23" ht="14.25" customHeight="1" x14ac:dyDescent="0.2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c r="W4946" s="2">
        <f>Table_1[[#This Row],[Profit]]/Table_1[[#This Row],[Sales]]</f>
        <v>0.47999999999999993</v>
      </c>
    </row>
    <row r="4947" spans="1:23" ht="14.25" customHeight="1" x14ac:dyDescent="0.2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c r="W4947" s="2">
        <f>Table_1[[#This Row],[Profit]]/Table_1[[#This Row],[Sales]]</f>
        <v>0.33749999999999997</v>
      </c>
    </row>
    <row r="4948" spans="1:23" ht="14.25" customHeight="1" x14ac:dyDescent="0.2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c r="W4948" s="2">
        <f>Table_1[[#This Row],[Profit]]/Table_1[[#This Row],[Sales]]</f>
        <v>0.41000000000000003</v>
      </c>
    </row>
    <row r="4949" spans="1:23" ht="14.25" customHeight="1" x14ac:dyDescent="0.2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c r="W4949" s="2">
        <f>Table_1[[#This Row],[Profit]]/Table_1[[#This Row],[Sales]]</f>
        <v>0.47</v>
      </c>
    </row>
    <row r="4950" spans="1:23" ht="14.25" customHeight="1" x14ac:dyDescent="0.2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c r="W4950" s="2">
        <f>Table_1[[#This Row],[Profit]]/Table_1[[#This Row],[Sales]]</f>
        <v>0.34999999999999987</v>
      </c>
    </row>
    <row r="4951" spans="1:23" ht="14.25" customHeight="1" x14ac:dyDescent="0.2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c r="W4951" s="2">
        <f>Table_1[[#This Row],[Profit]]/Table_1[[#This Row],[Sales]]</f>
        <v>0.31999999999999995</v>
      </c>
    </row>
    <row r="4952" spans="1:23" ht="14.25" hidden="1" customHeight="1" x14ac:dyDescent="0.2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c r="W4952" s="2"/>
    </row>
    <row r="4953" spans="1:23" ht="14.25" hidden="1" customHeight="1" x14ac:dyDescent="0.2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c r="W4953" s="2"/>
    </row>
    <row r="4954" spans="1:23" ht="14.25" customHeight="1" x14ac:dyDescent="0.2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c r="W4954" s="2">
        <f>Table_1[[#This Row],[Profit]]/Table_1[[#This Row],[Sales]]</f>
        <v>0.29999999999999988</v>
      </c>
    </row>
    <row r="4955" spans="1:23" ht="14.25" hidden="1" customHeight="1" x14ac:dyDescent="0.2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c r="W4955" s="2"/>
    </row>
    <row r="4956" spans="1:23" ht="14.25" customHeight="1" x14ac:dyDescent="0.2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c r="W4956" s="2">
        <f>Table_1[[#This Row],[Profit]]/Table_1[[#This Row],[Sales]]</f>
        <v>0.26</v>
      </c>
    </row>
    <row r="4957" spans="1:23" ht="14.25" customHeight="1" x14ac:dyDescent="0.2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c r="W4957" s="2">
        <f>Table_1[[#This Row],[Profit]]/Table_1[[#This Row],[Sales]]</f>
        <v>0.45999999999999996</v>
      </c>
    </row>
    <row r="4958" spans="1:23" ht="14.25" customHeight="1" x14ac:dyDescent="0.2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c r="W4958" s="2">
        <f>Table_1[[#This Row],[Profit]]/Table_1[[#This Row],[Sales]]</f>
        <v>0.38</v>
      </c>
    </row>
    <row r="4959" spans="1:23" ht="14.25" hidden="1" customHeight="1" x14ac:dyDescent="0.2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c r="W4959" s="2"/>
    </row>
    <row r="4960" spans="1:23" ht="14.25" hidden="1" customHeight="1" x14ac:dyDescent="0.2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c r="W4960" s="2"/>
    </row>
    <row r="4961" spans="1:23" ht="14.25" customHeight="1" x14ac:dyDescent="0.2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c r="W4961" s="2">
        <f>Table_1[[#This Row],[Profit]]/Table_1[[#This Row],[Sales]]</f>
        <v>0.10000000000000002</v>
      </c>
    </row>
    <row r="4962" spans="1:23" ht="14.25" customHeight="1" x14ac:dyDescent="0.2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c r="W4962" s="2">
        <f>Table_1[[#This Row],[Profit]]/Table_1[[#This Row],[Sales]]</f>
        <v>0.27</v>
      </c>
    </row>
    <row r="4963" spans="1:23" ht="14.25" customHeight="1" x14ac:dyDescent="0.2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c r="W4963" s="2">
        <f>Table_1[[#This Row],[Profit]]/Table_1[[#This Row],[Sales]]</f>
        <v>0.11249999999999992</v>
      </c>
    </row>
    <row r="4964" spans="1:23" ht="14.25" customHeight="1" x14ac:dyDescent="0.2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c r="W4964" s="2">
        <f>Table_1[[#This Row],[Profit]]/Table_1[[#This Row],[Sales]]</f>
        <v>0.26</v>
      </c>
    </row>
    <row r="4965" spans="1:23" ht="14.25" customHeight="1" x14ac:dyDescent="0.2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c r="W4965" s="2">
        <f>Table_1[[#This Row],[Profit]]/Table_1[[#This Row],[Sales]]</f>
        <v>2.0000000000000066E-2</v>
      </c>
    </row>
    <row r="4966" spans="1:23" ht="14.25" hidden="1" customHeight="1" x14ac:dyDescent="0.2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c r="W4966" s="2"/>
    </row>
    <row r="4967" spans="1:23" ht="14.25" hidden="1" customHeight="1" x14ac:dyDescent="0.2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c r="W4967" s="2"/>
    </row>
    <row r="4968" spans="1:23" ht="14.25" hidden="1" customHeight="1" x14ac:dyDescent="0.2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c r="W4968" s="2"/>
    </row>
    <row r="4969" spans="1:23" ht="14.25" hidden="1" customHeight="1" x14ac:dyDescent="0.2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c r="W4969" s="2"/>
    </row>
    <row r="4970" spans="1:23" ht="14.25" hidden="1" customHeight="1" x14ac:dyDescent="0.2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c r="W4970" s="2"/>
    </row>
    <row r="4971" spans="1:23" ht="14.25" hidden="1" customHeight="1" x14ac:dyDescent="0.2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c r="W4971" s="2"/>
    </row>
    <row r="4972" spans="1:23" ht="14.25" hidden="1" customHeight="1" x14ac:dyDescent="0.2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c r="W4972" s="2"/>
    </row>
    <row r="4973" spans="1:23" ht="14.25" hidden="1" customHeight="1" x14ac:dyDescent="0.2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c r="W4973" s="2"/>
    </row>
    <row r="4974" spans="1:23" ht="14.25" hidden="1" customHeight="1" x14ac:dyDescent="0.2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c r="W4974" s="2"/>
    </row>
    <row r="4975" spans="1:23" ht="14.25" hidden="1" customHeight="1" x14ac:dyDescent="0.2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c r="W4975" s="2"/>
    </row>
    <row r="4976" spans="1:23" ht="14.25" customHeight="1" x14ac:dyDescent="0.2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c r="W4976" s="2">
        <f>Table_1[[#This Row],[Profit]]/Table_1[[#This Row],[Sales]]</f>
        <v>0.49</v>
      </c>
    </row>
    <row r="4977" spans="1:23" ht="14.25" hidden="1" customHeight="1" x14ac:dyDescent="0.2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c r="W4977" s="2"/>
    </row>
    <row r="4978" spans="1:23" ht="14.25" hidden="1" customHeight="1" x14ac:dyDescent="0.2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c r="W4978" s="2"/>
    </row>
    <row r="4979" spans="1:23" ht="14.25" hidden="1" customHeight="1" x14ac:dyDescent="0.2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c r="W4979" s="2"/>
    </row>
    <row r="4980" spans="1:23" ht="14.25" hidden="1" customHeight="1" x14ac:dyDescent="0.2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c r="W4980" s="2"/>
    </row>
    <row r="4981" spans="1:23" ht="14.25" hidden="1" customHeight="1" x14ac:dyDescent="0.2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c r="W4981" s="2"/>
    </row>
    <row r="4982" spans="1:23" ht="14.25" hidden="1" customHeight="1" x14ac:dyDescent="0.2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c r="W4982" s="2"/>
    </row>
    <row r="4983" spans="1:23" ht="14.25" hidden="1" customHeight="1" x14ac:dyDescent="0.2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c r="W4983" s="2"/>
    </row>
    <row r="4984" spans="1:23" ht="14.25" customHeight="1" x14ac:dyDescent="0.2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c r="W4984" s="2">
        <f>Table_1[[#This Row],[Profit]]/Table_1[[#This Row],[Sales]]</f>
        <v>0.45999999999999996</v>
      </c>
    </row>
    <row r="4985" spans="1:23" ht="14.25" customHeight="1" x14ac:dyDescent="0.2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c r="W4985" s="2">
        <f>Table_1[[#This Row],[Profit]]/Table_1[[#This Row],[Sales]]</f>
        <v>0.27</v>
      </c>
    </row>
    <row r="4986" spans="1:23" ht="14.25" hidden="1" customHeight="1" x14ac:dyDescent="0.2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c r="W4986" s="2"/>
    </row>
    <row r="4987" spans="1:23" ht="14.25" hidden="1" customHeight="1" x14ac:dyDescent="0.2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c r="W4987" s="2"/>
    </row>
    <row r="4988" spans="1:23" ht="14.25" customHeight="1" x14ac:dyDescent="0.2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c r="W4988" s="2">
        <f>Table_1[[#This Row],[Profit]]/Table_1[[#This Row],[Sales]]</f>
        <v>0.34999999999999992</v>
      </c>
    </row>
    <row r="4989" spans="1:23" ht="14.25" customHeight="1" x14ac:dyDescent="0.2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c r="W4989" s="2">
        <f>Table_1[[#This Row],[Profit]]/Table_1[[#This Row],[Sales]]</f>
        <v>0.11249999999999993</v>
      </c>
    </row>
    <row r="4990" spans="1:23" ht="14.25" customHeight="1" x14ac:dyDescent="0.2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c r="W4990" s="2">
        <f>Table_1[[#This Row],[Profit]]/Table_1[[#This Row],[Sales]]</f>
        <v>-0.69999999999999973</v>
      </c>
    </row>
    <row r="4991" spans="1:23" ht="14.25" customHeight="1" x14ac:dyDescent="0.2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c r="W4991" s="2">
        <f>Table_1[[#This Row],[Profit]]/Table_1[[#This Row],[Sales]]</f>
        <v>0.32500000000000001</v>
      </c>
    </row>
    <row r="4992" spans="1:23" ht="14.25" customHeight="1" x14ac:dyDescent="0.2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c r="W4992" s="2">
        <f>Table_1[[#This Row],[Profit]]/Table_1[[#This Row],[Sales]]</f>
        <v>0.11249999999999996</v>
      </c>
    </row>
    <row r="4993" spans="1:23" ht="14.25" hidden="1" customHeight="1" x14ac:dyDescent="0.2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c r="W4993" s="2"/>
    </row>
    <row r="4994" spans="1:23" ht="14.25" hidden="1" customHeight="1" x14ac:dyDescent="0.2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c r="W4994" s="2"/>
    </row>
    <row r="4995" spans="1:23" ht="14.25" hidden="1" customHeight="1" x14ac:dyDescent="0.2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c r="W4995" s="2"/>
    </row>
    <row r="4996" spans="1:23" ht="14.25" hidden="1" customHeight="1" x14ac:dyDescent="0.2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c r="W4996" s="2"/>
    </row>
    <row r="4997" spans="1:23" ht="14.25" hidden="1" customHeight="1" x14ac:dyDescent="0.2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c r="W4997" s="2"/>
    </row>
    <row r="4998" spans="1:23" ht="14.25" hidden="1" customHeight="1" x14ac:dyDescent="0.2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c r="W4998" s="2"/>
    </row>
    <row r="4999" spans="1:23" ht="14.25" hidden="1" customHeight="1" x14ac:dyDescent="0.2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c r="W4999" s="2"/>
    </row>
    <row r="5000" spans="1:23" ht="14.25" customHeight="1" x14ac:dyDescent="0.2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c r="W5000" s="2">
        <f>Table_1[[#This Row],[Profit]]/Table_1[[#This Row],[Sales]]</f>
        <v>7.4999999999999997E-2</v>
      </c>
    </row>
    <row r="5001" spans="1:23" ht="14.25" customHeight="1" x14ac:dyDescent="0.2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c r="W5001" s="2">
        <f>Table_1[[#This Row],[Profit]]/Table_1[[#This Row],[Sales]]</f>
        <v>0.48999999999999994</v>
      </c>
    </row>
    <row r="5002" spans="1:23" ht="14.25" customHeight="1" x14ac:dyDescent="0.2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c r="W5002" s="2">
        <f>Table_1[[#This Row],[Profit]]/Table_1[[#This Row],[Sales]]</f>
        <v>0.36</v>
      </c>
    </row>
    <row r="5003" spans="1:23" ht="14.25" hidden="1" customHeight="1" x14ac:dyDescent="0.2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c r="W5003" s="2"/>
    </row>
    <row r="5004" spans="1:23" ht="14.25" hidden="1" customHeight="1" x14ac:dyDescent="0.2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c r="W5004" s="2"/>
    </row>
    <row r="5005" spans="1:23" ht="14.25" customHeight="1" x14ac:dyDescent="0.2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c r="W5005" s="2">
        <f>Table_1[[#This Row],[Profit]]/Table_1[[#This Row],[Sales]]</f>
        <v>0.48000000000000004</v>
      </c>
    </row>
    <row r="5006" spans="1:23" ht="14.25" hidden="1" customHeight="1" x14ac:dyDescent="0.2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c r="W5006" s="2"/>
    </row>
    <row r="5007" spans="1:23" ht="14.25" hidden="1" customHeight="1" x14ac:dyDescent="0.2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c r="W5007" s="2"/>
    </row>
    <row r="5008" spans="1:23" ht="14.25" hidden="1" customHeight="1" x14ac:dyDescent="0.2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c r="W5008" s="2"/>
    </row>
    <row r="5009" spans="1:23" ht="14.25" hidden="1" customHeight="1" x14ac:dyDescent="0.2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c r="W5009" s="2"/>
    </row>
    <row r="5010" spans="1:23" ht="14.25" hidden="1" customHeight="1" x14ac:dyDescent="0.2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c r="W5010" s="2"/>
    </row>
    <row r="5011" spans="1:23" ht="14.25" hidden="1" customHeight="1" x14ac:dyDescent="0.2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c r="W5011" s="2"/>
    </row>
    <row r="5012" spans="1:23" ht="14.25" hidden="1" customHeight="1" x14ac:dyDescent="0.2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c r="W5012" s="2"/>
    </row>
    <row r="5013" spans="1:23" ht="14.25" customHeight="1" x14ac:dyDescent="0.2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c r="W5013" s="2">
        <f>Table_1[[#This Row],[Profit]]/Table_1[[#This Row],[Sales]]</f>
        <v>-1.6999999999999997</v>
      </c>
    </row>
    <row r="5014" spans="1:23" ht="14.25" hidden="1" customHeight="1" x14ac:dyDescent="0.2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c r="W5014" s="2"/>
    </row>
    <row r="5015" spans="1:23" ht="14.25" hidden="1" customHeight="1" x14ac:dyDescent="0.2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c r="W5015" s="2"/>
    </row>
    <row r="5016" spans="1:23" ht="14.25" hidden="1" customHeight="1" x14ac:dyDescent="0.2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c r="W5016" s="2"/>
    </row>
    <row r="5017" spans="1:23" ht="14.25" hidden="1" customHeight="1" x14ac:dyDescent="0.2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c r="W5017" s="2"/>
    </row>
    <row r="5018" spans="1:23" ht="14.25" hidden="1" customHeight="1" x14ac:dyDescent="0.2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c r="W5018" s="2"/>
    </row>
    <row r="5019" spans="1:23" ht="14.25" customHeight="1" x14ac:dyDescent="0.2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c r="W5019" s="2">
        <f>Table_1[[#This Row],[Profit]]/Table_1[[#This Row],[Sales]]</f>
        <v>0.31999999999999995</v>
      </c>
    </row>
    <row r="5020" spans="1:23" ht="14.25" customHeight="1" x14ac:dyDescent="0.2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c r="W5020" s="2">
        <f>Table_1[[#This Row],[Profit]]/Table_1[[#This Row],[Sales]]</f>
        <v>0.18999999999999989</v>
      </c>
    </row>
    <row r="5021" spans="1:23" ht="14.25" customHeight="1" x14ac:dyDescent="0.2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c r="W5021" s="2">
        <f>Table_1[[#This Row],[Profit]]/Table_1[[#This Row],[Sales]]</f>
        <v>0.26000000000000006</v>
      </c>
    </row>
    <row r="5022" spans="1:23" ht="14.25" hidden="1" customHeight="1" x14ac:dyDescent="0.2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c r="W5022" s="2"/>
    </row>
    <row r="5023" spans="1:23" ht="14.25" customHeight="1" x14ac:dyDescent="0.2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c r="W5023" s="2">
        <f>Table_1[[#This Row],[Profit]]/Table_1[[#This Row],[Sales]]</f>
        <v>0.29999999999999993</v>
      </c>
    </row>
    <row r="5024" spans="1:23" ht="14.25" customHeight="1" x14ac:dyDescent="0.2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c r="W5024" s="2">
        <f>Table_1[[#This Row],[Profit]]/Table_1[[#This Row],[Sales]]</f>
        <v>0.18999999999999989</v>
      </c>
    </row>
    <row r="5025" spans="1:23" ht="14.25" customHeight="1" x14ac:dyDescent="0.2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c r="W5025" s="2">
        <f>Table_1[[#This Row],[Profit]]/Table_1[[#This Row],[Sales]]</f>
        <v>0.28000000000000003</v>
      </c>
    </row>
    <row r="5026" spans="1:23" ht="14.25" hidden="1" customHeight="1" x14ac:dyDescent="0.2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c r="W5026" s="2"/>
    </row>
    <row r="5027" spans="1:23" ht="14.25" hidden="1" customHeight="1" x14ac:dyDescent="0.2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c r="W5027" s="2"/>
    </row>
    <row r="5028" spans="1:23" ht="14.25" hidden="1" customHeight="1" x14ac:dyDescent="0.2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c r="W5028" s="2"/>
    </row>
    <row r="5029" spans="1:23" ht="14.25" hidden="1" customHeight="1" x14ac:dyDescent="0.2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c r="W5029" s="2"/>
    </row>
    <row r="5030" spans="1:23" ht="14.25" hidden="1" customHeight="1" x14ac:dyDescent="0.2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c r="W5030" s="2"/>
    </row>
    <row r="5031" spans="1:23" ht="14.25" customHeight="1" x14ac:dyDescent="0.2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c r="W5031" s="2">
        <f>Table_1[[#This Row],[Profit]]/Table_1[[#This Row],[Sales]]</f>
        <v>0.25999999999999995</v>
      </c>
    </row>
    <row r="5032" spans="1:23" ht="14.25" customHeight="1" x14ac:dyDescent="0.2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c r="W5032" s="2">
        <f>Table_1[[#This Row],[Profit]]/Table_1[[#This Row],[Sales]]</f>
        <v>0.26</v>
      </c>
    </row>
    <row r="5033" spans="1:23" ht="14.25" customHeight="1" x14ac:dyDescent="0.2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c r="W5033" s="2">
        <f>Table_1[[#This Row],[Profit]]/Table_1[[#This Row],[Sales]]</f>
        <v>0.33749999999999991</v>
      </c>
    </row>
    <row r="5034" spans="1:23" ht="14.25" hidden="1" customHeight="1" x14ac:dyDescent="0.2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c r="W5034" s="2"/>
    </row>
    <row r="5035" spans="1:23" ht="14.25" hidden="1" customHeight="1" x14ac:dyDescent="0.2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c r="W5035" s="2"/>
    </row>
    <row r="5036" spans="1:23" ht="14.25" hidden="1" customHeight="1" x14ac:dyDescent="0.2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c r="W5036" s="2"/>
    </row>
    <row r="5037" spans="1:23" ht="14.25" customHeight="1" x14ac:dyDescent="0.2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c r="W5037" s="2">
        <f>Table_1[[#This Row],[Profit]]/Table_1[[#This Row],[Sales]]</f>
        <v>0.16999999999999993</v>
      </c>
    </row>
    <row r="5038" spans="1:23" ht="14.25" customHeight="1" x14ac:dyDescent="0.2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c r="W5038" s="2">
        <f>Table_1[[#This Row],[Profit]]/Table_1[[#This Row],[Sales]]</f>
        <v>5.999999999999997E-2</v>
      </c>
    </row>
    <row r="5039" spans="1:23" ht="14.25" hidden="1" customHeight="1" x14ac:dyDescent="0.2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c r="W5039" s="2"/>
    </row>
    <row r="5040" spans="1:23" ht="14.25" hidden="1" customHeight="1" x14ac:dyDescent="0.2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c r="W5040" s="2"/>
    </row>
    <row r="5041" spans="1:23" ht="14.25" hidden="1" customHeight="1" x14ac:dyDescent="0.2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c r="W5041" s="2"/>
    </row>
    <row r="5042" spans="1:23" ht="14.25" hidden="1" customHeight="1" x14ac:dyDescent="0.2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c r="W5042" s="2"/>
    </row>
    <row r="5043" spans="1:23" ht="14.25" customHeight="1" x14ac:dyDescent="0.2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c r="W5043" s="2">
        <f>Table_1[[#This Row],[Profit]]/Table_1[[#This Row],[Sales]]</f>
        <v>0.47999999999999993</v>
      </c>
    </row>
    <row r="5044" spans="1:23" ht="14.25" customHeight="1" x14ac:dyDescent="0.2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c r="W5044" s="2">
        <f>Table_1[[#This Row],[Profit]]/Table_1[[#This Row],[Sales]]</f>
        <v>0.29999999999999993</v>
      </c>
    </row>
    <row r="5045" spans="1:23" ht="14.25" customHeight="1" x14ac:dyDescent="0.2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c r="W5045" s="2">
        <f>Table_1[[#This Row],[Profit]]/Table_1[[#This Row],[Sales]]</f>
        <v>0.41000000000000003</v>
      </c>
    </row>
    <row r="5046" spans="1:23" ht="14.25" customHeight="1" x14ac:dyDescent="0.2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c r="W5046" s="2">
        <f>Table_1[[#This Row],[Profit]]/Table_1[[#This Row],[Sales]]</f>
        <v>0.47</v>
      </c>
    </row>
    <row r="5047" spans="1:23" ht="14.25" customHeight="1" x14ac:dyDescent="0.2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c r="W5047" s="2">
        <f>Table_1[[#This Row],[Profit]]/Table_1[[#This Row],[Sales]]</f>
        <v>0.26</v>
      </c>
    </row>
    <row r="5048" spans="1:23" ht="14.25" customHeight="1" x14ac:dyDescent="0.2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c r="W5048" s="2">
        <f>Table_1[[#This Row],[Profit]]/Table_1[[#This Row],[Sales]]</f>
        <v>0.34999999999999987</v>
      </c>
    </row>
    <row r="5049" spans="1:23" ht="14.25" customHeight="1" x14ac:dyDescent="0.2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c r="W5049" s="2">
        <f>Table_1[[#This Row],[Profit]]/Table_1[[#This Row],[Sales]]</f>
        <v>0.27</v>
      </c>
    </row>
    <row r="5050" spans="1:23" ht="14.25" hidden="1" customHeight="1" x14ac:dyDescent="0.2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c r="W5050" s="2"/>
    </row>
    <row r="5051" spans="1:23" ht="14.25" hidden="1" customHeight="1" x14ac:dyDescent="0.2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c r="W5051" s="2"/>
    </row>
    <row r="5052" spans="1:23" ht="14.25" customHeight="1" x14ac:dyDescent="0.2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c r="W5052" s="2">
        <f>Table_1[[#This Row],[Profit]]/Table_1[[#This Row],[Sales]]</f>
        <v>0.47</v>
      </c>
    </row>
    <row r="5053" spans="1:23" ht="14.25" hidden="1" customHeight="1" x14ac:dyDescent="0.2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c r="W5053" s="2"/>
    </row>
    <row r="5054" spans="1:23" ht="14.25" hidden="1" customHeight="1" x14ac:dyDescent="0.2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c r="W5054" s="2"/>
    </row>
    <row r="5055" spans="1:23" ht="14.25" hidden="1" customHeight="1" x14ac:dyDescent="0.2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c r="W5055" s="2"/>
    </row>
    <row r="5056" spans="1:23" ht="14.25" hidden="1" customHeight="1" x14ac:dyDescent="0.2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c r="W5056" s="2"/>
    </row>
    <row r="5057" spans="1:23" ht="14.25" hidden="1" customHeight="1" x14ac:dyDescent="0.2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c r="W5057" s="2"/>
    </row>
    <row r="5058" spans="1:23" ht="14.25" customHeight="1" x14ac:dyDescent="0.2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c r="W5058" s="2">
        <f>Table_1[[#This Row],[Profit]]/Table_1[[#This Row],[Sales]]</f>
        <v>0.4499999999999999</v>
      </c>
    </row>
    <row r="5059" spans="1:23" ht="14.25" customHeight="1" x14ac:dyDescent="0.2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c r="W5059" s="2">
        <f>Table_1[[#This Row],[Profit]]/Table_1[[#This Row],[Sales]]</f>
        <v>1.9999999999999959E-2</v>
      </c>
    </row>
    <row r="5060" spans="1:23" ht="14.25" hidden="1" customHeight="1" x14ac:dyDescent="0.2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c r="W5060" s="2"/>
    </row>
    <row r="5061" spans="1:23" ht="14.25" hidden="1" customHeight="1" x14ac:dyDescent="0.2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c r="W5061" s="2"/>
    </row>
    <row r="5062" spans="1:23" ht="14.25" hidden="1" customHeight="1" x14ac:dyDescent="0.2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c r="W5062" s="2"/>
    </row>
    <row r="5063" spans="1:23" ht="14.25" hidden="1" customHeight="1" x14ac:dyDescent="0.2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c r="W5063" s="2"/>
    </row>
    <row r="5064" spans="1:23" ht="14.25" hidden="1" customHeight="1" x14ac:dyDescent="0.2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c r="W5064" s="2"/>
    </row>
    <row r="5065" spans="1:23" ht="14.25" hidden="1" customHeight="1" x14ac:dyDescent="0.2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c r="W5065" s="2"/>
    </row>
    <row r="5066" spans="1:23" ht="14.25" hidden="1" customHeight="1" x14ac:dyDescent="0.2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c r="W5066" s="2"/>
    </row>
    <row r="5067" spans="1:23" ht="14.25" hidden="1" customHeight="1" x14ac:dyDescent="0.2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c r="W5067" s="2"/>
    </row>
    <row r="5068" spans="1:23" ht="14.25" hidden="1" customHeight="1" x14ac:dyDescent="0.2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c r="W5068" s="2"/>
    </row>
    <row r="5069" spans="1:23" ht="14.25" customHeight="1" x14ac:dyDescent="0.2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c r="W5069" s="2">
        <f>Table_1[[#This Row],[Profit]]/Table_1[[#This Row],[Sales]]</f>
        <v>0.28999999999999987</v>
      </c>
    </row>
    <row r="5070" spans="1:23" ht="14.25" hidden="1" customHeight="1" x14ac:dyDescent="0.2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c r="W5070" s="2"/>
    </row>
    <row r="5071" spans="1:23" ht="14.25" hidden="1" customHeight="1" x14ac:dyDescent="0.2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c r="W5071" s="2"/>
    </row>
    <row r="5072" spans="1:23" ht="14.25" hidden="1" customHeight="1" x14ac:dyDescent="0.2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c r="W5072" s="2"/>
    </row>
    <row r="5073" spans="1:23" ht="14.25" hidden="1" customHeight="1" x14ac:dyDescent="0.2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c r="W5073" s="2"/>
    </row>
    <row r="5074" spans="1:23" ht="14.25" hidden="1" customHeight="1" x14ac:dyDescent="0.2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c r="W5074" s="2"/>
    </row>
    <row r="5075" spans="1:23" ht="14.25" customHeight="1" x14ac:dyDescent="0.2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c r="W5075" s="2">
        <f>Table_1[[#This Row],[Profit]]/Table_1[[#This Row],[Sales]]</f>
        <v>0.25000000000000006</v>
      </c>
    </row>
    <row r="5076" spans="1:23" ht="14.25" customHeight="1" x14ac:dyDescent="0.2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c r="W5076" s="2">
        <f>Table_1[[#This Row],[Profit]]/Table_1[[#This Row],[Sales]]</f>
        <v>0.32499999999999996</v>
      </c>
    </row>
    <row r="5077" spans="1:23" ht="14.25" hidden="1" customHeight="1" x14ac:dyDescent="0.2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c r="W5077" s="2"/>
    </row>
    <row r="5078" spans="1:23" ht="14.25" hidden="1" customHeight="1" x14ac:dyDescent="0.2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c r="W5078" s="2"/>
    </row>
    <row r="5079" spans="1:23" ht="14.25" hidden="1" customHeight="1" x14ac:dyDescent="0.2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c r="W5079" s="2"/>
    </row>
    <row r="5080" spans="1:23" ht="14.25" hidden="1" customHeight="1" x14ac:dyDescent="0.2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c r="W5080" s="2"/>
    </row>
    <row r="5081" spans="1:23" ht="14.25" customHeight="1" x14ac:dyDescent="0.2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c r="W5081" s="2">
        <f>Table_1[[#This Row],[Profit]]/Table_1[[#This Row],[Sales]]</f>
        <v>-8.2352941176470545E-2</v>
      </c>
    </row>
    <row r="5082" spans="1:23" ht="14.25" customHeight="1" x14ac:dyDescent="0.2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c r="W5082" s="2">
        <f>Table_1[[#This Row],[Profit]]/Table_1[[#This Row],[Sales]]</f>
        <v>0.27</v>
      </c>
    </row>
    <row r="5083" spans="1:23" ht="14.25" hidden="1" customHeight="1" x14ac:dyDescent="0.2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c r="W5083" s="2"/>
    </row>
    <row r="5084" spans="1:23" ht="14.25" hidden="1" customHeight="1" x14ac:dyDescent="0.2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c r="W5084" s="2"/>
    </row>
    <row r="5085" spans="1:23" ht="14.25" hidden="1" customHeight="1" x14ac:dyDescent="0.2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c r="W5085" s="2"/>
    </row>
    <row r="5086" spans="1:23" ht="14.25" hidden="1" customHeight="1" x14ac:dyDescent="0.2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c r="W5086" s="2"/>
    </row>
    <row r="5087" spans="1:23" ht="14.25" hidden="1" customHeight="1" x14ac:dyDescent="0.2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c r="W5087" s="2"/>
    </row>
    <row r="5088" spans="1:23" ht="14.25" hidden="1" customHeight="1" x14ac:dyDescent="0.2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c r="W5088" s="2"/>
    </row>
    <row r="5089" spans="1:23" ht="14.25" hidden="1" customHeight="1" x14ac:dyDescent="0.2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c r="W5089" s="2"/>
    </row>
    <row r="5090" spans="1:23" ht="14.25" hidden="1" customHeight="1" x14ac:dyDescent="0.2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c r="W5090" s="2"/>
    </row>
    <row r="5091" spans="1:23" ht="14.25" customHeight="1" x14ac:dyDescent="0.2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c r="W5091" s="2">
        <f>Table_1[[#This Row],[Profit]]/Table_1[[#This Row],[Sales]]</f>
        <v>0.36250000000000004</v>
      </c>
    </row>
    <row r="5092" spans="1:23" ht="14.25" customHeight="1" x14ac:dyDescent="0.2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c r="W5092" s="2">
        <f>Table_1[[#This Row],[Profit]]/Table_1[[#This Row],[Sales]]</f>
        <v>0.36249999999999999</v>
      </c>
    </row>
    <row r="5093" spans="1:23" ht="14.25" customHeight="1" x14ac:dyDescent="0.2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c r="W5093" s="2">
        <f>Table_1[[#This Row],[Profit]]/Table_1[[#This Row],[Sales]]</f>
        <v>-0.2</v>
      </c>
    </row>
    <row r="5094" spans="1:23" ht="14.25" hidden="1" customHeight="1" x14ac:dyDescent="0.2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c r="W5094" s="2"/>
    </row>
    <row r="5095" spans="1:23" ht="14.25" hidden="1" customHeight="1" x14ac:dyDescent="0.2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c r="W5095" s="2"/>
    </row>
    <row r="5096" spans="1:23" ht="14.25" hidden="1" customHeight="1" x14ac:dyDescent="0.2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c r="W5096" s="2"/>
    </row>
    <row r="5097" spans="1:23" ht="14.25" hidden="1" customHeight="1" x14ac:dyDescent="0.2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c r="W5097" s="2"/>
    </row>
    <row r="5098" spans="1:23" ht="14.25" hidden="1" customHeight="1" x14ac:dyDescent="0.2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c r="W5098" s="2"/>
    </row>
    <row r="5099" spans="1:23" ht="14.25" hidden="1" customHeight="1" x14ac:dyDescent="0.2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c r="W5099" s="2"/>
    </row>
    <row r="5100" spans="1:23" ht="14.25" hidden="1" customHeight="1" x14ac:dyDescent="0.2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c r="W5100" s="2"/>
    </row>
    <row r="5101" spans="1:23" ht="14.25" customHeight="1" x14ac:dyDescent="0.2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c r="W5101" s="2">
        <f>Table_1[[#This Row],[Profit]]/Table_1[[#This Row],[Sales]]</f>
        <v>0.33750000000000002</v>
      </c>
    </row>
    <row r="5102" spans="1:23" ht="14.25" hidden="1" customHeight="1" x14ac:dyDescent="0.2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c r="W5102" s="2"/>
    </row>
    <row r="5103" spans="1:23" ht="14.25" hidden="1" customHeight="1" x14ac:dyDescent="0.2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c r="W5103" s="2"/>
    </row>
    <row r="5104" spans="1:23" ht="14.25" hidden="1" customHeight="1" x14ac:dyDescent="0.2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c r="W5104" s="2"/>
    </row>
    <row r="5105" spans="1:23" ht="14.25" hidden="1" customHeight="1" x14ac:dyDescent="0.2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c r="W5105" s="2"/>
    </row>
    <row r="5106" spans="1:23" ht="14.25" hidden="1" customHeight="1" x14ac:dyDescent="0.2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c r="W5106" s="2"/>
    </row>
    <row r="5107" spans="1:23" ht="14.25" hidden="1" customHeight="1" x14ac:dyDescent="0.2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c r="W5107" s="2"/>
    </row>
    <row r="5108" spans="1:23" ht="14.25" hidden="1" customHeight="1" x14ac:dyDescent="0.2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c r="W5108" s="2"/>
    </row>
    <row r="5109" spans="1:23" ht="14.25" hidden="1" customHeight="1" x14ac:dyDescent="0.2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c r="W5109" s="2"/>
    </row>
    <row r="5110" spans="1:23" ht="14.25" hidden="1" customHeight="1" x14ac:dyDescent="0.2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c r="W5110" s="2"/>
    </row>
    <row r="5111" spans="1:23" ht="14.25" hidden="1" customHeight="1" x14ac:dyDescent="0.2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c r="W5111" s="2"/>
    </row>
    <row r="5112" spans="1:23" ht="14.25" hidden="1" customHeight="1" x14ac:dyDescent="0.2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c r="W5112" s="2"/>
    </row>
    <row r="5113" spans="1:23" ht="14.25" hidden="1" customHeight="1" x14ac:dyDescent="0.2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c r="W5113" s="2"/>
    </row>
    <row r="5114" spans="1:23" ht="14.25" hidden="1" customHeight="1" x14ac:dyDescent="0.2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c r="W5114" s="2"/>
    </row>
    <row r="5115" spans="1:23" ht="14.25" hidden="1" customHeight="1" x14ac:dyDescent="0.2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c r="W5115" s="2"/>
    </row>
    <row r="5116" spans="1:23" ht="14.25" customHeight="1" x14ac:dyDescent="0.2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c r="W5116" s="2">
        <f>Table_1[[#This Row],[Profit]]/Table_1[[#This Row],[Sales]]</f>
        <v>0.31249999999999978</v>
      </c>
    </row>
    <row r="5117" spans="1:23" ht="14.25" hidden="1" customHeight="1" x14ac:dyDescent="0.2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c r="W5117" s="2"/>
    </row>
    <row r="5118" spans="1:23" ht="14.25" hidden="1" customHeight="1" x14ac:dyDescent="0.2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c r="W5118" s="2"/>
    </row>
    <row r="5119" spans="1:23" ht="14.25" hidden="1" customHeight="1" x14ac:dyDescent="0.2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c r="W5119" s="2"/>
    </row>
    <row r="5120" spans="1:23" ht="14.25" hidden="1" customHeight="1" x14ac:dyDescent="0.2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c r="W5120" s="2"/>
    </row>
    <row r="5121" spans="1:23" ht="14.25" hidden="1" customHeight="1" x14ac:dyDescent="0.2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c r="W5121" s="2"/>
    </row>
    <row r="5122" spans="1:23" ht="14.25" hidden="1" customHeight="1" x14ac:dyDescent="0.2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c r="W5122" s="2"/>
    </row>
    <row r="5123" spans="1:23" ht="14.25" hidden="1" customHeight="1" x14ac:dyDescent="0.2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c r="W5123" s="2"/>
    </row>
    <row r="5124" spans="1:23" ht="14.25" hidden="1" customHeight="1" x14ac:dyDescent="0.2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c r="W5124" s="2"/>
    </row>
    <row r="5125" spans="1:23" ht="14.25" hidden="1" customHeight="1" x14ac:dyDescent="0.2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c r="W5125" s="2"/>
    </row>
    <row r="5126" spans="1:23" ht="14.25" hidden="1" customHeight="1" x14ac:dyDescent="0.2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c r="W5126" s="2"/>
    </row>
    <row r="5127" spans="1:23" ht="14.25" hidden="1" customHeight="1" x14ac:dyDescent="0.2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c r="W5127" s="2"/>
    </row>
    <row r="5128" spans="1:23" ht="14.25" hidden="1" customHeight="1" x14ac:dyDescent="0.2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c r="W5128" s="2"/>
    </row>
    <row r="5129" spans="1:23" ht="14.25" hidden="1" customHeight="1" x14ac:dyDescent="0.2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c r="W5129" s="2"/>
    </row>
    <row r="5130" spans="1:23" ht="14.25" hidden="1" customHeight="1" x14ac:dyDescent="0.2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c r="W5130" s="2"/>
    </row>
    <row r="5131" spans="1:23" ht="14.25" hidden="1" customHeight="1" x14ac:dyDescent="0.2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c r="W5131" s="2"/>
    </row>
    <row r="5132" spans="1:23" ht="14.25" hidden="1" customHeight="1" x14ac:dyDescent="0.2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c r="W5132" s="2"/>
    </row>
    <row r="5133" spans="1:23" ht="14.25" customHeight="1" x14ac:dyDescent="0.2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c r="W5133" s="2">
        <f>Table_1[[#This Row],[Profit]]/Table_1[[#This Row],[Sales]]</f>
        <v>0.37</v>
      </c>
    </row>
    <row r="5134" spans="1:23" ht="14.25" hidden="1" customHeight="1" x14ac:dyDescent="0.2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c r="W5134" s="2"/>
    </row>
    <row r="5135" spans="1:23" ht="14.25" hidden="1" customHeight="1" x14ac:dyDescent="0.2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c r="W5135" s="2"/>
    </row>
    <row r="5136" spans="1:23" ht="14.25" hidden="1" customHeight="1" x14ac:dyDescent="0.2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c r="W5136" s="2"/>
    </row>
    <row r="5137" spans="1:23" ht="14.25" customHeight="1" x14ac:dyDescent="0.2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c r="W5137" s="2">
        <f>Table_1[[#This Row],[Profit]]/Table_1[[#This Row],[Sales]]</f>
        <v>0.48000000000000004</v>
      </c>
    </row>
    <row r="5138" spans="1:23" ht="14.25" customHeight="1" x14ac:dyDescent="0.2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c r="W5138" s="2">
        <f>Table_1[[#This Row],[Profit]]/Table_1[[#This Row],[Sales]]</f>
        <v>0.33749999999999991</v>
      </c>
    </row>
    <row r="5139" spans="1:23" ht="14.25" hidden="1" customHeight="1" x14ac:dyDescent="0.2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c r="W5139" s="2"/>
    </row>
    <row r="5140" spans="1:23" ht="14.25" hidden="1" customHeight="1" x14ac:dyDescent="0.2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c r="W5140" s="2"/>
    </row>
    <row r="5141" spans="1:23" ht="14.25" hidden="1" customHeight="1" x14ac:dyDescent="0.2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c r="W5141" s="2"/>
    </row>
    <row r="5142" spans="1:23" ht="14.25" customHeight="1" x14ac:dyDescent="0.2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c r="W5142" s="2">
        <f>Table_1[[#This Row],[Profit]]/Table_1[[#This Row],[Sales]]</f>
        <v>0.36</v>
      </c>
    </row>
    <row r="5143" spans="1:23" ht="14.25" hidden="1" customHeight="1" x14ac:dyDescent="0.2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c r="W5143" s="2"/>
    </row>
    <row r="5144" spans="1:23" ht="14.25" hidden="1" customHeight="1" x14ac:dyDescent="0.2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c r="W5144" s="2"/>
    </row>
    <row r="5145" spans="1:23" ht="14.25" hidden="1" customHeight="1" x14ac:dyDescent="0.2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c r="W5145" s="2"/>
    </row>
    <row r="5146" spans="1:23" ht="14.25" customHeight="1" x14ac:dyDescent="0.2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c r="W5146" s="2">
        <f>Table_1[[#This Row],[Profit]]/Table_1[[#This Row],[Sales]]</f>
        <v>0.34</v>
      </c>
    </row>
    <row r="5147" spans="1:23" ht="14.25" customHeight="1" x14ac:dyDescent="0.2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c r="W5147" s="2">
        <f>Table_1[[#This Row],[Profit]]/Table_1[[#This Row],[Sales]]</f>
        <v>0.28000000000000003</v>
      </c>
    </row>
    <row r="5148" spans="1:23" ht="14.25" customHeight="1" x14ac:dyDescent="0.2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c r="W5148" s="2">
        <f>Table_1[[#This Row],[Profit]]/Table_1[[#This Row],[Sales]]</f>
        <v>0.35</v>
      </c>
    </row>
    <row r="5149" spans="1:23" ht="14.25" customHeight="1" x14ac:dyDescent="0.2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c r="W5149" s="2">
        <f>Table_1[[#This Row],[Profit]]/Table_1[[#This Row],[Sales]]</f>
        <v>0.22499999999999995</v>
      </c>
    </row>
    <row r="5150" spans="1:23" ht="14.25" customHeight="1" x14ac:dyDescent="0.2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c r="W5150" s="2">
        <f>Table_1[[#This Row],[Profit]]/Table_1[[#This Row],[Sales]]</f>
        <v>0.12499999999999985</v>
      </c>
    </row>
    <row r="5151" spans="1:23" ht="14.25" hidden="1" customHeight="1" x14ac:dyDescent="0.2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c r="W5151" s="2"/>
    </row>
    <row r="5152" spans="1:23" ht="14.25" customHeight="1" x14ac:dyDescent="0.2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c r="W5152" s="2">
        <f>Table_1[[#This Row],[Profit]]/Table_1[[#This Row],[Sales]]</f>
        <v>0.25</v>
      </c>
    </row>
    <row r="5153" spans="1:23" ht="14.25" customHeight="1" x14ac:dyDescent="0.2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c r="W5153" s="2">
        <f>Table_1[[#This Row],[Profit]]/Table_1[[#This Row],[Sales]]</f>
        <v>0.25999999999999995</v>
      </c>
    </row>
    <row r="5154" spans="1:23" ht="14.25" hidden="1" customHeight="1" x14ac:dyDescent="0.2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c r="W5154" s="2"/>
    </row>
    <row r="5155" spans="1:23" ht="14.25" hidden="1" customHeight="1" x14ac:dyDescent="0.2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c r="W5155" s="2"/>
    </row>
    <row r="5156" spans="1:23" ht="14.25" hidden="1" customHeight="1" x14ac:dyDescent="0.2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c r="W5156" s="2"/>
    </row>
    <row r="5157" spans="1:23" ht="14.25" hidden="1" customHeight="1" x14ac:dyDescent="0.2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c r="W5157" s="2"/>
    </row>
    <row r="5158" spans="1:23" ht="14.25" hidden="1" customHeight="1" x14ac:dyDescent="0.2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c r="W5158" s="2"/>
    </row>
    <row r="5159" spans="1:23" ht="14.25" hidden="1" customHeight="1" x14ac:dyDescent="0.2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c r="W5159" s="2"/>
    </row>
    <row r="5160" spans="1:23" ht="14.25" hidden="1" customHeight="1" x14ac:dyDescent="0.2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c r="W5160" s="2"/>
    </row>
    <row r="5161" spans="1:23" ht="14.25" customHeight="1" x14ac:dyDescent="0.2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c r="W5161" s="2">
        <f>Table_1[[#This Row],[Profit]]/Table_1[[#This Row],[Sales]]</f>
        <v>8.750000000000005E-2</v>
      </c>
    </row>
    <row r="5162" spans="1:23" ht="14.25" customHeight="1" x14ac:dyDescent="0.2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c r="W5162" s="2">
        <f>Table_1[[#This Row],[Profit]]/Table_1[[#This Row],[Sales]]</f>
        <v>-0.21250000000000002</v>
      </c>
    </row>
    <row r="5163" spans="1:23" ht="14.25" customHeight="1" x14ac:dyDescent="0.2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c r="W5163" s="2">
        <f>Table_1[[#This Row],[Profit]]/Table_1[[#This Row],[Sales]]</f>
        <v>0.19</v>
      </c>
    </row>
    <row r="5164" spans="1:23" ht="14.25" hidden="1" customHeight="1" x14ac:dyDescent="0.2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c r="W5164" s="2"/>
    </row>
    <row r="5165" spans="1:23" ht="14.25" customHeight="1" x14ac:dyDescent="0.2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c r="W5165" s="2">
        <f>Table_1[[#This Row],[Profit]]/Table_1[[#This Row],[Sales]]</f>
        <v>-0.1</v>
      </c>
    </row>
    <row r="5166" spans="1:23" ht="14.25" hidden="1" customHeight="1" x14ac:dyDescent="0.2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c r="W5166" s="2"/>
    </row>
    <row r="5167" spans="1:23" ht="14.25" hidden="1" customHeight="1" x14ac:dyDescent="0.2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c r="W5167" s="2"/>
    </row>
    <row r="5168" spans="1:23" ht="14.25" hidden="1" customHeight="1" x14ac:dyDescent="0.2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c r="W5168" s="2"/>
    </row>
    <row r="5169" spans="1:23" ht="14.25" hidden="1" customHeight="1" x14ac:dyDescent="0.2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c r="W5169" s="2"/>
    </row>
    <row r="5170" spans="1:23" ht="14.25" hidden="1" customHeight="1" x14ac:dyDescent="0.2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c r="W5170" s="2"/>
    </row>
    <row r="5171" spans="1:23" ht="14.25" hidden="1" customHeight="1" x14ac:dyDescent="0.2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c r="W5171" s="2"/>
    </row>
    <row r="5172" spans="1:23" ht="14.25" hidden="1" customHeight="1" x14ac:dyDescent="0.2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c r="W5172" s="2"/>
    </row>
    <row r="5173" spans="1:23" ht="14.25" hidden="1" customHeight="1" x14ac:dyDescent="0.2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c r="W5173" s="2"/>
    </row>
    <row r="5174" spans="1:23" ht="14.25" hidden="1" customHeight="1" x14ac:dyDescent="0.2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c r="W5174" s="2"/>
    </row>
    <row r="5175" spans="1:23" ht="14.25" customHeight="1" x14ac:dyDescent="0.2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c r="W5175" s="2">
        <f>Table_1[[#This Row],[Profit]]/Table_1[[#This Row],[Sales]]</f>
        <v>0.26250000000000001</v>
      </c>
    </row>
    <row r="5176" spans="1:23" ht="14.25" hidden="1" customHeight="1" x14ac:dyDescent="0.2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c r="W5176" s="2"/>
    </row>
    <row r="5177" spans="1:23" ht="14.25" hidden="1" customHeight="1" x14ac:dyDescent="0.2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c r="W5177" s="2"/>
    </row>
    <row r="5178" spans="1:23" ht="14.25" customHeight="1" x14ac:dyDescent="0.2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c r="W5178" s="2">
        <f>Table_1[[#This Row],[Profit]]/Table_1[[#This Row],[Sales]]</f>
        <v>0.37499999999999994</v>
      </c>
    </row>
    <row r="5179" spans="1:23" ht="14.25" hidden="1" customHeight="1" x14ac:dyDescent="0.2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c r="W5179" s="2"/>
    </row>
    <row r="5180" spans="1:23" ht="14.25" customHeight="1" x14ac:dyDescent="0.2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c r="W5180" s="2">
        <f>Table_1[[#This Row],[Profit]]/Table_1[[#This Row],[Sales]]</f>
        <v>0.42000000000000004</v>
      </c>
    </row>
    <row r="5181" spans="1:23" ht="14.25" customHeight="1" x14ac:dyDescent="0.2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c r="W5181" s="2">
        <f>Table_1[[#This Row],[Profit]]/Table_1[[#This Row],[Sales]]</f>
        <v>7.5000000000000025E-2</v>
      </c>
    </row>
    <row r="5182" spans="1:23" ht="14.25" customHeight="1" x14ac:dyDescent="0.2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c r="W5182" s="2">
        <f>Table_1[[#This Row],[Profit]]/Table_1[[#This Row],[Sales]]</f>
        <v>0.39</v>
      </c>
    </row>
    <row r="5183" spans="1:23" ht="14.25" hidden="1" customHeight="1" x14ac:dyDescent="0.2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c r="W5183" s="2"/>
    </row>
    <row r="5184" spans="1:23" ht="14.25" hidden="1" customHeight="1" x14ac:dyDescent="0.2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c r="W5184" s="2"/>
    </row>
    <row r="5185" spans="1:23" ht="14.25" hidden="1" customHeight="1" x14ac:dyDescent="0.2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c r="W5185" s="2"/>
    </row>
    <row r="5186" spans="1:23" ht="14.25" hidden="1" customHeight="1" x14ac:dyDescent="0.2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c r="W5186" s="2"/>
    </row>
    <row r="5187" spans="1:23" ht="14.25" hidden="1" customHeight="1" x14ac:dyDescent="0.2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c r="W5187" s="2"/>
    </row>
    <row r="5188" spans="1:23" ht="14.25" hidden="1" customHeight="1" x14ac:dyDescent="0.2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c r="W5188" s="2"/>
    </row>
    <row r="5189" spans="1:23" ht="14.25" hidden="1" customHeight="1" x14ac:dyDescent="0.2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c r="W5189" s="2"/>
    </row>
    <row r="5190" spans="1:23" ht="14.25" hidden="1" customHeight="1" x14ac:dyDescent="0.2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c r="W5190" s="2"/>
    </row>
    <row r="5191" spans="1:23" ht="14.25" hidden="1" customHeight="1" x14ac:dyDescent="0.2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c r="W5191" s="2"/>
    </row>
    <row r="5192" spans="1:23" ht="14.25" hidden="1" customHeight="1" x14ac:dyDescent="0.2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c r="W5192" s="2"/>
    </row>
    <row r="5193" spans="1:23" ht="14.25" customHeight="1" x14ac:dyDescent="0.2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c r="W5193" s="2">
        <f>Table_1[[#This Row],[Profit]]/Table_1[[#This Row],[Sales]]</f>
        <v>0.5</v>
      </c>
    </row>
    <row r="5194" spans="1:23" ht="14.25" hidden="1" customHeight="1" x14ac:dyDescent="0.2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c r="W5194" s="2"/>
    </row>
    <row r="5195" spans="1:23" ht="14.25" hidden="1" customHeight="1" x14ac:dyDescent="0.2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c r="W5195" s="2"/>
    </row>
    <row r="5196" spans="1:23" ht="14.25" hidden="1" customHeight="1" x14ac:dyDescent="0.2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c r="W5196" s="2"/>
    </row>
    <row r="5197" spans="1:23" ht="14.25" hidden="1" customHeight="1" x14ac:dyDescent="0.2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c r="W5197" s="2"/>
    </row>
    <row r="5198" spans="1:23" ht="14.25" customHeight="1" x14ac:dyDescent="0.2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c r="W5198" s="2">
        <f>Table_1[[#This Row],[Profit]]/Table_1[[#This Row],[Sales]]</f>
        <v>0.49</v>
      </c>
    </row>
    <row r="5199" spans="1:23" ht="14.25" customHeight="1" x14ac:dyDescent="0.2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c r="W5199" s="2">
        <f>Table_1[[#This Row],[Profit]]/Table_1[[#This Row],[Sales]]</f>
        <v>0.10000000000000002</v>
      </c>
    </row>
    <row r="5200" spans="1:23" ht="14.25" hidden="1" customHeight="1" x14ac:dyDescent="0.2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c r="W5200" s="2"/>
    </row>
    <row r="5201" spans="1:23" ht="14.25" hidden="1" customHeight="1" x14ac:dyDescent="0.2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c r="W5201" s="2"/>
    </row>
    <row r="5202" spans="1:23" ht="14.25" hidden="1" customHeight="1" x14ac:dyDescent="0.2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c r="W5202" s="2"/>
    </row>
    <row r="5203" spans="1:23" ht="14.25" hidden="1" customHeight="1" x14ac:dyDescent="0.2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c r="W5203" s="2"/>
    </row>
    <row r="5204" spans="1:23" ht="14.25" customHeight="1" x14ac:dyDescent="0.2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c r="W5204" s="2">
        <f>Table_1[[#This Row],[Profit]]/Table_1[[#This Row],[Sales]]</f>
        <v>0.27000000000000007</v>
      </c>
    </row>
    <row r="5205" spans="1:23" ht="14.25" customHeight="1" x14ac:dyDescent="0.2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c r="W5205" s="2">
        <f>Table_1[[#This Row],[Profit]]/Table_1[[#This Row],[Sales]]</f>
        <v>0.26999999999999996</v>
      </c>
    </row>
    <row r="5206" spans="1:23" ht="14.25" hidden="1" customHeight="1" x14ac:dyDescent="0.2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c r="W5206" s="2"/>
    </row>
    <row r="5207" spans="1:23" ht="14.25" hidden="1" customHeight="1" x14ac:dyDescent="0.2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c r="W5207" s="2"/>
    </row>
    <row r="5208" spans="1:23" ht="14.25" hidden="1" customHeight="1" x14ac:dyDescent="0.2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c r="W5208" s="2"/>
    </row>
    <row r="5209" spans="1:23" ht="14.25" hidden="1" customHeight="1" x14ac:dyDescent="0.2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c r="W5209" s="2"/>
    </row>
    <row r="5210" spans="1:23" ht="14.25" hidden="1" customHeight="1" x14ac:dyDescent="0.2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c r="W5210" s="2"/>
    </row>
    <row r="5211" spans="1:23" ht="14.25" hidden="1" customHeight="1" x14ac:dyDescent="0.2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c r="W5211" s="2"/>
    </row>
    <row r="5212" spans="1:23" ht="14.25" hidden="1" customHeight="1" x14ac:dyDescent="0.2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c r="W5212" s="2"/>
    </row>
    <row r="5213" spans="1:23" ht="14.25" hidden="1" customHeight="1" x14ac:dyDescent="0.2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c r="W5213" s="2"/>
    </row>
    <row r="5214" spans="1:23" ht="14.25" customHeight="1" x14ac:dyDescent="0.2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c r="W5214" s="2">
        <f>Table_1[[#This Row],[Profit]]/Table_1[[#This Row],[Sales]]</f>
        <v>0.27</v>
      </c>
    </row>
    <row r="5215" spans="1:23" ht="14.25" customHeight="1" x14ac:dyDescent="0.2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c r="W5215" s="2">
        <f>Table_1[[#This Row],[Profit]]/Table_1[[#This Row],[Sales]]</f>
        <v>0.45999999999999996</v>
      </c>
    </row>
    <row r="5216" spans="1:23" ht="14.25" customHeight="1" x14ac:dyDescent="0.2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c r="W5216" s="2">
        <f>Table_1[[#This Row],[Profit]]/Table_1[[#This Row],[Sales]]</f>
        <v>0.38000000000000006</v>
      </c>
    </row>
    <row r="5217" spans="1:23" ht="14.25" customHeight="1" x14ac:dyDescent="0.2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c r="W5217" s="2">
        <f>Table_1[[#This Row],[Profit]]/Table_1[[#This Row],[Sales]]</f>
        <v>0.4499999999999999</v>
      </c>
    </row>
    <row r="5218" spans="1:23" ht="14.25" hidden="1" customHeight="1" x14ac:dyDescent="0.2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c r="W5218" s="2"/>
    </row>
    <row r="5219" spans="1:23" ht="14.25" customHeight="1" x14ac:dyDescent="0.2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c r="W5219" s="2">
        <f>Table_1[[#This Row],[Profit]]/Table_1[[#This Row],[Sales]]</f>
        <v>0.45999999999999996</v>
      </c>
    </row>
    <row r="5220" spans="1:23" ht="14.25" hidden="1" customHeight="1" x14ac:dyDescent="0.2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c r="W5220" s="2"/>
    </row>
    <row r="5221" spans="1:23" ht="14.25" hidden="1" customHeight="1" x14ac:dyDescent="0.2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c r="W5221" s="2"/>
    </row>
    <row r="5222" spans="1:23" ht="14.25" hidden="1" customHeight="1" x14ac:dyDescent="0.2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c r="W5222" s="2"/>
    </row>
    <row r="5223" spans="1:23" ht="14.25" hidden="1" customHeight="1" x14ac:dyDescent="0.2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c r="W5223" s="2"/>
    </row>
    <row r="5224" spans="1:23" ht="14.25" hidden="1" customHeight="1" x14ac:dyDescent="0.2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c r="W5224" s="2"/>
    </row>
    <row r="5225" spans="1:23" ht="14.25" hidden="1" customHeight="1" x14ac:dyDescent="0.2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c r="W5225" s="2"/>
    </row>
    <row r="5226" spans="1:23" ht="14.25" customHeight="1" x14ac:dyDescent="0.2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c r="W5226" s="2">
        <f>Table_1[[#This Row],[Profit]]/Table_1[[#This Row],[Sales]]</f>
        <v>0.48</v>
      </c>
    </row>
    <row r="5227" spans="1:23" ht="14.25" hidden="1" customHeight="1" x14ac:dyDescent="0.2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c r="W5227" s="2"/>
    </row>
    <row r="5228" spans="1:23" ht="14.25" hidden="1" customHeight="1" x14ac:dyDescent="0.2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c r="W5228" s="2"/>
    </row>
    <row r="5229" spans="1:23" ht="14.25" hidden="1" customHeight="1" x14ac:dyDescent="0.2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c r="W5229" s="2"/>
    </row>
    <row r="5230" spans="1:23" ht="14.25" customHeight="1" x14ac:dyDescent="0.2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c r="W5230" s="2">
        <f>Table_1[[#This Row],[Profit]]/Table_1[[#This Row],[Sales]]</f>
        <v>0.49</v>
      </c>
    </row>
    <row r="5231" spans="1:23" ht="14.25" customHeight="1" x14ac:dyDescent="0.2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c r="W5231" s="2">
        <f>Table_1[[#This Row],[Profit]]/Table_1[[#This Row],[Sales]]</f>
        <v>0.34999999999999992</v>
      </c>
    </row>
    <row r="5232" spans="1:23" ht="14.25" customHeight="1" x14ac:dyDescent="0.2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c r="W5232" s="2">
        <f>Table_1[[#This Row],[Profit]]/Table_1[[#This Row],[Sales]]</f>
        <v>1.2499999999999982E-2</v>
      </c>
    </row>
    <row r="5233" spans="1:23" ht="14.25" customHeight="1" x14ac:dyDescent="0.2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c r="W5233" s="2">
        <f>Table_1[[#This Row],[Profit]]/Table_1[[#This Row],[Sales]]</f>
        <v>0.41000000000000003</v>
      </c>
    </row>
    <row r="5234" spans="1:23" ht="14.25" customHeight="1" x14ac:dyDescent="0.2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c r="W5234" s="2">
        <f>Table_1[[#This Row],[Profit]]/Table_1[[#This Row],[Sales]]</f>
        <v>0.33749999999999997</v>
      </c>
    </row>
    <row r="5235" spans="1:23" ht="14.25" hidden="1" customHeight="1" x14ac:dyDescent="0.2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c r="W5235" s="2"/>
    </row>
    <row r="5236" spans="1:23" ht="14.25" customHeight="1" x14ac:dyDescent="0.2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c r="W5236" s="2">
        <f>Table_1[[#This Row],[Profit]]/Table_1[[#This Row],[Sales]]</f>
        <v>1.2499999999999914E-2</v>
      </c>
    </row>
    <row r="5237" spans="1:23" ht="14.25" hidden="1" customHeight="1" x14ac:dyDescent="0.2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c r="W5237" s="2"/>
    </row>
    <row r="5238" spans="1:23" ht="14.25" hidden="1" customHeight="1" x14ac:dyDescent="0.2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c r="W5238" s="2"/>
    </row>
    <row r="5239" spans="1:23" ht="14.25" hidden="1" customHeight="1" x14ac:dyDescent="0.2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c r="W5239" s="2"/>
    </row>
    <row r="5240" spans="1:23" ht="14.25" hidden="1" customHeight="1" x14ac:dyDescent="0.2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c r="W5240" s="2"/>
    </row>
    <row r="5241" spans="1:23" ht="14.25" customHeight="1" x14ac:dyDescent="0.2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c r="W5241" s="2">
        <f>Table_1[[#This Row],[Profit]]/Table_1[[#This Row],[Sales]]</f>
        <v>1.9999999999999997E-2</v>
      </c>
    </row>
    <row r="5242" spans="1:23" ht="14.25" customHeight="1" x14ac:dyDescent="0.2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c r="W5242" s="2">
        <f>Table_1[[#This Row],[Profit]]/Table_1[[#This Row],[Sales]]</f>
        <v>0.3249999999999999</v>
      </c>
    </row>
    <row r="5243" spans="1:23" ht="14.25" customHeight="1" x14ac:dyDescent="0.2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c r="W5243" s="2">
        <f>Table_1[[#This Row],[Profit]]/Table_1[[#This Row],[Sales]]</f>
        <v>0.27</v>
      </c>
    </row>
    <row r="5244" spans="1:23" ht="14.25" hidden="1" customHeight="1" x14ac:dyDescent="0.2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c r="W5244" s="2"/>
    </row>
    <row r="5245" spans="1:23" ht="14.25" hidden="1" customHeight="1" x14ac:dyDescent="0.2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c r="W5245" s="2"/>
    </row>
    <row r="5246" spans="1:23" ht="14.25" customHeight="1" x14ac:dyDescent="0.2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c r="W5246" s="2">
        <f>Table_1[[#This Row],[Profit]]/Table_1[[#This Row],[Sales]]</f>
        <v>0.11249999999999989</v>
      </c>
    </row>
    <row r="5247" spans="1:23" ht="14.25" customHeight="1" x14ac:dyDescent="0.2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c r="W5247" s="2">
        <f>Table_1[[#This Row],[Profit]]/Table_1[[#This Row],[Sales]]</f>
        <v>0.10000000000000005</v>
      </c>
    </row>
    <row r="5248" spans="1:23" ht="14.25" customHeight="1" x14ac:dyDescent="0.2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c r="W5248" s="2">
        <f>Table_1[[#This Row],[Profit]]/Table_1[[#This Row],[Sales]]</f>
        <v>0.37499999999999994</v>
      </c>
    </row>
    <row r="5249" spans="1:23" ht="14.25" hidden="1" customHeight="1" x14ac:dyDescent="0.2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c r="W5249" s="2"/>
    </row>
    <row r="5250" spans="1:23" ht="14.25" customHeight="1" x14ac:dyDescent="0.2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c r="W5250" s="2">
        <f>Table_1[[#This Row],[Profit]]/Table_1[[#This Row],[Sales]]</f>
        <v>0.25</v>
      </c>
    </row>
    <row r="5251" spans="1:23" ht="14.25" hidden="1" customHeight="1" x14ac:dyDescent="0.2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c r="W5251" s="2"/>
    </row>
    <row r="5252" spans="1:23" ht="14.25" hidden="1" customHeight="1" x14ac:dyDescent="0.2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c r="W5252" s="2"/>
    </row>
    <row r="5253" spans="1:23" ht="14.25" hidden="1" customHeight="1" x14ac:dyDescent="0.2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c r="W5253" s="2"/>
    </row>
    <row r="5254" spans="1:23" ht="14.25" hidden="1" customHeight="1" x14ac:dyDescent="0.2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c r="W5254" s="2"/>
    </row>
    <row r="5255" spans="1:23" ht="14.25" customHeight="1" x14ac:dyDescent="0.2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c r="W5255" s="2">
        <f>Table_1[[#This Row],[Profit]]/Table_1[[#This Row],[Sales]]</f>
        <v>0.31249999999999983</v>
      </c>
    </row>
    <row r="5256" spans="1:23" ht="14.25" hidden="1" customHeight="1" x14ac:dyDescent="0.2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c r="W5256" s="2"/>
    </row>
    <row r="5257" spans="1:23" ht="14.25" hidden="1" customHeight="1" x14ac:dyDescent="0.2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c r="W5257" s="2"/>
    </row>
    <row r="5258" spans="1:23" ht="14.25" hidden="1" customHeight="1" x14ac:dyDescent="0.2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c r="W5258" s="2"/>
    </row>
    <row r="5259" spans="1:23" ht="14.25" customHeight="1" x14ac:dyDescent="0.2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c r="W5259" s="2">
        <f>Table_1[[#This Row],[Profit]]/Table_1[[#This Row],[Sales]]</f>
        <v>0.48000000000000004</v>
      </c>
    </row>
    <row r="5260" spans="1:23" ht="14.25" customHeight="1" x14ac:dyDescent="0.2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c r="W5260" s="2">
        <f>Table_1[[#This Row],[Profit]]/Table_1[[#This Row],[Sales]]</f>
        <v>0.46999999999999986</v>
      </c>
    </row>
    <row r="5261" spans="1:23" ht="14.25" hidden="1" customHeight="1" x14ac:dyDescent="0.2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c r="W5261" s="2"/>
    </row>
    <row r="5262" spans="1:23" ht="14.25" hidden="1" customHeight="1" x14ac:dyDescent="0.2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c r="W5262" s="2"/>
    </row>
    <row r="5263" spans="1:23" ht="14.25" hidden="1" customHeight="1" x14ac:dyDescent="0.2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c r="W5263" s="2"/>
    </row>
    <row r="5264" spans="1:23" ht="14.25" hidden="1" customHeight="1" x14ac:dyDescent="0.2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c r="W5264" s="2"/>
    </row>
    <row r="5265" spans="1:23" ht="14.25" hidden="1" customHeight="1" x14ac:dyDescent="0.2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c r="W5265" s="2"/>
    </row>
    <row r="5266" spans="1:23" ht="14.25" hidden="1" customHeight="1" x14ac:dyDescent="0.2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c r="W5266" s="2"/>
    </row>
    <row r="5267" spans="1:23" ht="14.25" customHeight="1" x14ac:dyDescent="0.2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c r="W5267" s="2">
        <f>Table_1[[#This Row],[Profit]]/Table_1[[#This Row],[Sales]]</f>
        <v>0.49</v>
      </c>
    </row>
    <row r="5268" spans="1:23" ht="14.25" customHeight="1" x14ac:dyDescent="0.2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c r="W5268" s="2">
        <f>Table_1[[#This Row],[Profit]]/Table_1[[#This Row],[Sales]]</f>
        <v>0.49</v>
      </c>
    </row>
    <row r="5269" spans="1:23" ht="14.25" customHeight="1" x14ac:dyDescent="0.2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c r="W5269" s="2">
        <f>Table_1[[#This Row],[Profit]]/Table_1[[#This Row],[Sales]]</f>
        <v>0.26</v>
      </c>
    </row>
    <row r="5270" spans="1:23" ht="14.25" hidden="1" customHeight="1" x14ac:dyDescent="0.2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c r="W5270" s="2"/>
    </row>
    <row r="5271" spans="1:23" ht="14.25" customHeight="1" x14ac:dyDescent="0.2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c r="W5271" s="2">
        <f>Table_1[[#This Row],[Profit]]/Table_1[[#This Row],[Sales]]</f>
        <v>0.36</v>
      </c>
    </row>
    <row r="5272" spans="1:23" ht="14.25" customHeight="1" x14ac:dyDescent="0.2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c r="W5272" s="2">
        <f>Table_1[[#This Row],[Profit]]/Table_1[[#This Row],[Sales]]</f>
        <v>0.27999999999999997</v>
      </c>
    </row>
    <row r="5273" spans="1:23" ht="14.25" customHeight="1" x14ac:dyDescent="0.2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c r="W5273" s="2">
        <f>Table_1[[#This Row],[Profit]]/Table_1[[#This Row],[Sales]]</f>
        <v>0.28999999999999992</v>
      </c>
    </row>
    <row r="5274" spans="1:23" ht="14.25" customHeight="1" x14ac:dyDescent="0.2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c r="W5274" s="2">
        <f>Table_1[[#This Row],[Profit]]/Table_1[[#This Row],[Sales]]</f>
        <v>-3.7500000000000151E-2</v>
      </c>
    </row>
    <row r="5275" spans="1:23" ht="14.25" hidden="1" customHeight="1" x14ac:dyDescent="0.2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c r="W5275" s="2"/>
    </row>
    <row r="5276" spans="1:23" ht="14.25" hidden="1" customHeight="1" x14ac:dyDescent="0.2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c r="W5276" s="2"/>
    </row>
    <row r="5277" spans="1:23" ht="14.25" hidden="1" customHeight="1" x14ac:dyDescent="0.2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c r="W5277" s="2"/>
    </row>
    <row r="5278" spans="1:23" ht="14.25" hidden="1" customHeight="1" x14ac:dyDescent="0.2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c r="W5278" s="2"/>
    </row>
    <row r="5279" spans="1:23" ht="14.25" hidden="1" customHeight="1" x14ac:dyDescent="0.2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c r="W5279" s="2"/>
    </row>
    <row r="5280" spans="1:23" ht="14.25" hidden="1" customHeight="1" x14ac:dyDescent="0.2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c r="W5280" s="2"/>
    </row>
    <row r="5281" spans="1:23" ht="14.25" hidden="1" customHeight="1" x14ac:dyDescent="0.2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c r="W5281" s="2"/>
    </row>
    <row r="5282" spans="1:23" ht="14.25" hidden="1" customHeight="1" x14ac:dyDescent="0.2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c r="W5282" s="2"/>
    </row>
    <row r="5283" spans="1:23" ht="14.25" hidden="1" customHeight="1" x14ac:dyDescent="0.2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c r="W5283" s="2"/>
    </row>
    <row r="5284" spans="1:23" ht="14.25" hidden="1" customHeight="1" x14ac:dyDescent="0.2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c r="W5284" s="2"/>
    </row>
    <row r="5285" spans="1:23" ht="14.25" customHeight="1" x14ac:dyDescent="0.2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c r="W5285" s="2">
        <f>Table_1[[#This Row],[Profit]]/Table_1[[#This Row],[Sales]]</f>
        <v>0</v>
      </c>
    </row>
    <row r="5286" spans="1:23" ht="14.25" customHeight="1" x14ac:dyDescent="0.2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c r="W5286" s="2">
        <f>Table_1[[#This Row],[Profit]]/Table_1[[#This Row],[Sales]]</f>
        <v>0.5</v>
      </c>
    </row>
    <row r="5287" spans="1:23" ht="14.25" customHeight="1" x14ac:dyDescent="0.2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c r="W5287" s="2">
        <f>Table_1[[#This Row],[Profit]]/Table_1[[#This Row],[Sales]]</f>
        <v>0.34999999999999992</v>
      </c>
    </row>
    <row r="5288" spans="1:23" ht="14.25" customHeight="1" x14ac:dyDescent="0.2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c r="W5288" s="2">
        <f>Table_1[[#This Row],[Profit]]/Table_1[[#This Row],[Sales]]</f>
        <v>-0.7666666666666665</v>
      </c>
    </row>
    <row r="5289" spans="1:23" ht="14.25" customHeight="1" x14ac:dyDescent="0.2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c r="W5289" s="2">
        <f>Table_1[[#This Row],[Profit]]/Table_1[[#This Row],[Sales]]</f>
        <v>-1.6999999999999997</v>
      </c>
    </row>
    <row r="5290" spans="1:23" ht="14.25" customHeight="1" x14ac:dyDescent="0.2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c r="W5290" s="2">
        <f>Table_1[[#This Row],[Profit]]/Table_1[[#This Row],[Sales]]</f>
        <v>0.49</v>
      </c>
    </row>
    <row r="5291" spans="1:23" ht="14.25" hidden="1" customHeight="1" x14ac:dyDescent="0.2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c r="W5291" s="2"/>
    </row>
    <row r="5292" spans="1:23" ht="14.25" hidden="1" customHeight="1" x14ac:dyDescent="0.2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c r="W5292" s="2"/>
    </row>
    <row r="5293" spans="1:23" ht="14.25" hidden="1" customHeight="1" x14ac:dyDescent="0.2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c r="W5293" s="2"/>
    </row>
    <row r="5294" spans="1:23" ht="14.25" hidden="1" customHeight="1" x14ac:dyDescent="0.2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c r="W5294" s="2"/>
    </row>
    <row r="5295" spans="1:23" ht="14.25" hidden="1" customHeight="1" x14ac:dyDescent="0.2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c r="W5295" s="2"/>
    </row>
    <row r="5296" spans="1:23" ht="14.25" hidden="1" customHeight="1" x14ac:dyDescent="0.2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c r="W5296" s="2"/>
    </row>
    <row r="5297" spans="1:23" ht="14.25" hidden="1" customHeight="1" x14ac:dyDescent="0.2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c r="W5297" s="2"/>
    </row>
    <row r="5298" spans="1:23" ht="14.25" hidden="1" customHeight="1" x14ac:dyDescent="0.2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c r="W5298" s="2"/>
    </row>
    <row r="5299" spans="1:23" ht="14.25" hidden="1" customHeight="1" x14ac:dyDescent="0.2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c r="W5299" s="2"/>
    </row>
    <row r="5300" spans="1:23" ht="14.25" customHeight="1" x14ac:dyDescent="0.2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c r="W5300" s="2">
        <f>Table_1[[#This Row],[Profit]]/Table_1[[#This Row],[Sales]]</f>
        <v>0.46999999999999992</v>
      </c>
    </row>
    <row r="5301" spans="1:23" ht="14.25" customHeight="1" x14ac:dyDescent="0.2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c r="W5301" s="2">
        <f>Table_1[[#This Row],[Profit]]/Table_1[[#This Row],[Sales]]</f>
        <v>0.45999999999999996</v>
      </c>
    </row>
    <row r="5302" spans="1:23" ht="14.25" hidden="1" customHeight="1" x14ac:dyDescent="0.2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c r="W5302" s="2"/>
    </row>
    <row r="5303" spans="1:23" ht="14.25" hidden="1" customHeight="1" x14ac:dyDescent="0.2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c r="W5303" s="2"/>
    </row>
    <row r="5304" spans="1:23" ht="14.25" hidden="1" customHeight="1" x14ac:dyDescent="0.2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c r="W5304" s="2"/>
    </row>
    <row r="5305" spans="1:23" ht="14.25" hidden="1" customHeight="1" x14ac:dyDescent="0.2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c r="W5305" s="2"/>
    </row>
    <row r="5306" spans="1:23" ht="14.25" hidden="1" customHeight="1" x14ac:dyDescent="0.2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c r="W5306" s="2"/>
    </row>
    <row r="5307" spans="1:23" ht="14.25" hidden="1" customHeight="1" x14ac:dyDescent="0.2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c r="W5307" s="2"/>
    </row>
    <row r="5308" spans="1:23" ht="14.25" hidden="1" customHeight="1" x14ac:dyDescent="0.2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c r="W5308" s="2"/>
    </row>
    <row r="5309" spans="1:23" ht="14.25" hidden="1" customHeight="1" x14ac:dyDescent="0.2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c r="W5309" s="2"/>
    </row>
    <row r="5310" spans="1:23" ht="14.25" hidden="1" customHeight="1" x14ac:dyDescent="0.2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c r="W5310" s="2"/>
    </row>
    <row r="5311" spans="1:23" ht="14.25" hidden="1" customHeight="1" x14ac:dyDescent="0.2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c r="W5311" s="2"/>
    </row>
    <row r="5312" spans="1:23" ht="14.25" hidden="1" customHeight="1" x14ac:dyDescent="0.2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c r="W5312" s="2"/>
    </row>
    <row r="5313" spans="1:23" ht="14.25" hidden="1" customHeight="1" x14ac:dyDescent="0.2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c r="W5313" s="2"/>
    </row>
    <row r="5314" spans="1:23" ht="14.25" hidden="1" customHeight="1" x14ac:dyDescent="0.2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c r="W5314" s="2"/>
    </row>
    <row r="5315" spans="1:23" ht="14.25" customHeight="1" x14ac:dyDescent="0.2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c r="W5315" s="2">
        <f>Table_1[[#This Row],[Profit]]/Table_1[[#This Row],[Sales]]</f>
        <v>0.33</v>
      </c>
    </row>
    <row r="5316" spans="1:23" ht="14.25" customHeight="1" x14ac:dyDescent="0.2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c r="W5316" s="2">
        <f>Table_1[[#This Row],[Profit]]/Table_1[[#This Row],[Sales]]</f>
        <v>0.49</v>
      </c>
    </row>
    <row r="5317" spans="1:23" ht="14.25" hidden="1" customHeight="1" x14ac:dyDescent="0.2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c r="W5317" s="2"/>
    </row>
    <row r="5318" spans="1:23" ht="14.25" hidden="1" customHeight="1" x14ac:dyDescent="0.2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c r="W5318" s="2"/>
    </row>
    <row r="5319" spans="1:23" ht="14.25" hidden="1" customHeight="1" x14ac:dyDescent="0.2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c r="W5319" s="2"/>
    </row>
    <row r="5320" spans="1:23" ht="14.25" hidden="1" customHeight="1" x14ac:dyDescent="0.2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c r="W5320" s="2"/>
    </row>
    <row r="5321" spans="1:23" ht="14.25" hidden="1" customHeight="1" x14ac:dyDescent="0.2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c r="W5321" s="2"/>
    </row>
    <row r="5322" spans="1:23" ht="14.25" hidden="1" customHeight="1" x14ac:dyDescent="0.2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c r="W5322" s="2"/>
    </row>
    <row r="5323" spans="1:23" ht="14.25" hidden="1" customHeight="1" x14ac:dyDescent="0.2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c r="W5323" s="2"/>
    </row>
    <row r="5324" spans="1:23" ht="14.25" hidden="1" customHeight="1" x14ac:dyDescent="0.2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c r="W5324" s="2"/>
    </row>
    <row r="5325" spans="1:23" ht="14.25" hidden="1" customHeight="1" x14ac:dyDescent="0.2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c r="W5325" s="2"/>
    </row>
    <row r="5326" spans="1:23" ht="14.25" customHeight="1" x14ac:dyDescent="0.2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c r="W5326" s="2">
        <f>Table_1[[#This Row],[Profit]]/Table_1[[#This Row],[Sales]]</f>
        <v>0.37000000000000005</v>
      </c>
    </row>
    <row r="5327" spans="1:23" ht="14.25" customHeight="1" x14ac:dyDescent="0.2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c r="W5327" s="2">
        <f>Table_1[[#This Row],[Profit]]/Table_1[[#This Row],[Sales]]</f>
        <v>0.36000000000000004</v>
      </c>
    </row>
    <row r="5328" spans="1:23" ht="14.25" hidden="1" customHeight="1" x14ac:dyDescent="0.2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c r="W5328" s="2"/>
    </row>
    <row r="5329" spans="1:23" ht="14.25" customHeight="1" x14ac:dyDescent="0.2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c r="W5329" s="2">
        <f>Table_1[[#This Row],[Profit]]/Table_1[[#This Row],[Sales]]</f>
        <v>0.48000000000000004</v>
      </c>
    </row>
    <row r="5330" spans="1:23" ht="14.25" hidden="1" customHeight="1" x14ac:dyDescent="0.2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c r="W5330" s="2"/>
    </row>
    <row r="5331" spans="1:23" ht="14.25" hidden="1" customHeight="1" x14ac:dyDescent="0.2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c r="W5331" s="2"/>
    </row>
    <row r="5332" spans="1:23" ht="14.25" hidden="1" customHeight="1" x14ac:dyDescent="0.2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c r="W5332" s="2"/>
    </row>
    <row r="5333" spans="1:23" ht="14.25" hidden="1" customHeight="1" x14ac:dyDescent="0.2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c r="W5333" s="2"/>
    </row>
    <row r="5334" spans="1:23" ht="14.25" hidden="1" customHeight="1" x14ac:dyDescent="0.2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c r="W5334" s="2"/>
    </row>
    <row r="5335" spans="1:23" ht="14.25" hidden="1" customHeight="1" x14ac:dyDescent="0.2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c r="W5335" s="2"/>
    </row>
    <row r="5336" spans="1:23" ht="14.25" hidden="1" customHeight="1" x14ac:dyDescent="0.2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c r="W5336" s="2"/>
    </row>
    <row r="5337" spans="1:23" ht="14.25" hidden="1" customHeight="1" x14ac:dyDescent="0.2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c r="W5337" s="2"/>
    </row>
    <row r="5338" spans="1:23" ht="14.25" customHeight="1" x14ac:dyDescent="0.2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c r="W5338" s="2">
        <f>Table_1[[#This Row],[Profit]]/Table_1[[#This Row],[Sales]]</f>
        <v>0.32499999999999996</v>
      </c>
    </row>
    <row r="5339" spans="1:23" ht="14.25" customHeight="1" x14ac:dyDescent="0.2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c r="W5339" s="2">
        <f>Table_1[[#This Row],[Profit]]/Table_1[[#This Row],[Sales]]</f>
        <v>0.36249999999999999</v>
      </c>
    </row>
    <row r="5340" spans="1:23" ht="14.25" hidden="1" customHeight="1" x14ac:dyDescent="0.2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c r="W5340" s="2"/>
    </row>
    <row r="5341" spans="1:23" ht="14.25" hidden="1" customHeight="1" x14ac:dyDescent="0.2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c r="W5341" s="2"/>
    </row>
    <row r="5342" spans="1:23" ht="14.25" hidden="1" customHeight="1" x14ac:dyDescent="0.2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c r="W5342" s="2"/>
    </row>
    <row r="5343" spans="1:23" ht="14.25" hidden="1" customHeight="1" x14ac:dyDescent="0.2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c r="W5343" s="2"/>
    </row>
    <row r="5344" spans="1:23" ht="14.25" hidden="1" customHeight="1" x14ac:dyDescent="0.2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c r="W5344" s="2"/>
    </row>
    <row r="5345" spans="1:23" ht="14.25" hidden="1" customHeight="1" x14ac:dyDescent="0.2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c r="W5345" s="2"/>
    </row>
    <row r="5346" spans="1:23" ht="14.25" hidden="1" customHeight="1" x14ac:dyDescent="0.2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c r="W5346" s="2"/>
    </row>
    <row r="5347" spans="1:23" ht="14.25" customHeight="1" x14ac:dyDescent="0.2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c r="W5347" s="2">
        <f>Table_1[[#This Row],[Profit]]/Table_1[[#This Row],[Sales]]</f>
        <v>0.28999999999999987</v>
      </c>
    </row>
    <row r="5348" spans="1:23" ht="14.25" customHeight="1" x14ac:dyDescent="0.2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c r="W5348" s="2">
        <f>Table_1[[#This Row],[Profit]]/Table_1[[#This Row],[Sales]]</f>
        <v>0.36249999999999993</v>
      </c>
    </row>
    <row r="5349" spans="1:23" ht="14.25" customHeight="1" x14ac:dyDescent="0.2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c r="W5349" s="2">
        <f>Table_1[[#This Row],[Profit]]/Table_1[[#This Row],[Sales]]</f>
        <v>0.33749999999999991</v>
      </c>
    </row>
    <row r="5350" spans="1:23" ht="14.25" hidden="1" customHeight="1" x14ac:dyDescent="0.2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c r="W5350" s="2"/>
    </row>
    <row r="5351" spans="1:23" ht="14.25" hidden="1" customHeight="1" x14ac:dyDescent="0.2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c r="W5351" s="2"/>
    </row>
    <row r="5352" spans="1:23" ht="14.25" hidden="1" customHeight="1" x14ac:dyDescent="0.2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c r="W5352" s="2"/>
    </row>
    <row r="5353" spans="1:23" ht="14.25" hidden="1" customHeight="1" x14ac:dyDescent="0.2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c r="W5353" s="2"/>
    </row>
    <row r="5354" spans="1:23" ht="14.25" hidden="1" customHeight="1" x14ac:dyDescent="0.2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c r="W5354" s="2"/>
    </row>
    <row r="5355" spans="1:23" ht="14.25" hidden="1" customHeight="1" x14ac:dyDescent="0.2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c r="W5355" s="2"/>
    </row>
    <row r="5356" spans="1:23" ht="14.25" customHeight="1" x14ac:dyDescent="0.2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c r="W5356" s="2">
        <f>Table_1[[#This Row],[Profit]]/Table_1[[#This Row],[Sales]]</f>
        <v>7.4999999999999983E-2</v>
      </c>
    </row>
    <row r="5357" spans="1:23" ht="14.25" customHeight="1" x14ac:dyDescent="0.2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c r="W5357" s="2">
        <f>Table_1[[#This Row],[Profit]]/Table_1[[#This Row],[Sales]]</f>
        <v>0.48</v>
      </c>
    </row>
    <row r="5358" spans="1:23" ht="14.25" customHeight="1" x14ac:dyDescent="0.2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c r="W5358" s="2">
        <f>Table_1[[#This Row],[Profit]]/Table_1[[#This Row],[Sales]]</f>
        <v>0.34999999999999987</v>
      </c>
    </row>
    <row r="5359" spans="1:23" ht="14.25" customHeight="1" x14ac:dyDescent="0.2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c r="W5359" s="2">
        <f>Table_1[[#This Row],[Profit]]/Table_1[[#This Row],[Sales]]</f>
        <v>9.999999999999995E-2</v>
      </c>
    </row>
    <row r="5360" spans="1:23" ht="14.25" customHeight="1" x14ac:dyDescent="0.2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c r="W5360" s="2">
        <f>Table_1[[#This Row],[Profit]]/Table_1[[#This Row],[Sales]]</f>
        <v>3.9999999999999876E-2</v>
      </c>
    </row>
    <row r="5361" spans="1:23" ht="14.25" customHeight="1" x14ac:dyDescent="0.2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c r="W5361" s="2">
        <f>Table_1[[#This Row],[Profit]]/Table_1[[#This Row],[Sales]]</f>
        <v>0.28000000000000003</v>
      </c>
    </row>
    <row r="5362" spans="1:23" ht="14.25" hidden="1" customHeight="1" x14ac:dyDescent="0.2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c r="W5362" s="2"/>
    </row>
    <row r="5363" spans="1:23" ht="14.25" hidden="1" customHeight="1" x14ac:dyDescent="0.2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c r="W5363" s="2"/>
    </row>
    <row r="5364" spans="1:23" ht="14.25" hidden="1" customHeight="1" x14ac:dyDescent="0.2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c r="W5364" s="2"/>
    </row>
    <row r="5365" spans="1:23" ht="14.25" hidden="1" customHeight="1" x14ac:dyDescent="0.2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c r="W5365" s="2"/>
    </row>
    <row r="5366" spans="1:23" ht="14.25" customHeight="1" x14ac:dyDescent="0.2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c r="W5366" s="2">
        <f>Table_1[[#This Row],[Profit]]/Table_1[[#This Row],[Sales]]</f>
        <v>0.10000000000000005</v>
      </c>
    </row>
    <row r="5367" spans="1:23" ht="14.25" hidden="1" customHeight="1" x14ac:dyDescent="0.2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c r="W5367" s="2"/>
    </row>
    <row r="5368" spans="1:23" ht="14.25" customHeight="1" x14ac:dyDescent="0.2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c r="W5368" s="2">
        <f>Table_1[[#This Row],[Profit]]/Table_1[[#This Row],[Sales]]</f>
        <v>8.7499999999999994E-2</v>
      </c>
    </row>
    <row r="5369" spans="1:23" ht="14.25" customHeight="1" x14ac:dyDescent="0.2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c r="W5369" s="2">
        <f>Table_1[[#This Row],[Profit]]/Table_1[[#This Row],[Sales]]</f>
        <v>0.47000000000000003</v>
      </c>
    </row>
    <row r="5370" spans="1:23" ht="14.25" customHeight="1" x14ac:dyDescent="0.2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c r="W5370" s="2">
        <f>Table_1[[#This Row],[Profit]]/Table_1[[#This Row],[Sales]]</f>
        <v>0.24999999999999997</v>
      </c>
    </row>
    <row r="5371" spans="1:23" ht="14.25" hidden="1" customHeight="1" x14ac:dyDescent="0.2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c r="W5371" s="2"/>
    </row>
    <row r="5372" spans="1:23" ht="14.25" hidden="1" customHeight="1" x14ac:dyDescent="0.2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c r="W5372" s="2"/>
    </row>
    <row r="5373" spans="1:23" ht="14.25" hidden="1" customHeight="1" x14ac:dyDescent="0.2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c r="W5373" s="2"/>
    </row>
    <row r="5374" spans="1:23" ht="14.25" hidden="1" customHeight="1" x14ac:dyDescent="0.2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c r="W5374" s="2"/>
    </row>
    <row r="5375" spans="1:23" ht="14.25" hidden="1" customHeight="1" x14ac:dyDescent="0.2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c r="W5375" s="2"/>
    </row>
    <row r="5376" spans="1:23" ht="14.25" hidden="1" customHeight="1" x14ac:dyDescent="0.2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c r="W5376" s="2"/>
    </row>
    <row r="5377" spans="1:23" ht="14.25" customHeight="1" x14ac:dyDescent="0.2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c r="W5377" s="2">
        <f>Table_1[[#This Row],[Profit]]/Table_1[[#This Row],[Sales]]</f>
        <v>9.999999999999995E-2</v>
      </c>
    </row>
    <row r="5378" spans="1:23" ht="14.25" customHeight="1" x14ac:dyDescent="0.2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c r="W5378" s="2">
        <f>Table_1[[#This Row],[Profit]]/Table_1[[#This Row],[Sales]]</f>
        <v>0.25</v>
      </c>
    </row>
    <row r="5379" spans="1:23" ht="14.25" hidden="1" customHeight="1" x14ac:dyDescent="0.2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c r="W5379" s="2"/>
    </row>
    <row r="5380" spans="1:23" ht="14.25" hidden="1" customHeight="1" x14ac:dyDescent="0.2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c r="W5380" s="2"/>
    </row>
    <row r="5381" spans="1:23" ht="14.25" customHeight="1" x14ac:dyDescent="0.2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c r="W5381" s="2">
        <f>Table_1[[#This Row],[Profit]]/Table_1[[#This Row],[Sales]]</f>
        <v>0.49</v>
      </c>
    </row>
    <row r="5382" spans="1:23" ht="14.25" customHeight="1" x14ac:dyDescent="0.2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c r="W5382" s="2">
        <f>Table_1[[#This Row],[Profit]]/Table_1[[#This Row],[Sales]]</f>
        <v>0.33749999999999997</v>
      </c>
    </row>
    <row r="5383" spans="1:23" ht="14.25" hidden="1" customHeight="1" x14ac:dyDescent="0.2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c r="W5383" s="2"/>
    </row>
    <row r="5384" spans="1:23" ht="14.25" hidden="1" customHeight="1" x14ac:dyDescent="0.2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c r="W5384" s="2"/>
    </row>
    <row r="5385" spans="1:23" ht="14.25" hidden="1" customHeight="1" x14ac:dyDescent="0.2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c r="W5385" s="2"/>
    </row>
    <row r="5386" spans="1:23" ht="14.25" hidden="1" customHeight="1" x14ac:dyDescent="0.2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c r="W5386" s="2"/>
    </row>
    <row r="5387" spans="1:23" ht="14.25" hidden="1" customHeight="1" x14ac:dyDescent="0.2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c r="W5387" s="2"/>
    </row>
    <row r="5388" spans="1:23" ht="14.25" hidden="1" customHeight="1" x14ac:dyDescent="0.2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c r="W5388" s="2"/>
    </row>
    <row r="5389" spans="1:23" ht="14.25" customHeight="1" x14ac:dyDescent="0.2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c r="W5389" s="2">
        <f>Table_1[[#This Row],[Profit]]/Table_1[[#This Row],[Sales]]</f>
        <v>6.2500000000000042E-2</v>
      </c>
    </row>
    <row r="5390" spans="1:23" ht="14.25" customHeight="1" x14ac:dyDescent="0.2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c r="W5390" s="2">
        <f>Table_1[[#This Row],[Profit]]/Table_1[[#This Row],[Sales]]</f>
        <v>0.43</v>
      </c>
    </row>
    <row r="5391" spans="1:23" ht="14.25" customHeight="1" x14ac:dyDescent="0.2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c r="W5391" s="2">
        <f>Table_1[[#This Row],[Profit]]/Table_1[[#This Row],[Sales]]</f>
        <v>0.49</v>
      </c>
    </row>
    <row r="5392" spans="1:23" ht="14.25" customHeight="1" x14ac:dyDescent="0.2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c r="W5392" s="2">
        <f>Table_1[[#This Row],[Profit]]/Table_1[[#This Row],[Sales]]</f>
        <v>0.36249999999999988</v>
      </c>
    </row>
    <row r="5393" spans="1:23" ht="14.25" hidden="1" customHeight="1" x14ac:dyDescent="0.2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c r="W5393" s="2"/>
    </row>
    <row r="5394" spans="1:23" ht="14.25" hidden="1" customHeight="1" x14ac:dyDescent="0.2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c r="W5394" s="2"/>
    </row>
    <row r="5395" spans="1:23" ht="14.25" hidden="1" customHeight="1" x14ac:dyDescent="0.2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c r="W5395" s="2"/>
    </row>
    <row r="5396" spans="1:23" ht="14.25" hidden="1" customHeight="1" x14ac:dyDescent="0.2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c r="W5396" s="2"/>
    </row>
    <row r="5397" spans="1:23" ht="14.25" customHeight="1" x14ac:dyDescent="0.2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c r="W5397" s="2">
        <f>Table_1[[#This Row],[Profit]]/Table_1[[#This Row],[Sales]]</f>
        <v>0.4499999999999999</v>
      </c>
    </row>
    <row r="5398" spans="1:23" ht="14.25" customHeight="1" x14ac:dyDescent="0.2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c r="W5398" s="2">
        <f>Table_1[[#This Row],[Profit]]/Table_1[[#This Row],[Sales]]</f>
        <v>0.37</v>
      </c>
    </row>
    <row r="5399" spans="1:23" ht="14.25" customHeight="1" x14ac:dyDescent="0.2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c r="W5399" s="2">
        <f>Table_1[[#This Row],[Profit]]/Table_1[[#This Row],[Sales]]</f>
        <v>0.28999999999999998</v>
      </c>
    </row>
    <row r="5400" spans="1:23" ht="14.25" hidden="1" customHeight="1" x14ac:dyDescent="0.2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c r="W5400" s="2"/>
    </row>
    <row r="5401" spans="1:23" ht="14.25" customHeight="1" x14ac:dyDescent="0.2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c r="W5401" s="2">
        <f>Table_1[[#This Row],[Profit]]/Table_1[[#This Row],[Sales]]</f>
        <v>1.1764705882352979E-2</v>
      </c>
    </row>
    <row r="5402" spans="1:23" ht="14.25" customHeight="1" x14ac:dyDescent="0.2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c r="W5402" s="2">
        <f>Table_1[[#This Row],[Profit]]/Table_1[[#This Row],[Sales]]</f>
        <v>0.21</v>
      </c>
    </row>
    <row r="5403" spans="1:23" ht="14.25" customHeight="1" x14ac:dyDescent="0.2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c r="W5403" s="2">
        <f>Table_1[[#This Row],[Profit]]/Table_1[[#This Row],[Sales]]</f>
        <v>0.32999999999999996</v>
      </c>
    </row>
    <row r="5404" spans="1:23" ht="14.25" hidden="1" customHeight="1" x14ac:dyDescent="0.2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c r="W5404" s="2"/>
    </row>
    <row r="5405" spans="1:23" ht="14.25" hidden="1" customHeight="1" x14ac:dyDescent="0.2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c r="W5405" s="2"/>
    </row>
    <row r="5406" spans="1:23" ht="14.25" customHeight="1" x14ac:dyDescent="0.2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c r="W5406" s="2">
        <f>Table_1[[#This Row],[Profit]]/Table_1[[#This Row],[Sales]]</f>
        <v>0.12499999999999988</v>
      </c>
    </row>
    <row r="5407" spans="1:23" ht="14.25" customHeight="1" x14ac:dyDescent="0.2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c r="W5407" s="2">
        <f>Table_1[[#This Row],[Profit]]/Table_1[[#This Row],[Sales]]</f>
        <v>0.42</v>
      </c>
    </row>
    <row r="5408" spans="1:23" ht="14.25" customHeight="1" x14ac:dyDescent="0.2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c r="W5408" s="2">
        <f>Table_1[[#This Row],[Profit]]/Table_1[[#This Row],[Sales]]</f>
        <v>0.47000000000000003</v>
      </c>
    </row>
    <row r="5409" spans="1:23" ht="14.25" customHeight="1" x14ac:dyDescent="0.2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c r="W5409" s="2">
        <f>Table_1[[#This Row],[Profit]]/Table_1[[#This Row],[Sales]]</f>
        <v>0.45999999999999996</v>
      </c>
    </row>
    <row r="5410" spans="1:23" ht="14.25" customHeight="1" x14ac:dyDescent="0.2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c r="W5410" s="2">
        <f>Table_1[[#This Row],[Profit]]/Table_1[[#This Row],[Sales]]</f>
        <v>0.37499999999999989</v>
      </c>
    </row>
    <row r="5411" spans="1:23" ht="14.25" customHeight="1" x14ac:dyDescent="0.2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c r="W5411" s="2">
        <f>Table_1[[#This Row],[Profit]]/Table_1[[#This Row],[Sales]]</f>
        <v>0.37499999999999994</v>
      </c>
    </row>
    <row r="5412" spans="1:23" ht="14.25" customHeight="1" x14ac:dyDescent="0.2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c r="W5412" s="2">
        <f>Table_1[[#This Row],[Profit]]/Table_1[[#This Row],[Sales]]</f>
        <v>0.26</v>
      </c>
    </row>
    <row r="5413" spans="1:23" ht="14.25" customHeight="1" x14ac:dyDescent="0.2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c r="W5413" s="2">
        <f>Table_1[[#This Row],[Profit]]/Table_1[[#This Row],[Sales]]</f>
        <v>0.34999999999999987</v>
      </c>
    </row>
    <row r="5414" spans="1:23" ht="14.25" customHeight="1" x14ac:dyDescent="0.2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c r="W5414" s="2">
        <f>Table_1[[#This Row],[Profit]]/Table_1[[#This Row],[Sales]]</f>
        <v>7.9999999999999918E-2</v>
      </c>
    </row>
    <row r="5415" spans="1:23" ht="14.25" hidden="1" customHeight="1" x14ac:dyDescent="0.2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c r="W5415" s="2"/>
    </row>
    <row r="5416" spans="1:23" ht="14.25" hidden="1" customHeight="1" x14ac:dyDescent="0.2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c r="W5416" s="2"/>
    </row>
    <row r="5417" spans="1:23" ht="14.25" hidden="1" customHeight="1" x14ac:dyDescent="0.2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c r="W5417" s="2"/>
    </row>
    <row r="5418" spans="1:23" ht="14.25" hidden="1" customHeight="1" x14ac:dyDescent="0.2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c r="W5418" s="2"/>
    </row>
    <row r="5419" spans="1:23" ht="14.25" hidden="1" customHeight="1" x14ac:dyDescent="0.2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c r="W5419" s="2"/>
    </row>
    <row r="5420" spans="1:23" ht="14.25" hidden="1" customHeight="1" x14ac:dyDescent="0.2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c r="W5420" s="2"/>
    </row>
    <row r="5421" spans="1:23" ht="14.25" hidden="1" customHeight="1" x14ac:dyDescent="0.2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c r="W5421" s="2"/>
    </row>
    <row r="5422" spans="1:23" ht="14.25" hidden="1" customHeight="1" x14ac:dyDescent="0.2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c r="W5422" s="2"/>
    </row>
    <row r="5423" spans="1:23" ht="14.25" hidden="1" customHeight="1" x14ac:dyDescent="0.2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c r="W5423" s="2"/>
    </row>
    <row r="5424" spans="1:23" ht="14.25" customHeight="1" x14ac:dyDescent="0.2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c r="W5424" s="2">
        <f>Table_1[[#This Row],[Profit]]/Table_1[[#This Row],[Sales]]</f>
        <v>0.35000000000000009</v>
      </c>
    </row>
    <row r="5425" spans="1:23" ht="14.25" hidden="1" customHeight="1" x14ac:dyDescent="0.2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c r="W5425" s="2"/>
    </row>
    <row r="5426" spans="1:23" ht="14.25" hidden="1" customHeight="1" x14ac:dyDescent="0.2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c r="W5426" s="2"/>
    </row>
    <row r="5427" spans="1:23" ht="14.25" customHeight="1" x14ac:dyDescent="0.2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c r="W5427" s="2">
        <f>Table_1[[#This Row],[Profit]]/Table_1[[#This Row],[Sales]]</f>
        <v>0.4</v>
      </c>
    </row>
    <row r="5428" spans="1:23" ht="14.25" customHeight="1" x14ac:dyDescent="0.2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c r="W5428" s="2">
        <f>Table_1[[#This Row],[Profit]]/Table_1[[#This Row],[Sales]]</f>
        <v>0.45999999999999996</v>
      </c>
    </row>
    <row r="5429" spans="1:23" ht="14.25" customHeight="1" x14ac:dyDescent="0.2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c r="W5429" s="2">
        <f>Table_1[[#This Row],[Profit]]/Table_1[[#This Row],[Sales]]</f>
        <v>5.8823529411764719E-2</v>
      </c>
    </row>
    <row r="5430" spans="1:23" ht="14.25" customHeight="1" x14ac:dyDescent="0.2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c r="W5430" s="2">
        <f>Table_1[[#This Row],[Profit]]/Table_1[[#This Row],[Sales]]</f>
        <v>0.26</v>
      </c>
    </row>
    <row r="5431" spans="1:23" ht="14.25" hidden="1" customHeight="1" x14ac:dyDescent="0.2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c r="W5431" s="2"/>
    </row>
    <row r="5432" spans="1:23" ht="14.25" hidden="1" customHeight="1" x14ac:dyDescent="0.2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c r="W5432" s="2"/>
    </row>
    <row r="5433" spans="1:23" ht="14.25" hidden="1" customHeight="1" x14ac:dyDescent="0.2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c r="W5433" s="2"/>
    </row>
    <row r="5434" spans="1:23" ht="14.25" hidden="1" customHeight="1" x14ac:dyDescent="0.2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c r="W5434" s="2"/>
    </row>
    <row r="5435" spans="1:23" ht="14.25" customHeight="1" x14ac:dyDescent="0.2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c r="W5435" s="2">
        <f>Table_1[[#This Row],[Profit]]/Table_1[[#This Row],[Sales]]</f>
        <v>7.4999999999999983E-2</v>
      </c>
    </row>
    <row r="5436" spans="1:23" ht="14.25" customHeight="1" x14ac:dyDescent="0.2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c r="W5436" s="2">
        <f>Table_1[[#This Row],[Profit]]/Table_1[[#This Row],[Sales]]</f>
        <v>0.28000000000000003</v>
      </c>
    </row>
    <row r="5437" spans="1:23" ht="14.25" customHeight="1" x14ac:dyDescent="0.2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c r="W5437" s="2">
        <f>Table_1[[#This Row],[Profit]]/Table_1[[#This Row],[Sales]]</f>
        <v>0.35999999999999993</v>
      </c>
    </row>
    <row r="5438" spans="1:23" ht="14.25" hidden="1" customHeight="1" x14ac:dyDescent="0.2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c r="W5438" s="2"/>
    </row>
    <row r="5439" spans="1:23" ht="14.25" hidden="1" customHeight="1" x14ac:dyDescent="0.2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c r="W5439" s="2"/>
    </row>
    <row r="5440" spans="1:23" ht="14.25" hidden="1" customHeight="1" x14ac:dyDescent="0.2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c r="W5440" s="2"/>
    </row>
    <row r="5441" spans="1:23" ht="14.25" hidden="1" customHeight="1" x14ac:dyDescent="0.2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c r="W5441" s="2"/>
    </row>
    <row r="5442" spans="1:23" ht="14.25" hidden="1" customHeight="1" x14ac:dyDescent="0.2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c r="W5442" s="2"/>
    </row>
    <row r="5443" spans="1:23" ht="14.25" customHeight="1" x14ac:dyDescent="0.2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c r="W5443" s="2">
        <f>Table_1[[#This Row],[Profit]]/Table_1[[#This Row],[Sales]]</f>
        <v>0.37499999999999994</v>
      </c>
    </row>
    <row r="5444" spans="1:23" ht="14.25" hidden="1" customHeight="1" x14ac:dyDescent="0.2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c r="W5444" s="2"/>
    </row>
    <row r="5445" spans="1:23" ht="14.25" hidden="1" customHeight="1" x14ac:dyDescent="0.2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c r="W5445" s="2"/>
    </row>
    <row r="5446" spans="1:23" ht="14.25" hidden="1" customHeight="1" x14ac:dyDescent="0.2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c r="W5446" s="2"/>
    </row>
    <row r="5447" spans="1:23" ht="14.25" hidden="1" customHeight="1" x14ac:dyDescent="0.2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c r="W5447" s="2"/>
    </row>
    <row r="5448" spans="1:23" ht="14.25" hidden="1" customHeight="1" x14ac:dyDescent="0.2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c r="W5448" s="2"/>
    </row>
    <row r="5449" spans="1:23" ht="14.25" hidden="1" customHeight="1" x14ac:dyDescent="0.2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c r="W5449" s="2"/>
    </row>
    <row r="5450" spans="1:23" ht="14.25" hidden="1" customHeight="1" x14ac:dyDescent="0.2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c r="W5450" s="2"/>
    </row>
    <row r="5451" spans="1:23" ht="14.25" hidden="1" customHeight="1" x14ac:dyDescent="0.2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c r="W5451" s="2"/>
    </row>
    <row r="5452" spans="1:23" ht="14.25" hidden="1" customHeight="1" x14ac:dyDescent="0.2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c r="W5452" s="2"/>
    </row>
    <row r="5453" spans="1:23" ht="14.25" hidden="1" customHeight="1" x14ac:dyDescent="0.2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c r="W5453" s="2"/>
    </row>
    <row r="5454" spans="1:23" ht="14.25" customHeight="1" x14ac:dyDescent="0.2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c r="W5454" s="2">
        <f>Table_1[[#This Row],[Profit]]/Table_1[[#This Row],[Sales]]</f>
        <v>0.28999999999999987</v>
      </c>
    </row>
    <row r="5455" spans="1:23" ht="14.25" hidden="1" customHeight="1" x14ac:dyDescent="0.2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c r="W5455" s="2"/>
    </row>
    <row r="5456" spans="1:23" ht="14.25" hidden="1" customHeight="1" x14ac:dyDescent="0.2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c r="W5456" s="2"/>
    </row>
    <row r="5457" spans="1:23" ht="14.25" hidden="1" customHeight="1" x14ac:dyDescent="0.2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c r="W5457" s="2"/>
    </row>
    <row r="5458" spans="1:23" ht="14.25" customHeight="1" x14ac:dyDescent="0.2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c r="W5458" s="2">
        <f>Table_1[[#This Row],[Profit]]/Table_1[[#This Row],[Sales]]</f>
        <v>0.48999999999999994</v>
      </c>
    </row>
    <row r="5459" spans="1:23" ht="14.25" customHeight="1" x14ac:dyDescent="0.2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c r="W5459" s="2">
        <f>Table_1[[#This Row],[Profit]]/Table_1[[#This Row],[Sales]]</f>
        <v>0.3</v>
      </c>
    </row>
    <row r="5460" spans="1:23" ht="14.25" customHeight="1" x14ac:dyDescent="0.2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c r="W5460" s="2">
        <f>Table_1[[#This Row],[Profit]]/Table_1[[#This Row],[Sales]]</f>
        <v>0.32500000000000001</v>
      </c>
    </row>
    <row r="5461" spans="1:23" ht="14.25" customHeight="1" x14ac:dyDescent="0.2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c r="W5461" s="2">
        <f>Table_1[[#This Row],[Profit]]/Table_1[[#This Row],[Sales]]</f>
        <v>6.2500000000000042E-2</v>
      </c>
    </row>
    <row r="5462" spans="1:23" ht="14.25" hidden="1" customHeight="1" x14ac:dyDescent="0.2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c r="W5462" s="2"/>
    </row>
    <row r="5463" spans="1:23" ht="14.25" customHeight="1" x14ac:dyDescent="0.2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c r="W5463" s="2">
        <f>Table_1[[#This Row],[Profit]]/Table_1[[#This Row],[Sales]]</f>
        <v>0.48</v>
      </c>
    </row>
    <row r="5464" spans="1:23" ht="14.25" customHeight="1" x14ac:dyDescent="0.2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c r="W5464" s="2">
        <f>Table_1[[#This Row],[Profit]]/Table_1[[#This Row],[Sales]]</f>
        <v>-0.73333333333333328</v>
      </c>
    </row>
    <row r="5465" spans="1:23" ht="14.25" customHeight="1" x14ac:dyDescent="0.2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c r="W5465" s="2">
        <f>Table_1[[#This Row],[Profit]]/Table_1[[#This Row],[Sales]]</f>
        <v>0.35</v>
      </c>
    </row>
    <row r="5466" spans="1:23" ht="14.25" customHeight="1" x14ac:dyDescent="0.2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c r="W5466" s="2">
        <f>Table_1[[#This Row],[Profit]]/Table_1[[#This Row],[Sales]]</f>
        <v>0.33749999999999997</v>
      </c>
    </row>
    <row r="5467" spans="1:23" ht="14.25" customHeight="1" x14ac:dyDescent="0.2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c r="W5467" s="2">
        <f>Table_1[[#This Row],[Profit]]/Table_1[[#This Row],[Sales]]</f>
        <v>-1.7666666666666664</v>
      </c>
    </row>
    <row r="5468" spans="1:23" ht="14.25" hidden="1" customHeight="1" x14ac:dyDescent="0.2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c r="W5468" s="2"/>
    </row>
    <row r="5469" spans="1:23" ht="14.25" customHeight="1" x14ac:dyDescent="0.2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c r="W5469" s="2">
        <f>Table_1[[#This Row],[Profit]]/Table_1[[#This Row],[Sales]]</f>
        <v>0.11249999999999995</v>
      </c>
    </row>
    <row r="5470" spans="1:23" ht="14.25" customHeight="1" x14ac:dyDescent="0.2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c r="W5470" s="2">
        <f>Table_1[[#This Row],[Profit]]/Table_1[[#This Row],[Sales]]</f>
        <v>0.12499999999999993</v>
      </c>
    </row>
    <row r="5471" spans="1:23" ht="14.25" customHeight="1" x14ac:dyDescent="0.2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c r="W5471" s="2">
        <f>Table_1[[#This Row],[Profit]]/Table_1[[#This Row],[Sales]]</f>
        <v>0.48000000000000004</v>
      </c>
    </row>
    <row r="5472" spans="1:23" ht="14.25" hidden="1" customHeight="1" x14ac:dyDescent="0.2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c r="W5472" s="2"/>
    </row>
    <row r="5473" spans="1:23" ht="14.25" customHeight="1" x14ac:dyDescent="0.2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c r="W5473" s="2">
        <f>Table_1[[#This Row],[Profit]]/Table_1[[#This Row],[Sales]]</f>
        <v>0.30000000000000004</v>
      </c>
    </row>
    <row r="5474" spans="1:23" ht="14.25" customHeight="1" x14ac:dyDescent="0.2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c r="W5474" s="2">
        <f>Table_1[[#This Row],[Profit]]/Table_1[[#This Row],[Sales]]</f>
        <v>-0.22499999999999998</v>
      </c>
    </row>
    <row r="5475" spans="1:23" ht="14.25" customHeight="1" x14ac:dyDescent="0.2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c r="W5475" s="2">
        <f>Table_1[[#This Row],[Profit]]/Table_1[[#This Row],[Sales]]</f>
        <v>-1.7999999999999987</v>
      </c>
    </row>
    <row r="5476" spans="1:23" ht="14.25" hidden="1" customHeight="1" x14ac:dyDescent="0.2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c r="W5476" s="2"/>
    </row>
    <row r="5477" spans="1:23" ht="14.25" hidden="1" customHeight="1" x14ac:dyDescent="0.2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c r="W5477" s="2"/>
    </row>
    <row r="5478" spans="1:23" ht="14.25" hidden="1" customHeight="1" x14ac:dyDescent="0.2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c r="W5478" s="2"/>
    </row>
    <row r="5479" spans="1:23" ht="14.25" hidden="1" customHeight="1" x14ac:dyDescent="0.2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c r="W5479" s="2"/>
    </row>
    <row r="5480" spans="1:23" ht="14.25" hidden="1" customHeight="1" x14ac:dyDescent="0.2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c r="W5480" s="2"/>
    </row>
    <row r="5481" spans="1:23" ht="14.25" hidden="1" customHeight="1" x14ac:dyDescent="0.2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c r="W5481" s="2"/>
    </row>
    <row r="5482" spans="1:23" ht="14.25" customHeight="1" x14ac:dyDescent="0.2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c r="W5482" s="2">
        <f>Table_1[[#This Row],[Profit]]/Table_1[[#This Row],[Sales]]</f>
        <v>0.11249999999999998</v>
      </c>
    </row>
    <row r="5483" spans="1:23" ht="14.25" customHeight="1" x14ac:dyDescent="0.2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c r="W5483" s="2">
        <f>Table_1[[#This Row],[Profit]]/Table_1[[#This Row],[Sales]]</f>
        <v>0.17999999999999991</v>
      </c>
    </row>
    <row r="5484" spans="1:23" ht="14.25" customHeight="1" x14ac:dyDescent="0.2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c r="W5484" s="2">
        <f>Table_1[[#This Row],[Profit]]/Table_1[[#This Row],[Sales]]</f>
        <v>0.48</v>
      </c>
    </row>
    <row r="5485" spans="1:23" ht="14.25" customHeight="1" x14ac:dyDescent="0.2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c r="W5485" s="2">
        <f>Table_1[[#This Row],[Profit]]/Table_1[[#This Row],[Sales]]</f>
        <v>9.9999999999999256E-3</v>
      </c>
    </row>
    <row r="5486" spans="1:23" ht="14.25" hidden="1" customHeight="1" x14ac:dyDescent="0.2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c r="W5486" s="2"/>
    </row>
    <row r="5487" spans="1:23" ht="14.25" hidden="1" customHeight="1" x14ac:dyDescent="0.2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c r="W5487" s="2"/>
    </row>
    <row r="5488" spans="1:23" ht="14.25" hidden="1" customHeight="1" x14ac:dyDescent="0.2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c r="W5488" s="2"/>
    </row>
    <row r="5489" spans="1:23" ht="14.25" hidden="1" customHeight="1" x14ac:dyDescent="0.2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c r="W5489" s="2"/>
    </row>
    <row r="5490" spans="1:23" ht="14.25" hidden="1" customHeight="1" x14ac:dyDescent="0.2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c r="W5490" s="2"/>
    </row>
    <row r="5491" spans="1:23" ht="14.25" hidden="1" customHeight="1" x14ac:dyDescent="0.2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c r="W5491" s="2"/>
    </row>
    <row r="5492" spans="1:23" ht="14.25" hidden="1" customHeight="1" x14ac:dyDescent="0.2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c r="W5492" s="2"/>
    </row>
    <row r="5493" spans="1:23" ht="14.25" hidden="1" customHeight="1" x14ac:dyDescent="0.2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c r="W5493" s="2"/>
    </row>
    <row r="5494" spans="1:23" ht="14.25" customHeight="1" x14ac:dyDescent="0.2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c r="W5494" s="2">
        <f>Table_1[[#This Row],[Profit]]/Table_1[[#This Row],[Sales]]</f>
        <v>1.9999999999999969E-2</v>
      </c>
    </row>
    <row r="5495" spans="1:23" ht="14.25" customHeight="1" x14ac:dyDescent="0.2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c r="W5495" s="2">
        <f>Table_1[[#This Row],[Profit]]/Table_1[[#This Row],[Sales]]</f>
        <v>0.48000000000000004</v>
      </c>
    </row>
    <row r="5496" spans="1:23" ht="14.25" customHeight="1" x14ac:dyDescent="0.2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c r="W5496" s="2">
        <f>Table_1[[#This Row],[Profit]]/Table_1[[#This Row],[Sales]]</f>
        <v>-1.1764705882352886E-2</v>
      </c>
    </row>
    <row r="5497" spans="1:23" ht="14.25" hidden="1" customHeight="1" x14ac:dyDescent="0.2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c r="W5497" s="2"/>
    </row>
    <row r="5498" spans="1:23" ht="14.25" hidden="1" customHeight="1" x14ac:dyDescent="0.2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c r="W5498" s="2"/>
    </row>
    <row r="5499" spans="1:23" ht="14.25" hidden="1" customHeight="1" x14ac:dyDescent="0.2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c r="W5499" s="2"/>
    </row>
    <row r="5500" spans="1:23" ht="14.25" hidden="1" customHeight="1" x14ac:dyDescent="0.2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c r="W5500" s="2"/>
    </row>
    <row r="5501" spans="1:23" ht="14.25" hidden="1" customHeight="1" x14ac:dyDescent="0.2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c r="W5501" s="2"/>
    </row>
    <row r="5502" spans="1:23" ht="14.25" hidden="1" customHeight="1" x14ac:dyDescent="0.2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c r="W5502" s="2"/>
    </row>
    <row r="5503" spans="1:23" ht="14.25" hidden="1" customHeight="1" x14ac:dyDescent="0.2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c r="W5503" s="2"/>
    </row>
    <row r="5504" spans="1:23" ht="14.25" hidden="1" customHeight="1" x14ac:dyDescent="0.2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c r="W5504" s="2"/>
    </row>
    <row r="5505" spans="1:23" ht="14.25" hidden="1" customHeight="1" x14ac:dyDescent="0.2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c r="W5505" s="2"/>
    </row>
    <row r="5506" spans="1:23" ht="14.25" hidden="1" customHeight="1" x14ac:dyDescent="0.2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c r="W5506" s="2"/>
    </row>
    <row r="5507" spans="1:23" ht="14.25" hidden="1" customHeight="1" x14ac:dyDescent="0.2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c r="W5507" s="2"/>
    </row>
    <row r="5508" spans="1:23" ht="14.25" customHeight="1" x14ac:dyDescent="0.2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c r="W5508" s="2">
        <f>Table_1[[#This Row],[Profit]]/Table_1[[#This Row],[Sales]]</f>
        <v>0.44999999999999996</v>
      </c>
    </row>
    <row r="5509" spans="1:23" ht="14.25" hidden="1" customHeight="1" x14ac:dyDescent="0.2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c r="W5509" s="2"/>
    </row>
    <row r="5510" spans="1:23" ht="14.25" customHeight="1" x14ac:dyDescent="0.2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c r="W5510" s="2">
        <f>Table_1[[#This Row],[Profit]]/Table_1[[#This Row],[Sales]]</f>
        <v>0.42999999999999994</v>
      </c>
    </row>
    <row r="5511" spans="1:23" ht="14.25" hidden="1" customHeight="1" x14ac:dyDescent="0.2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c r="W5511" s="2"/>
    </row>
    <row r="5512" spans="1:23" ht="14.25" hidden="1" customHeight="1" x14ac:dyDescent="0.2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c r="W5512" s="2"/>
    </row>
    <row r="5513" spans="1:23" ht="14.25" customHeight="1" x14ac:dyDescent="0.2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c r="W5513" s="2">
        <f>Table_1[[#This Row],[Profit]]/Table_1[[#This Row],[Sales]]</f>
        <v>0.33749999999999986</v>
      </c>
    </row>
    <row r="5514" spans="1:23" ht="14.25" customHeight="1" x14ac:dyDescent="0.2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c r="W5514" s="2">
        <f>Table_1[[#This Row],[Profit]]/Table_1[[#This Row],[Sales]]</f>
        <v>0.33749999999999991</v>
      </c>
    </row>
    <row r="5515" spans="1:23" ht="14.25" hidden="1" customHeight="1" x14ac:dyDescent="0.2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c r="W5515" s="2"/>
    </row>
    <row r="5516" spans="1:23" ht="14.25" hidden="1" customHeight="1" x14ac:dyDescent="0.2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c r="W5516" s="2"/>
    </row>
    <row r="5517" spans="1:23" ht="14.25" hidden="1" customHeight="1" x14ac:dyDescent="0.2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c r="W5517" s="2"/>
    </row>
    <row r="5518" spans="1:23" ht="14.25" hidden="1" customHeight="1" x14ac:dyDescent="0.2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c r="W5518" s="2"/>
    </row>
    <row r="5519" spans="1:23" ht="14.25" hidden="1" customHeight="1" x14ac:dyDescent="0.2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c r="W5519" s="2"/>
    </row>
    <row r="5520" spans="1:23" ht="14.25" hidden="1" customHeight="1" x14ac:dyDescent="0.2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c r="W5520" s="2"/>
    </row>
    <row r="5521" spans="1:23" ht="14.25" hidden="1" customHeight="1" x14ac:dyDescent="0.2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c r="W5521" s="2"/>
    </row>
    <row r="5522" spans="1:23" ht="14.25" hidden="1" customHeight="1" x14ac:dyDescent="0.2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c r="W5522" s="2"/>
    </row>
    <row r="5523" spans="1:23" ht="14.25" hidden="1" customHeight="1" x14ac:dyDescent="0.2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c r="W5523" s="2"/>
    </row>
    <row r="5524" spans="1:23" ht="14.25" customHeight="1" x14ac:dyDescent="0.2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c r="W5524" s="2">
        <f>Table_1[[#This Row],[Profit]]/Table_1[[#This Row],[Sales]]</f>
        <v>0.32499999999999984</v>
      </c>
    </row>
    <row r="5525" spans="1:23" ht="14.25" customHeight="1" x14ac:dyDescent="0.2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c r="W5525" s="2">
        <f>Table_1[[#This Row],[Profit]]/Table_1[[#This Row],[Sales]]</f>
        <v>0.27</v>
      </c>
    </row>
    <row r="5526" spans="1:23" ht="14.25" customHeight="1" x14ac:dyDescent="0.2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c r="W5526" s="2">
        <f>Table_1[[#This Row],[Profit]]/Table_1[[#This Row],[Sales]]</f>
        <v>0.45999999999999991</v>
      </c>
    </row>
    <row r="5527" spans="1:23" ht="14.25" customHeight="1" x14ac:dyDescent="0.2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c r="W5527" s="2">
        <f>Table_1[[#This Row],[Profit]]/Table_1[[#This Row],[Sales]]</f>
        <v>0.41000000000000003</v>
      </c>
    </row>
    <row r="5528" spans="1:23" ht="14.25" customHeight="1" x14ac:dyDescent="0.2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c r="W5528" s="2">
        <f>Table_1[[#This Row],[Profit]]/Table_1[[#This Row],[Sales]]</f>
        <v>0.36</v>
      </c>
    </row>
    <row r="5529" spans="1:23" ht="14.25" hidden="1" customHeight="1" x14ac:dyDescent="0.2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c r="W5529" s="2"/>
    </row>
    <row r="5530" spans="1:23" ht="14.25" hidden="1" customHeight="1" x14ac:dyDescent="0.2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c r="W5530" s="2"/>
    </row>
    <row r="5531" spans="1:23" ht="14.25" hidden="1" customHeight="1" x14ac:dyDescent="0.2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c r="W5531" s="2"/>
    </row>
    <row r="5532" spans="1:23" ht="14.25" hidden="1" customHeight="1" x14ac:dyDescent="0.2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c r="W5532" s="2"/>
    </row>
    <row r="5533" spans="1:23" ht="14.25" hidden="1" customHeight="1" x14ac:dyDescent="0.2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c r="W5533" s="2"/>
    </row>
    <row r="5534" spans="1:23" ht="14.25" hidden="1" customHeight="1" x14ac:dyDescent="0.2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c r="W5534" s="2"/>
    </row>
    <row r="5535" spans="1:23" ht="14.25" hidden="1" customHeight="1" x14ac:dyDescent="0.2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c r="W5535" s="2"/>
    </row>
    <row r="5536" spans="1:23" ht="14.25" hidden="1" customHeight="1" x14ac:dyDescent="0.2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c r="W5536" s="2"/>
    </row>
    <row r="5537" spans="1:23" ht="14.25" hidden="1" customHeight="1" x14ac:dyDescent="0.2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c r="W5537" s="2"/>
    </row>
    <row r="5538" spans="1:23" ht="14.25" hidden="1" customHeight="1" x14ac:dyDescent="0.2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c r="W5538" s="2"/>
    </row>
    <row r="5539" spans="1:23" ht="14.25" hidden="1" customHeight="1" x14ac:dyDescent="0.2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c r="W5539" s="2"/>
    </row>
    <row r="5540" spans="1:23" ht="14.25" hidden="1" customHeight="1" x14ac:dyDescent="0.2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c r="W5540" s="2"/>
    </row>
    <row r="5541" spans="1:23" ht="14.25" hidden="1" customHeight="1" x14ac:dyDescent="0.2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c r="W5541" s="2"/>
    </row>
    <row r="5542" spans="1:23" ht="14.25" hidden="1" customHeight="1" x14ac:dyDescent="0.2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c r="W5542" s="2"/>
    </row>
    <row r="5543" spans="1:23" ht="14.25" hidden="1" customHeight="1" x14ac:dyDescent="0.2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c r="W5543" s="2"/>
    </row>
    <row r="5544" spans="1:23" ht="14.25" customHeight="1" x14ac:dyDescent="0.2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c r="W5544" s="2">
        <f>Table_1[[#This Row],[Profit]]/Table_1[[#This Row],[Sales]]</f>
        <v>-0.47999999999999993</v>
      </c>
    </row>
    <row r="5545" spans="1:23" ht="14.25" customHeight="1" x14ac:dyDescent="0.2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c r="W5545" s="2">
        <f>Table_1[[#This Row],[Profit]]/Table_1[[#This Row],[Sales]]</f>
        <v>-0.73333333333333317</v>
      </c>
    </row>
    <row r="5546" spans="1:23" ht="14.25" customHeight="1" x14ac:dyDescent="0.2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c r="W5546" s="2">
        <f>Table_1[[#This Row],[Profit]]/Table_1[[#This Row],[Sales]]</f>
        <v>-0.79999999999999971</v>
      </c>
    </row>
    <row r="5547" spans="1:23" ht="14.25" hidden="1" customHeight="1" x14ac:dyDescent="0.2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c r="W5547" s="2"/>
    </row>
    <row r="5548" spans="1:23" ht="14.25" customHeight="1" x14ac:dyDescent="0.2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c r="W5548" s="2">
        <f>Table_1[[#This Row],[Profit]]/Table_1[[#This Row],[Sales]]</f>
        <v>0.42000000000000004</v>
      </c>
    </row>
    <row r="5549" spans="1:23" ht="14.25" customHeight="1" x14ac:dyDescent="0.2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c r="W5549" s="2">
        <f>Table_1[[#This Row],[Profit]]/Table_1[[#This Row],[Sales]]</f>
        <v>0.37499999999999994</v>
      </c>
    </row>
    <row r="5550" spans="1:23" ht="14.25" customHeight="1" x14ac:dyDescent="0.2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c r="W5550" s="2">
        <f>Table_1[[#This Row],[Profit]]/Table_1[[#This Row],[Sales]]</f>
        <v>0.27</v>
      </c>
    </row>
    <row r="5551" spans="1:23" ht="14.25" customHeight="1" x14ac:dyDescent="0.2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c r="W5551" s="2">
        <f>Table_1[[#This Row],[Profit]]/Table_1[[#This Row],[Sales]]</f>
        <v>0.24999999999999994</v>
      </c>
    </row>
    <row r="5552" spans="1:23" ht="14.25" hidden="1" customHeight="1" x14ac:dyDescent="0.2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c r="W5552" s="2"/>
    </row>
    <row r="5553" spans="1:23" ht="14.25" hidden="1" customHeight="1" x14ac:dyDescent="0.2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c r="W5553" s="2"/>
    </row>
    <row r="5554" spans="1:23" ht="14.25" hidden="1" customHeight="1" x14ac:dyDescent="0.2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c r="W5554" s="2"/>
    </row>
    <row r="5555" spans="1:23" ht="14.25" hidden="1" customHeight="1" x14ac:dyDescent="0.2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c r="W5555" s="2"/>
    </row>
    <row r="5556" spans="1:23" ht="14.25" hidden="1" customHeight="1" x14ac:dyDescent="0.2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c r="W5556" s="2"/>
    </row>
    <row r="5557" spans="1:23" ht="14.25" hidden="1" customHeight="1" x14ac:dyDescent="0.2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c r="W5557" s="2"/>
    </row>
    <row r="5558" spans="1:23" ht="14.25" hidden="1" customHeight="1" x14ac:dyDescent="0.2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c r="W5558" s="2"/>
    </row>
    <row r="5559" spans="1:23" ht="14.25" hidden="1" customHeight="1" x14ac:dyDescent="0.2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c r="W5559" s="2"/>
    </row>
    <row r="5560" spans="1:23" ht="14.25" customHeight="1" x14ac:dyDescent="0.2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c r="W5560" s="2">
        <f>Table_1[[#This Row],[Profit]]/Table_1[[#This Row],[Sales]]</f>
        <v>0.48000000000000004</v>
      </c>
    </row>
    <row r="5561" spans="1:23" ht="14.25" customHeight="1" x14ac:dyDescent="0.2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c r="W5561" s="2">
        <f>Table_1[[#This Row],[Profit]]/Table_1[[#This Row],[Sales]]</f>
        <v>0.17999999999999991</v>
      </c>
    </row>
    <row r="5562" spans="1:23" ht="14.25" customHeight="1" x14ac:dyDescent="0.2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c r="W5562" s="2">
        <f>Table_1[[#This Row],[Profit]]/Table_1[[#This Row],[Sales]]</f>
        <v>0.45999999999999996</v>
      </c>
    </row>
    <row r="5563" spans="1:23" ht="14.25" hidden="1" customHeight="1" x14ac:dyDescent="0.2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c r="W5563" s="2"/>
    </row>
    <row r="5564" spans="1:23" ht="14.25" hidden="1" customHeight="1" x14ac:dyDescent="0.2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c r="W5564" s="2"/>
    </row>
    <row r="5565" spans="1:23" ht="14.25" hidden="1" customHeight="1" x14ac:dyDescent="0.2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c r="W5565" s="2"/>
    </row>
    <row r="5566" spans="1:23" ht="14.25" hidden="1" customHeight="1" x14ac:dyDescent="0.2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c r="W5566" s="2"/>
    </row>
    <row r="5567" spans="1:23" ht="14.25" hidden="1" customHeight="1" x14ac:dyDescent="0.2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c r="W5567" s="2"/>
    </row>
    <row r="5568" spans="1:23" ht="14.25" hidden="1" customHeight="1" x14ac:dyDescent="0.2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c r="W5568" s="2"/>
    </row>
    <row r="5569" spans="1:23" ht="14.25" hidden="1" customHeight="1" x14ac:dyDescent="0.2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c r="W5569" s="2"/>
    </row>
    <row r="5570" spans="1:23" ht="14.25" hidden="1" customHeight="1" x14ac:dyDescent="0.2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c r="W5570" s="2"/>
    </row>
    <row r="5571" spans="1:23" ht="14.25" hidden="1" customHeight="1" x14ac:dyDescent="0.2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c r="W5571" s="2"/>
    </row>
    <row r="5572" spans="1:23" ht="14.25" hidden="1" customHeight="1" x14ac:dyDescent="0.2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c r="W5572" s="2"/>
    </row>
    <row r="5573" spans="1:23" ht="14.25" hidden="1" customHeight="1" x14ac:dyDescent="0.2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c r="W5573" s="2"/>
    </row>
    <row r="5574" spans="1:23" ht="14.25" hidden="1" customHeight="1" x14ac:dyDescent="0.2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c r="W5574" s="2"/>
    </row>
    <row r="5575" spans="1:23" ht="14.25" hidden="1" customHeight="1" x14ac:dyDescent="0.2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c r="W5575" s="2"/>
    </row>
    <row r="5576" spans="1:23" ht="14.25" hidden="1" customHeight="1" x14ac:dyDescent="0.2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c r="W5576" s="2"/>
    </row>
    <row r="5577" spans="1:23" ht="14.25" hidden="1" customHeight="1" x14ac:dyDescent="0.2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c r="W5577" s="2"/>
    </row>
    <row r="5578" spans="1:23" ht="14.25" customHeight="1" x14ac:dyDescent="0.2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c r="W5578" s="2">
        <f>Table_1[[#This Row],[Profit]]/Table_1[[#This Row],[Sales]]</f>
        <v>0.32</v>
      </c>
    </row>
    <row r="5579" spans="1:23" ht="14.25" customHeight="1" x14ac:dyDescent="0.2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c r="W5579" s="2">
        <f>Table_1[[#This Row],[Profit]]/Table_1[[#This Row],[Sales]]</f>
        <v>0.28000000000000003</v>
      </c>
    </row>
    <row r="5580" spans="1:23" ht="14.25" customHeight="1" x14ac:dyDescent="0.2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c r="W5580" s="2">
        <f>Table_1[[#This Row],[Profit]]/Table_1[[#This Row],[Sales]]</f>
        <v>0.28999999999999987</v>
      </c>
    </row>
    <row r="5581" spans="1:23" ht="14.25" customHeight="1" x14ac:dyDescent="0.2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c r="W5581" s="2">
        <f>Table_1[[#This Row],[Profit]]/Table_1[[#This Row],[Sales]]</f>
        <v>-6.2500000000000028E-2</v>
      </c>
    </row>
    <row r="5582" spans="1:23" ht="14.25" customHeight="1" x14ac:dyDescent="0.2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c r="W5582" s="2">
        <f>Table_1[[#This Row],[Profit]]/Table_1[[#This Row],[Sales]]</f>
        <v>0.48000000000000004</v>
      </c>
    </row>
    <row r="5583" spans="1:23" ht="14.25" hidden="1" customHeight="1" x14ac:dyDescent="0.2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c r="W5583" s="2"/>
    </row>
    <row r="5584" spans="1:23" ht="14.25" hidden="1" customHeight="1" x14ac:dyDescent="0.2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c r="W5584" s="2"/>
    </row>
    <row r="5585" spans="1:23" ht="14.25" customHeight="1" x14ac:dyDescent="0.2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c r="W5585" s="2">
        <f>Table_1[[#This Row],[Profit]]/Table_1[[#This Row],[Sales]]</f>
        <v>0.31999999999999995</v>
      </c>
    </row>
    <row r="5586" spans="1:23" ht="14.25" hidden="1" customHeight="1" x14ac:dyDescent="0.2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c r="W5586" s="2"/>
    </row>
    <row r="5587" spans="1:23" ht="14.25" hidden="1" customHeight="1" x14ac:dyDescent="0.2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c r="W5587" s="2"/>
    </row>
    <row r="5588" spans="1:23" ht="14.25" hidden="1" customHeight="1" x14ac:dyDescent="0.2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c r="W5588" s="2"/>
    </row>
    <row r="5589" spans="1:23" ht="14.25" customHeight="1" x14ac:dyDescent="0.2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c r="W5589" s="2">
        <f>Table_1[[#This Row],[Profit]]/Table_1[[#This Row],[Sales]]</f>
        <v>0.33</v>
      </c>
    </row>
    <row r="5590" spans="1:23" ht="14.25" customHeight="1" x14ac:dyDescent="0.2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c r="W5590" s="2">
        <f>Table_1[[#This Row],[Profit]]/Table_1[[#This Row],[Sales]]</f>
        <v>0.36249999999999999</v>
      </c>
    </row>
    <row r="5591" spans="1:23" ht="14.25" customHeight="1" x14ac:dyDescent="0.2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c r="W5591" s="2">
        <f>Table_1[[#This Row],[Profit]]/Table_1[[#This Row],[Sales]]</f>
        <v>0.28000000000000008</v>
      </c>
    </row>
    <row r="5592" spans="1:23" ht="14.25" customHeight="1" x14ac:dyDescent="0.2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c r="W5592" s="2">
        <f>Table_1[[#This Row],[Profit]]/Table_1[[#This Row],[Sales]]</f>
        <v>0.22999999999999995</v>
      </c>
    </row>
    <row r="5593" spans="1:23" ht="14.25" hidden="1" customHeight="1" x14ac:dyDescent="0.2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c r="W5593" s="2"/>
    </row>
    <row r="5594" spans="1:23" ht="14.25" hidden="1" customHeight="1" x14ac:dyDescent="0.2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c r="W5594" s="2"/>
    </row>
    <row r="5595" spans="1:23" ht="14.25" hidden="1" customHeight="1" x14ac:dyDescent="0.2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c r="W5595" s="2"/>
    </row>
    <row r="5596" spans="1:23" ht="14.25" hidden="1" customHeight="1" x14ac:dyDescent="0.2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c r="W5596" s="2"/>
    </row>
    <row r="5597" spans="1:23" ht="14.25" hidden="1" customHeight="1" x14ac:dyDescent="0.2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c r="W5597" s="2"/>
    </row>
    <row r="5598" spans="1:23" ht="14.25" hidden="1" customHeight="1" x14ac:dyDescent="0.2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c r="W5598" s="2"/>
    </row>
    <row r="5599" spans="1:23" ht="14.25" hidden="1" customHeight="1" x14ac:dyDescent="0.2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c r="W5599" s="2"/>
    </row>
    <row r="5600" spans="1:23" ht="14.25" hidden="1" customHeight="1" x14ac:dyDescent="0.2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c r="W5600" s="2"/>
    </row>
    <row r="5601" spans="1:23" ht="14.25" hidden="1" customHeight="1" x14ac:dyDescent="0.2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c r="W5601" s="2"/>
    </row>
    <row r="5602" spans="1:23" ht="14.25" hidden="1" customHeight="1" x14ac:dyDescent="0.2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c r="W5602" s="2"/>
    </row>
    <row r="5603" spans="1:23" ht="14.25" hidden="1" customHeight="1" x14ac:dyDescent="0.2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c r="W5603" s="2"/>
    </row>
    <row r="5604" spans="1:23" ht="14.25" hidden="1" customHeight="1" x14ac:dyDescent="0.2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c r="W5604" s="2"/>
    </row>
    <row r="5605" spans="1:23" ht="14.25" hidden="1" customHeight="1" x14ac:dyDescent="0.2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c r="W5605" s="2"/>
    </row>
    <row r="5606" spans="1:23" ht="14.25" hidden="1" customHeight="1" x14ac:dyDescent="0.2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c r="W5606" s="2"/>
    </row>
    <row r="5607" spans="1:23" ht="14.25" hidden="1" customHeight="1" x14ac:dyDescent="0.2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c r="W5607" s="2"/>
    </row>
    <row r="5608" spans="1:23" ht="14.25" hidden="1" customHeight="1" x14ac:dyDescent="0.2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c r="W5608" s="2"/>
    </row>
    <row r="5609" spans="1:23" ht="14.25" hidden="1" customHeight="1" x14ac:dyDescent="0.2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c r="W5609" s="2"/>
    </row>
    <row r="5610" spans="1:23" ht="14.25" customHeight="1" x14ac:dyDescent="0.2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c r="W5610" s="2">
        <f>Table_1[[#This Row],[Profit]]/Table_1[[#This Row],[Sales]]</f>
        <v>0.26</v>
      </c>
    </row>
    <row r="5611" spans="1:23" ht="14.25" hidden="1" customHeight="1" x14ac:dyDescent="0.2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c r="W5611" s="2"/>
    </row>
    <row r="5612" spans="1:23" ht="14.25" hidden="1" customHeight="1" x14ac:dyDescent="0.2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c r="W5612" s="2"/>
    </row>
    <row r="5613" spans="1:23" ht="14.25" customHeight="1" x14ac:dyDescent="0.2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c r="W5613" s="2">
        <f>Table_1[[#This Row],[Profit]]/Table_1[[#This Row],[Sales]]</f>
        <v>0.44000000000000006</v>
      </c>
    </row>
    <row r="5614" spans="1:23" ht="14.25" customHeight="1" x14ac:dyDescent="0.2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c r="W5614" s="2">
        <f>Table_1[[#This Row],[Profit]]/Table_1[[#This Row],[Sales]]</f>
        <v>0.15000000000000002</v>
      </c>
    </row>
    <row r="5615" spans="1:23" ht="14.25" hidden="1" customHeight="1" x14ac:dyDescent="0.2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c r="W5615" s="2"/>
    </row>
    <row r="5616" spans="1:23" ht="14.25" hidden="1" customHeight="1" x14ac:dyDescent="0.2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c r="W5616" s="2"/>
    </row>
    <row r="5617" spans="1:23" ht="14.25" hidden="1" customHeight="1" x14ac:dyDescent="0.2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c r="W5617" s="2"/>
    </row>
    <row r="5618" spans="1:23" ht="14.25" hidden="1" customHeight="1" x14ac:dyDescent="0.2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c r="W5618" s="2"/>
    </row>
    <row r="5619" spans="1:23" ht="14.25" hidden="1" customHeight="1" x14ac:dyDescent="0.2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c r="W5619" s="2"/>
    </row>
    <row r="5620" spans="1:23" ht="14.25" customHeight="1" x14ac:dyDescent="0.2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c r="W5620" s="2">
        <f>Table_1[[#This Row],[Profit]]/Table_1[[#This Row],[Sales]]</f>
        <v>1.9999999999999997E-2</v>
      </c>
    </row>
    <row r="5621" spans="1:23" ht="14.25" hidden="1" customHeight="1" x14ac:dyDescent="0.2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c r="W5621" s="2"/>
    </row>
    <row r="5622" spans="1:23" ht="14.25" hidden="1" customHeight="1" x14ac:dyDescent="0.2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c r="W5622" s="2"/>
    </row>
    <row r="5623" spans="1:23" ht="14.25" hidden="1" customHeight="1" x14ac:dyDescent="0.2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c r="W5623" s="2"/>
    </row>
    <row r="5624" spans="1:23" ht="14.25" hidden="1" customHeight="1" x14ac:dyDescent="0.2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c r="W5624" s="2"/>
    </row>
    <row r="5625" spans="1:23" ht="14.25" customHeight="1" x14ac:dyDescent="0.2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c r="W5625" s="2">
        <f>Table_1[[#This Row],[Profit]]/Table_1[[#This Row],[Sales]]</f>
        <v>0.21</v>
      </c>
    </row>
    <row r="5626" spans="1:23" ht="14.25" customHeight="1" x14ac:dyDescent="0.2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c r="W5626" s="2">
        <f>Table_1[[#This Row],[Profit]]/Table_1[[#This Row],[Sales]]</f>
        <v>5.9999999999999949E-2</v>
      </c>
    </row>
    <row r="5627" spans="1:23" ht="14.25" customHeight="1" x14ac:dyDescent="0.2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c r="W5627" s="2">
        <f>Table_1[[#This Row],[Profit]]/Table_1[[#This Row],[Sales]]</f>
        <v>0.48</v>
      </c>
    </row>
    <row r="5628" spans="1:23" ht="14.25" customHeight="1" x14ac:dyDescent="0.2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c r="W5628" s="2">
        <f>Table_1[[#This Row],[Profit]]/Table_1[[#This Row],[Sales]]</f>
        <v>0.1699999999999999</v>
      </c>
    </row>
    <row r="5629" spans="1:23" ht="14.25" hidden="1" customHeight="1" x14ac:dyDescent="0.2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c r="W5629" s="2"/>
    </row>
    <row r="5630" spans="1:23" ht="14.25" hidden="1" customHeight="1" x14ac:dyDescent="0.2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c r="W5630" s="2"/>
    </row>
    <row r="5631" spans="1:23" ht="14.25" hidden="1" customHeight="1" x14ac:dyDescent="0.2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c r="W5631" s="2"/>
    </row>
    <row r="5632" spans="1:23" ht="14.25" hidden="1" customHeight="1" x14ac:dyDescent="0.2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c r="W5632" s="2"/>
    </row>
    <row r="5633" spans="1:23" ht="14.25" hidden="1" customHeight="1" x14ac:dyDescent="0.2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c r="W5633" s="2"/>
    </row>
    <row r="5634" spans="1:23" ht="14.25" hidden="1" customHeight="1" x14ac:dyDescent="0.2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c r="W5634" s="2"/>
    </row>
    <row r="5635" spans="1:23" ht="14.25" hidden="1" customHeight="1" x14ac:dyDescent="0.2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c r="W5635" s="2"/>
    </row>
    <row r="5636" spans="1:23" ht="14.25" hidden="1" customHeight="1" x14ac:dyDescent="0.2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c r="W5636" s="2"/>
    </row>
    <row r="5637" spans="1:23" ht="14.25" customHeight="1" x14ac:dyDescent="0.2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c r="W5637" s="2">
        <f>Table_1[[#This Row],[Profit]]/Table_1[[#This Row],[Sales]]</f>
        <v>0.35</v>
      </c>
    </row>
    <row r="5638" spans="1:23" ht="14.25" customHeight="1" x14ac:dyDescent="0.2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c r="W5638" s="2">
        <f>Table_1[[#This Row],[Profit]]/Table_1[[#This Row],[Sales]]</f>
        <v>0.29999999999999988</v>
      </c>
    </row>
    <row r="5639" spans="1:23" ht="14.25" hidden="1" customHeight="1" x14ac:dyDescent="0.2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c r="W5639" s="2"/>
    </row>
    <row r="5640" spans="1:23" ht="14.25" customHeight="1" x14ac:dyDescent="0.2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c r="W5640" s="2">
        <f>Table_1[[#This Row],[Profit]]/Table_1[[#This Row],[Sales]]</f>
        <v>0.11249999999999993</v>
      </c>
    </row>
    <row r="5641" spans="1:23" ht="14.25" customHeight="1" x14ac:dyDescent="0.2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c r="W5641" s="2">
        <f>Table_1[[#This Row],[Profit]]/Table_1[[#This Row],[Sales]]</f>
        <v>6.2499999999999924E-2</v>
      </c>
    </row>
    <row r="5642" spans="1:23" ht="14.25" hidden="1" customHeight="1" x14ac:dyDescent="0.2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c r="W5642" s="2"/>
    </row>
    <row r="5643" spans="1:23" ht="14.25" hidden="1" customHeight="1" x14ac:dyDescent="0.2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c r="W5643" s="2"/>
    </row>
    <row r="5644" spans="1:23" ht="14.25" hidden="1" customHeight="1" x14ac:dyDescent="0.2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c r="W5644" s="2"/>
    </row>
    <row r="5645" spans="1:23" ht="14.25" hidden="1" customHeight="1" x14ac:dyDescent="0.2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c r="W5645" s="2"/>
    </row>
    <row r="5646" spans="1:23" ht="14.25" customHeight="1" x14ac:dyDescent="0.2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c r="W5646" s="2">
        <f>Table_1[[#This Row],[Profit]]/Table_1[[#This Row],[Sales]]</f>
        <v>0.32500000000000001</v>
      </c>
    </row>
    <row r="5647" spans="1:23" ht="14.25" hidden="1" customHeight="1" x14ac:dyDescent="0.2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c r="W5647" s="2"/>
    </row>
    <row r="5648" spans="1:23" ht="14.25" hidden="1" customHeight="1" x14ac:dyDescent="0.2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c r="W5648" s="2"/>
    </row>
    <row r="5649" spans="1:23" ht="14.25" customHeight="1" x14ac:dyDescent="0.2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c r="W5649" s="2">
        <f>Table_1[[#This Row],[Profit]]/Table_1[[#This Row],[Sales]]</f>
        <v>0.48000000000000004</v>
      </c>
    </row>
    <row r="5650" spans="1:23" ht="14.25" customHeight="1" x14ac:dyDescent="0.2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c r="W5650" s="2">
        <f>Table_1[[#This Row],[Profit]]/Table_1[[#This Row],[Sales]]</f>
        <v>0.48</v>
      </c>
    </row>
    <row r="5651" spans="1:23" ht="14.25" customHeight="1" x14ac:dyDescent="0.2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c r="W5651" s="2">
        <f>Table_1[[#This Row],[Profit]]/Table_1[[#This Row],[Sales]]</f>
        <v>0.5</v>
      </c>
    </row>
    <row r="5652" spans="1:23" ht="14.25" customHeight="1" x14ac:dyDescent="0.2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c r="W5652" s="2">
        <f>Table_1[[#This Row],[Profit]]/Table_1[[#This Row],[Sales]]</f>
        <v>0</v>
      </c>
    </row>
    <row r="5653" spans="1:23" ht="14.25" customHeight="1" x14ac:dyDescent="0.2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c r="W5653" s="2">
        <f>Table_1[[#This Row],[Profit]]/Table_1[[#This Row],[Sales]]</f>
        <v>0.17647058823529407</v>
      </c>
    </row>
    <row r="5654" spans="1:23" ht="14.25" hidden="1" customHeight="1" x14ac:dyDescent="0.2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c r="W5654" s="2"/>
    </row>
    <row r="5655" spans="1:23" ht="14.25" customHeight="1" x14ac:dyDescent="0.2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c r="W5655" s="2">
        <f>Table_1[[#This Row],[Profit]]/Table_1[[#This Row],[Sales]]</f>
        <v>0.27</v>
      </c>
    </row>
    <row r="5656" spans="1:23" ht="14.25" customHeight="1" x14ac:dyDescent="0.2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c r="W5656" s="2">
        <f>Table_1[[#This Row],[Profit]]/Table_1[[#This Row],[Sales]]</f>
        <v>-0.66666666666666641</v>
      </c>
    </row>
    <row r="5657" spans="1:23" ht="14.25" customHeight="1" x14ac:dyDescent="0.2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c r="W5657" s="2">
        <f>Table_1[[#This Row],[Profit]]/Table_1[[#This Row],[Sales]]</f>
        <v>0.12499999999999997</v>
      </c>
    </row>
    <row r="5658" spans="1:23" ht="14.25" customHeight="1" x14ac:dyDescent="0.2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c r="W5658" s="2">
        <f>Table_1[[#This Row],[Profit]]/Table_1[[#This Row],[Sales]]</f>
        <v>0.3249999999999999</v>
      </c>
    </row>
    <row r="5659" spans="1:23" ht="14.25" customHeight="1" x14ac:dyDescent="0.2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c r="W5659" s="2">
        <f>Table_1[[#This Row],[Profit]]/Table_1[[#This Row],[Sales]]</f>
        <v>-7.4999999999999969E-2</v>
      </c>
    </row>
    <row r="5660" spans="1:23" ht="14.25" customHeight="1" x14ac:dyDescent="0.2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c r="W5660" s="2">
        <f>Table_1[[#This Row],[Profit]]/Table_1[[#This Row],[Sales]]</f>
        <v>-0.70000000000000007</v>
      </c>
    </row>
    <row r="5661" spans="1:23" ht="14.25" customHeight="1" x14ac:dyDescent="0.2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c r="W5661" s="2">
        <f>Table_1[[#This Row],[Profit]]/Table_1[[#This Row],[Sales]]</f>
        <v>0.32499999999999996</v>
      </c>
    </row>
    <row r="5662" spans="1:23" ht="14.25" customHeight="1" x14ac:dyDescent="0.2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c r="W5662" s="2">
        <f>Table_1[[#This Row],[Profit]]/Table_1[[#This Row],[Sales]]</f>
        <v>-0.25</v>
      </c>
    </row>
    <row r="5663" spans="1:23" ht="14.25" customHeight="1" x14ac:dyDescent="0.2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c r="W5663" s="2">
        <f>Table_1[[#This Row],[Profit]]/Table_1[[#This Row],[Sales]]</f>
        <v>0.34999999999999992</v>
      </c>
    </row>
    <row r="5664" spans="1:23" ht="14.25" customHeight="1" x14ac:dyDescent="0.2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c r="W5664" s="2">
        <f>Table_1[[#This Row],[Profit]]/Table_1[[#This Row],[Sales]]</f>
        <v>-0.18750000000000014</v>
      </c>
    </row>
    <row r="5665" spans="1:23" ht="14.25" hidden="1" customHeight="1" x14ac:dyDescent="0.2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c r="W5665" s="2"/>
    </row>
    <row r="5666" spans="1:23" ht="14.25" hidden="1" customHeight="1" x14ac:dyDescent="0.2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c r="W5666" s="2"/>
    </row>
    <row r="5667" spans="1:23" ht="14.25" hidden="1" customHeight="1" x14ac:dyDescent="0.2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c r="W5667" s="2"/>
    </row>
    <row r="5668" spans="1:23" ht="14.25" hidden="1" customHeight="1" x14ac:dyDescent="0.2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c r="W5668" s="2"/>
    </row>
    <row r="5669" spans="1:23" ht="14.25" customHeight="1" x14ac:dyDescent="0.2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c r="W5669" s="2">
        <f>Table_1[[#This Row],[Profit]]/Table_1[[#This Row],[Sales]]</f>
        <v>0.47</v>
      </c>
    </row>
    <row r="5670" spans="1:23" ht="14.25" customHeight="1" x14ac:dyDescent="0.2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c r="W5670" s="2">
        <f>Table_1[[#This Row],[Profit]]/Table_1[[#This Row],[Sales]]</f>
        <v>0.32500000000000001</v>
      </c>
    </row>
    <row r="5671" spans="1:23" ht="14.25" customHeight="1" x14ac:dyDescent="0.2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c r="W5671" s="2">
        <f>Table_1[[#This Row],[Profit]]/Table_1[[#This Row],[Sales]]</f>
        <v>0.34</v>
      </c>
    </row>
    <row r="5672" spans="1:23" ht="14.25" customHeight="1" x14ac:dyDescent="0.2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c r="W5672" s="2">
        <f>Table_1[[#This Row],[Profit]]/Table_1[[#This Row],[Sales]]</f>
        <v>0.25999999999999995</v>
      </c>
    </row>
    <row r="5673" spans="1:23" ht="14.25" customHeight="1" x14ac:dyDescent="0.2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c r="W5673" s="2">
        <f>Table_1[[#This Row],[Profit]]/Table_1[[#This Row],[Sales]]</f>
        <v>6.2500000000000042E-2</v>
      </c>
    </row>
    <row r="5674" spans="1:23" ht="14.25" hidden="1" customHeight="1" x14ac:dyDescent="0.2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c r="W5674" s="2"/>
    </row>
    <row r="5675" spans="1:23" ht="14.25" hidden="1" customHeight="1" x14ac:dyDescent="0.2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c r="W5675" s="2"/>
    </row>
    <row r="5676" spans="1:23" ht="14.25" customHeight="1" x14ac:dyDescent="0.2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c r="W5676" s="2">
        <f>Table_1[[#This Row],[Profit]]/Table_1[[#This Row],[Sales]]</f>
        <v>0.48000000000000004</v>
      </c>
    </row>
    <row r="5677" spans="1:23" ht="14.25" customHeight="1" x14ac:dyDescent="0.2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c r="W5677" s="2">
        <f>Table_1[[#This Row],[Profit]]/Table_1[[#This Row],[Sales]]</f>
        <v>0.10000000000000002</v>
      </c>
    </row>
    <row r="5678" spans="1:23" ht="14.25" customHeight="1" x14ac:dyDescent="0.2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c r="W5678" s="2">
        <f>Table_1[[#This Row],[Profit]]/Table_1[[#This Row],[Sales]]</f>
        <v>7.9999999999999932E-2</v>
      </c>
    </row>
    <row r="5679" spans="1:23" ht="14.25" hidden="1" customHeight="1" x14ac:dyDescent="0.2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c r="W5679" s="2"/>
    </row>
    <row r="5680" spans="1:23" ht="14.25" hidden="1" customHeight="1" x14ac:dyDescent="0.2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c r="W5680" s="2"/>
    </row>
    <row r="5681" spans="1:23" ht="14.25" hidden="1" customHeight="1" x14ac:dyDescent="0.2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c r="W5681" s="2"/>
    </row>
    <row r="5682" spans="1:23" ht="14.25" hidden="1" customHeight="1" x14ac:dyDescent="0.2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c r="W5682" s="2"/>
    </row>
    <row r="5683" spans="1:23" ht="14.25" hidden="1" customHeight="1" x14ac:dyDescent="0.2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c r="W5683" s="2"/>
    </row>
    <row r="5684" spans="1:23" ht="14.25" hidden="1" customHeight="1" x14ac:dyDescent="0.2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c r="W5684" s="2"/>
    </row>
    <row r="5685" spans="1:23" ht="14.25" hidden="1" customHeight="1" x14ac:dyDescent="0.2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c r="W5685" s="2"/>
    </row>
    <row r="5686" spans="1:23" ht="14.25" hidden="1" customHeight="1" x14ac:dyDescent="0.2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c r="W5686" s="2"/>
    </row>
    <row r="5687" spans="1:23" ht="14.25" customHeight="1" x14ac:dyDescent="0.2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c r="W5687" s="2">
        <f>Table_1[[#This Row],[Profit]]/Table_1[[#This Row],[Sales]]</f>
        <v>0.36249999999999993</v>
      </c>
    </row>
    <row r="5688" spans="1:23" ht="14.25" hidden="1" customHeight="1" x14ac:dyDescent="0.2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c r="W5688" s="2"/>
    </row>
    <row r="5689" spans="1:23" ht="14.25" hidden="1" customHeight="1" x14ac:dyDescent="0.2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c r="W5689" s="2"/>
    </row>
    <row r="5690" spans="1:23" ht="14.25" hidden="1" customHeight="1" x14ac:dyDescent="0.2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c r="W5690" s="2"/>
    </row>
    <row r="5691" spans="1:23" ht="14.25" hidden="1" customHeight="1" x14ac:dyDescent="0.2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c r="W5691" s="2"/>
    </row>
    <row r="5692" spans="1:23" ht="14.25" hidden="1" customHeight="1" x14ac:dyDescent="0.2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c r="W5692" s="2"/>
    </row>
    <row r="5693" spans="1:23" ht="14.25" hidden="1" customHeight="1" x14ac:dyDescent="0.2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c r="W5693" s="2"/>
    </row>
    <row r="5694" spans="1:23" ht="14.25" hidden="1" customHeight="1" x14ac:dyDescent="0.2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c r="W5694" s="2"/>
    </row>
    <row r="5695" spans="1:23" ht="14.25" hidden="1" customHeight="1" x14ac:dyDescent="0.2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c r="W5695" s="2"/>
    </row>
    <row r="5696" spans="1:23" ht="14.25" hidden="1" customHeight="1" x14ac:dyDescent="0.2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c r="W5696" s="2"/>
    </row>
    <row r="5697" spans="1:23" ht="14.25" customHeight="1" x14ac:dyDescent="0.2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c r="W5697" s="2">
        <f>Table_1[[#This Row],[Profit]]/Table_1[[#This Row],[Sales]]</f>
        <v>-2.5000000000000053E-2</v>
      </c>
    </row>
    <row r="5698" spans="1:23" ht="14.25" hidden="1" customHeight="1" x14ac:dyDescent="0.2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c r="W5698" s="2"/>
    </row>
    <row r="5699" spans="1:23" ht="14.25" hidden="1" customHeight="1" x14ac:dyDescent="0.2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c r="W5699" s="2"/>
    </row>
    <row r="5700" spans="1:23" ht="14.25" hidden="1" customHeight="1" x14ac:dyDescent="0.2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c r="W5700" s="2"/>
    </row>
    <row r="5701" spans="1:23" ht="14.25" customHeight="1" x14ac:dyDescent="0.2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c r="W5701" s="2">
        <f>Table_1[[#This Row],[Profit]]/Table_1[[#This Row],[Sales]]</f>
        <v>0.49000000000000005</v>
      </c>
    </row>
    <row r="5702" spans="1:23" ht="14.25" hidden="1" customHeight="1" x14ac:dyDescent="0.2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c r="W5702" s="2"/>
    </row>
    <row r="5703" spans="1:23" ht="14.25" hidden="1" customHeight="1" x14ac:dyDescent="0.2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c r="W5703" s="2"/>
    </row>
    <row r="5704" spans="1:23" ht="14.25" hidden="1" customHeight="1" x14ac:dyDescent="0.2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c r="W5704" s="2"/>
    </row>
    <row r="5705" spans="1:23" ht="14.25" hidden="1" customHeight="1" x14ac:dyDescent="0.2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c r="W5705" s="2"/>
    </row>
    <row r="5706" spans="1:23" ht="14.25" hidden="1" customHeight="1" x14ac:dyDescent="0.2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c r="W5706" s="2"/>
    </row>
    <row r="5707" spans="1:23" ht="14.25" hidden="1" customHeight="1" x14ac:dyDescent="0.2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c r="W5707" s="2"/>
    </row>
    <row r="5708" spans="1:23" ht="14.25" hidden="1" customHeight="1" x14ac:dyDescent="0.2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c r="W5708" s="2"/>
    </row>
    <row r="5709" spans="1:23" ht="14.25" hidden="1" customHeight="1" x14ac:dyDescent="0.2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c r="W5709" s="2"/>
    </row>
    <row r="5710" spans="1:23" ht="14.25" hidden="1" customHeight="1" x14ac:dyDescent="0.2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c r="W5710" s="2"/>
    </row>
    <row r="5711" spans="1:23" ht="14.25" hidden="1" customHeight="1" x14ac:dyDescent="0.2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c r="W5711" s="2"/>
    </row>
    <row r="5712" spans="1:23" ht="14.25" hidden="1" customHeight="1" x14ac:dyDescent="0.2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c r="W5712" s="2"/>
    </row>
    <row r="5713" spans="1:23" ht="14.25" hidden="1" customHeight="1" x14ac:dyDescent="0.2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c r="W5713" s="2"/>
    </row>
    <row r="5714" spans="1:23" ht="14.25" hidden="1" customHeight="1" x14ac:dyDescent="0.2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c r="W5714" s="2"/>
    </row>
    <row r="5715" spans="1:23" ht="14.25" hidden="1" customHeight="1" x14ac:dyDescent="0.2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c r="W5715" s="2"/>
    </row>
    <row r="5716" spans="1:23" ht="14.25" hidden="1" customHeight="1" x14ac:dyDescent="0.2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c r="W5716" s="2"/>
    </row>
    <row r="5717" spans="1:23" ht="14.25" hidden="1" customHeight="1" x14ac:dyDescent="0.2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c r="W5717" s="2"/>
    </row>
    <row r="5718" spans="1:23" ht="14.25" hidden="1" customHeight="1" x14ac:dyDescent="0.2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c r="W5718" s="2"/>
    </row>
    <row r="5719" spans="1:23" ht="14.25" hidden="1" customHeight="1" x14ac:dyDescent="0.2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c r="W5719" s="2"/>
    </row>
    <row r="5720" spans="1:23" ht="14.25" hidden="1" customHeight="1" x14ac:dyDescent="0.2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c r="W5720" s="2"/>
    </row>
    <row r="5721" spans="1:23" ht="14.25" hidden="1" customHeight="1" x14ac:dyDescent="0.2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c r="W5721" s="2"/>
    </row>
    <row r="5722" spans="1:23" ht="14.25" customHeight="1" x14ac:dyDescent="0.2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c r="W5722" s="2">
        <f>Table_1[[#This Row],[Profit]]/Table_1[[#This Row],[Sales]]</f>
        <v>0.26250000000000012</v>
      </c>
    </row>
    <row r="5723" spans="1:23" ht="14.25" customHeight="1" x14ac:dyDescent="0.2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c r="W5723" s="2">
        <f>Table_1[[#This Row],[Profit]]/Table_1[[#This Row],[Sales]]</f>
        <v>4.9999999999999926E-2</v>
      </c>
    </row>
    <row r="5724" spans="1:23" ht="14.25" customHeight="1" x14ac:dyDescent="0.2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c r="W5724" s="2">
        <f>Table_1[[#This Row],[Profit]]/Table_1[[#This Row],[Sales]]</f>
        <v>0.18749999999999989</v>
      </c>
    </row>
    <row r="5725" spans="1:23" ht="14.25" customHeight="1" x14ac:dyDescent="0.2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c r="W5725" s="2">
        <f>Table_1[[#This Row],[Profit]]/Table_1[[#This Row],[Sales]]</f>
        <v>0.48000000000000004</v>
      </c>
    </row>
    <row r="5726" spans="1:23" ht="14.25" hidden="1" customHeight="1" x14ac:dyDescent="0.2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c r="W5726" s="2"/>
    </row>
    <row r="5727" spans="1:23" ht="14.25" hidden="1" customHeight="1" x14ac:dyDescent="0.2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c r="W5727" s="2"/>
    </row>
    <row r="5728" spans="1:23" ht="14.25" hidden="1" customHeight="1" x14ac:dyDescent="0.2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c r="W5728" s="2"/>
    </row>
    <row r="5729" spans="1:23" ht="14.25" hidden="1" customHeight="1" x14ac:dyDescent="0.2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c r="W5729" s="2"/>
    </row>
    <row r="5730" spans="1:23" ht="14.25" hidden="1" customHeight="1" x14ac:dyDescent="0.2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c r="W5730" s="2"/>
    </row>
    <row r="5731" spans="1:23" ht="14.25" hidden="1" customHeight="1" x14ac:dyDescent="0.2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c r="W5731" s="2"/>
    </row>
    <row r="5732" spans="1:23" ht="14.25" hidden="1" customHeight="1" x14ac:dyDescent="0.2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c r="W5732" s="2"/>
    </row>
    <row r="5733" spans="1:23" ht="14.25" hidden="1" customHeight="1" x14ac:dyDescent="0.2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c r="W5733" s="2"/>
    </row>
    <row r="5734" spans="1:23" ht="14.25" hidden="1" customHeight="1" x14ac:dyDescent="0.2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c r="W5734" s="2"/>
    </row>
    <row r="5735" spans="1:23" ht="14.25" hidden="1" customHeight="1" x14ac:dyDescent="0.2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c r="W5735" s="2"/>
    </row>
    <row r="5736" spans="1:23" ht="14.25" hidden="1" customHeight="1" x14ac:dyDescent="0.2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c r="W5736" s="2"/>
    </row>
    <row r="5737" spans="1:23" ht="14.25" hidden="1" customHeight="1" x14ac:dyDescent="0.2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c r="W5737" s="2"/>
    </row>
    <row r="5738" spans="1:23" ht="14.25" customHeight="1" x14ac:dyDescent="0.2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c r="W5738" s="2">
        <f>Table_1[[#This Row],[Profit]]/Table_1[[#This Row],[Sales]]</f>
        <v>0.48</v>
      </c>
    </row>
    <row r="5739" spans="1:23" ht="14.25" customHeight="1" x14ac:dyDescent="0.2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c r="W5739" s="2">
        <f>Table_1[[#This Row],[Profit]]/Table_1[[#This Row],[Sales]]</f>
        <v>0.29999999999999993</v>
      </c>
    </row>
    <row r="5740" spans="1:23" ht="14.25" customHeight="1" x14ac:dyDescent="0.2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c r="W5740" s="2">
        <f>Table_1[[#This Row],[Profit]]/Table_1[[#This Row],[Sales]]</f>
        <v>0.34999999999999992</v>
      </c>
    </row>
    <row r="5741" spans="1:23" ht="14.25" customHeight="1" x14ac:dyDescent="0.2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c r="W5741" s="2">
        <f>Table_1[[#This Row],[Profit]]/Table_1[[#This Row],[Sales]]</f>
        <v>0.49</v>
      </c>
    </row>
    <row r="5742" spans="1:23" ht="14.25" customHeight="1" x14ac:dyDescent="0.2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c r="W5742" s="2">
        <f>Table_1[[#This Row],[Profit]]/Table_1[[#This Row],[Sales]]</f>
        <v>0.38</v>
      </c>
    </row>
    <row r="5743" spans="1:23" ht="14.25" customHeight="1" x14ac:dyDescent="0.2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c r="W5743" s="2">
        <f>Table_1[[#This Row],[Profit]]/Table_1[[#This Row],[Sales]]</f>
        <v>9.9999999999999978E-2</v>
      </c>
    </row>
    <row r="5744" spans="1:23" ht="14.25" customHeight="1" x14ac:dyDescent="0.2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c r="W5744" s="2">
        <f>Table_1[[#This Row],[Profit]]/Table_1[[#This Row],[Sales]]</f>
        <v>0.48</v>
      </c>
    </row>
    <row r="5745" spans="1:23" ht="14.25" customHeight="1" x14ac:dyDescent="0.2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c r="W5745" s="2">
        <f>Table_1[[#This Row],[Profit]]/Table_1[[#This Row],[Sales]]</f>
        <v>0.48</v>
      </c>
    </row>
    <row r="5746" spans="1:23" ht="14.25" customHeight="1" x14ac:dyDescent="0.2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c r="W5746" s="2">
        <f>Table_1[[#This Row],[Profit]]/Table_1[[#This Row],[Sales]]</f>
        <v>9.9999999999999534E-3</v>
      </c>
    </row>
    <row r="5747" spans="1:23" ht="14.25" customHeight="1" x14ac:dyDescent="0.2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c r="W5747" s="2">
        <f>Table_1[[#This Row],[Profit]]/Table_1[[#This Row],[Sales]]</f>
        <v>0.3199999999999999</v>
      </c>
    </row>
    <row r="5748" spans="1:23" ht="14.25" hidden="1" customHeight="1" x14ac:dyDescent="0.2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c r="W5748" s="2"/>
    </row>
    <row r="5749" spans="1:23" ht="14.25" hidden="1" customHeight="1" x14ac:dyDescent="0.2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c r="W5749" s="2"/>
    </row>
    <row r="5750" spans="1:23" ht="14.25" hidden="1" customHeight="1" x14ac:dyDescent="0.2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c r="W5750" s="2"/>
    </row>
    <row r="5751" spans="1:23" ht="14.25" hidden="1" customHeight="1" x14ac:dyDescent="0.2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c r="W5751" s="2"/>
    </row>
    <row r="5752" spans="1:23" ht="14.25" hidden="1" customHeight="1" x14ac:dyDescent="0.2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c r="W5752" s="2"/>
    </row>
    <row r="5753" spans="1:23" ht="14.25" customHeight="1" x14ac:dyDescent="0.2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c r="W5753" s="2">
        <f>Table_1[[#This Row],[Profit]]/Table_1[[#This Row],[Sales]]</f>
        <v>0.5</v>
      </c>
    </row>
    <row r="5754" spans="1:23" ht="14.25" customHeight="1" x14ac:dyDescent="0.2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c r="W5754" s="2">
        <f>Table_1[[#This Row],[Profit]]/Table_1[[#This Row],[Sales]]</f>
        <v>0.45999999999999996</v>
      </c>
    </row>
    <row r="5755" spans="1:23" ht="14.25" hidden="1" customHeight="1" x14ac:dyDescent="0.2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c r="W5755" s="2"/>
    </row>
    <row r="5756" spans="1:23" ht="14.25" hidden="1" customHeight="1" x14ac:dyDescent="0.2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c r="W5756" s="2"/>
    </row>
    <row r="5757" spans="1:23" ht="14.25" hidden="1" customHeight="1" x14ac:dyDescent="0.2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c r="W5757" s="2"/>
    </row>
    <row r="5758" spans="1:23" ht="14.25" hidden="1" customHeight="1" x14ac:dyDescent="0.2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c r="W5758" s="2"/>
    </row>
    <row r="5759" spans="1:23" ht="14.25" hidden="1" customHeight="1" x14ac:dyDescent="0.2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c r="W5759" s="2"/>
    </row>
    <row r="5760" spans="1:23" ht="14.25" hidden="1" customHeight="1" x14ac:dyDescent="0.2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c r="W5760" s="2"/>
    </row>
    <row r="5761" spans="1:23" ht="14.25" customHeight="1" x14ac:dyDescent="0.2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c r="W5761" s="2">
        <f>Table_1[[#This Row],[Profit]]/Table_1[[#This Row],[Sales]]</f>
        <v>0.25999999999999995</v>
      </c>
    </row>
    <row r="5762" spans="1:23" ht="14.25" customHeight="1" x14ac:dyDescent="0.2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c r="W5762" s="2">
        <f>Table_1[[#This Row],[Profit]]/Table_1[[#This Row],[Sales]]</f>
        <v>0.33750000000000002</v>
      </c>
    </row>
    <row r="5763" spans="1:23" ht="14.25" customHeight="1" x14ac:dyDescent="0.2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c r="W5763" s="2">
        <f>Table_1[[#This Row],[Profit]]/Table_1[[#This Row],[Sales]]</f>
        <v>0.27999999999999997</v>
      </c>
    </row>
    <row r="5764" spans="1:23" ht="14.25" customHeight="1" x14ac:dyDescent="0.2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c r="W5764" s="2">
        <f>Table_1[[#This Row],[Profit]]/Table_1[[#This Row],[Sales]]</f>
        <v>0.36</v>
      </c>
    </row>
    <row r="5765" spans="1:23" ht="14.25" hidden="1" customHeight="1" x14ac:dyDescent="0.2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c r="W5765" s="2"/>
    </row>
    <row r="5766" spans="1:23" ht="14.25" customHeight="1" x14ac:dyDescent="0.2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c r="W5766" s="2">
        <f>Table_1[[#This Row],[Profit]]/Table_1[[#This Row],[Sales]]</f>
        <v>4.9999999999999968E-2</v>
      </c>
    </row>
    <row r="5767" spans="1:23" ht="14.25" customHeight="1" x14ac:dyDescent="0.2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c r="W5767" s="2">
        <f>Table_1[[#This Row],[Profit]]/Table_1[[#This Row],[Sales]]</f>
        <v>7.4999999999999969E-2</v>
      </c>
    </row>
    <row r="5768" spans="1:23" ht="14.25" hidden="1" customHeight="1" x14ac:dyDescent="0.2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c r="W5768" s="2"/>
    </row>
    <row r="5769" spans="1:23" ht="14.25" hidden="1" customHeight="1" x14ac:dyDescent="0.2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c r="W5769" s="2"/>
    </row>
    <row r="5770" spans="1:23" ht="14.25" hidden="1" customHeight="1" x14ac:dyDescent="0.2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c r="W5770" s="2"/>
    </row>
    <row r="5771" spans="1:23" ht="14.25" hidden="1" customHeight="1" x14ac:dyDescent="0.2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c r="W5771" s="2"/>
    </row>
    <row r="5772" spans="1:23" ht="14.25" customHeight="1" x14ac:dyDescent="0.2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c r="W5772" s="2">
        <f>Table_1[[#This Row],[Profit]]/Table_1[[#This Row],[Sales]]</f>
        <v>0.31</v>
      </c>
    </row>
    <row r="5773" spans="1:23" ht="14.25" customHeight="1" x14ac:dyDescent="0.2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c r="W5773" s="2">
        <f>Table_1[[#This Row],[Profit]]/Table_1[[#This Row],[Sales]]</f>
        <v>0.28999999999999987</v>
      </c>
    </row>
    <row r="5774" spans="1:23" ht="14.25" hidden="1" customHeight="1" x14ac:dyDescent="0.2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c r="W5774" s="2"/>
    </row>
    <row r="5775" spans="1:23" ht="14.25" hidden="1" customHeight="1" x14ac:dyDescent="0.2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c r="W5775" s="2"/>
    </row>
    <row r="5776" spans="1:23" ht="14.25" customHeight="1" x14ac:dyDescent="0.2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c r="W5776" s="2">
        <f>Table_1[[#This Row],[Profit]]/Table_1[[#This Row],[Sales]]</f>
        <v>-5.0000000000000017E-2</v>
      </c>
    </row>
    <row r="5777" spans="1:23" ht="14.25" customHeight="1" x14ac:dyDescent="0.2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c r="W5777" s="2">
        <f>Table_1[[#This Row],[Profit]]/Table_1[[#This Row],[Sales]]</f>
        <v>0.35</v>
      </c>
    </row>
    <row r="5778" spans="1:23" ht="14.25" hidden="1" customHeight="1" x14ac:dyDescent="0.2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c r="W5778" s="2"/>
    </row>
    <row r="5779" spans="1:23" ht="14.25" customHeight="1" x14ac:dyDescent="0.2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c r="W5779" s="2">
        <f>Table_1[[#This Row],[Profit]]/Table_1[[#This Row],[Sales]]</f>
        <v>0.48</v>
      </c>
    </row>
    <row r="5780" spans="1:23" ht="14.25" customHeight="1" x14ac:dyDescent="0.2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c r="W5780" s="2">
        <f>Table_1[[#This Row],[Profit]]/Table_1[[#This Row],[Sales]]</f>
        <v>0.26</v>
      </c>
    </row>
    <row r="5781" spans="1:23" ht="14.25" customHeight="1" x14ac:dyDescent="0.2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c r="W5781" s="2">
        <f>Table_1[[#This Row],[Profit]]/Table_1[[#This Row],[Sales]]</f>
        <v>9.9999999999999964E-2</v>
      </c>
    </row>
    <row r="5782" spans="1:23" ht="14.25" customHeight="1" x14ac:dyDescent="0.2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c r="W5782" s="2">
        <f>Table_1[[#This Row],[Profit]]/Table_1[[#This Row],[Sales]]</f>
        <v>0.33749999999999997</v>
      </c>
    </row>
    <row r="5783" spans="1:23" ht="14.25" customHeight="1" x14ac:dyDescent="0.2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c r="W5783" s="2">
        <f>Table_1[[#This Row],[Profit]]/Table_1[[#This Row],[Sales]]</f>
        <v>0.27</v>
      </c>
    </row>
    <row r="5784" spans="1:23" ht="14.25" customHeight="1" x14ac:dyDescent="0.2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c r="W5784" s="2">
        <f>Table_1[[#This Row],[Profit]]/Table_1[[#This Row],[Sales]]</f>
        <v>0.48000000000000004</v>
      </c>
    </row>
    <row r="5785" spans="1:23" ht="14.25" customHeight="1" x14ac:dyDescent="0.2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c r="W5785" s="2">
        <f>Table_1[[#This Row],[Profit]]/Table_1[[#This Row],[Sales]]</f>
        <v>0.4499999999999999</v>
      </c>
    </row>
    <row r="5786" spans="1:23" ht="14.25" customHeight="1" x14ac:dyDescent="0.2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c r="W5786" s="2">
        <f>Table_1[[#This Row],[Profit]]/Table_1[[#This Row],[Sales]]</f>
        <v>-1.7666666666666666</v>
      </c>
    </row>
    <row r="5787" spans="1:23" ht="14.25" customHeight="1" x14ac:dyDescent="0.2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c r="W5787" s="2">
        <f>Table_1[[#This Row],[Profit]]/Table_1[[#This Row],[Sales]]</f>
        <v>0.11249999999999995</v>
      </c>
    </row>
    <row r="5788" spans="1:23" ht="14.25" customHeight="1" x14ac:dyDescent="0.2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c r="W5788" s="2">
        <f>Table_1[[#This Row],[Profit]]/Table_1[[#This Row],[Sales]]</f>
        <v>-0.73333333333333317</v>
      </c>
    </row>
    <row r="5789" spans="1:23" ht="14.25" customHeight="1" x14ac:dyDescent="0.2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c r="W5789" s="2">
        <f>Table_1[[#This Row],[Profit]]/Table_1[[#This Row],[Sales]]</f>
        <v>0.11249999999999988</v>
      </c>
    </row>
    <row r="5790" spans="1:23" ht="14.25" hidden="1" customHeight="1" x14ac:dyDescent="0.2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c r="W5790" s="2"/>
    </row>
    <row r="5791" spans="1:23" ht="14.25" hidden="1" customHeight="1" x14ac:dyDescent="0.2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c r="W5791" s="2"/>
    </row>
    <row r="5792" spans="1:23" ht="14.25" customHeight="1" x14ac:dyDescent="0.2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c r="W5792" s="2">
        <f>Table_1[[#This Row],[Profit]]/Table_1[[#This Row],[Sales]]</f>
        <v>0.48000000000000004</v>
      </c>
    </row>
    <row r="5793" spans="1:23" ht="14.25" customHeight="1" x14ac:dyDescent="0.2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c r="W5793" s="2">
        <f>Table_1[[#This Row],[Profit]]/Table_1[[#This Row],[Sales]]</f>
        <v>0</v>
      </c>
    </row>
    <row r="5794" spans="1:23" ht="14.25" customHeight="1" x14ac:dyDescent="0.2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c r="W5794" s="2">
        <f>Table_1[[#This Row],[Profit]]/Table_1[[#This Row],[Sales]]</f>
        <v>0.26</v>
      </c>
    </row>
    <row r="5795" spans="1:23" ht="14.25" customHeight="1" x14ac:dyDescent="0.2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c r="W5795" s="2">
        <f>Table_1[[#This Row],[Profit]]/Table_1[[#This Row],[Sales]]</f>
        <v>0.3</v>
      </c>
    </row>
    <row r="5796" spans="1:23" ht="14.25" customHeight="1" x14ac:dyDescent="0.2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c r="W5796" s="2">
        <f>Table_1[[#This Row],[Profit]]/Table_1[[#This Row],[Sales]]</f>
        <v>0.35</v>
      </c>
    </row>
    <row r="5797" spans="1:23" ht="14.25" hidden="1" customHeight="1" x14ac:dyDescent="0.2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c r="W5797" s="2"/>
    </row>
    <row r="5798" spans="1:23" ht="14.25" hidden="1" customHeight="1" x14ac:dyDescent="0.2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c r="W5798" s="2"/>
    </row>
    <row r="5799" spans="1:23" ht="14.25" hidden="1" customHeight="1" x14ac:dyDescent="0.2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c r="W5799" s="2"/>
    </row>
    <row r="5800" spans="1:23" ht="14.25" hidden="1" customHeight="1" x14ac:dyDescent="0.2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c r="W5800" s="2"/>
    </row>
    <row r="5801" spans="1:23" ht="14.25" hidden="1" customHeight="1" x14ac:dyDescent="0.2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c r="W5801" s="2"/>
    </row>
    <row r="5802" spans="1:23" ht="14.25" hidden="1" customHeight="1" x14ac:dyDescent="0.2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c r="W5802" s="2"/>
    </row>
    <row r="5803" spans="1:23" ht="14.25" hidden="1" customHeight="1" x14ac:dyDescent="0.2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c r="W5803" s="2"/>
    </row>
    <row r="5804" spans="1:23" ht="14.25" customHeight="1" x14ac:dyDescent="0.2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c r="W5804" s="2">
        <f>Table_1[[#This Row],[Profit]]/Table_1[[#This Row],[Sales]]</f>
        <v>7.5000000000000011E-2</v>
      </c>
    </row>
    <row r="5805" spans="1:23" ht="14.25" hidden="1" customHeight="1" x14ac:dyDescent="0.2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c r="W5805" s="2"/>
    </row>
    <row r="5806" spans="1:23" ht="14.25" hidden="1" customHeight="1" x14ac:dyDescent="0.2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c r="W5806" s="2"/>
    </row>
    <row r="5807" spans="1:23" ht="14.25" hidden="1" customHeight="1" x14ac:dyDescent="0.2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c r="W5807" s="2"/>
    </row>
    <row r="5808" spans="1:23" ht="14.25" hidden="1" customHeight="1" x14ac:dyDescent="0.2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c r="W5808" s="2"/>
    </row>
    <row r="5809" spans="1:23" ht="14.25" hidden="1" customHeight="1" x14ac:dyDescent="0.2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c r="W5809" s="2"/>
    </row>
    <row r="5810" spans="1:23" ht="14.25" hidden="1" customHeight="1" x14ac:dyDescent="0.2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c r="W5810" s="2"/>
    </row>
    <row r="5811" spans="1:23" ht="14.25" hidden="1" customHeight="1" x14ac:dyDescent="0.2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c r="W5811" s="2"/>
    </row>
    <row r="5812" spans="1:23" ht="14.25" customHeight="1" x14ac:dyDescent="0.2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c r="W5812" s="2">
        <f>Table_1[[#This Row],[Profit]]/Table_1[[#This Row],[Sales]]</f>
        <v>0.45999999999999996</v>
      </c>
    </row>
    <row r="5813" spans="1:23" ht="14.25" customHeight="1" x14ac:dyDescent="0.2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c r="W5813" s="2">
        <f>Table_1[[#This Row],[Profit]]/Table_1[[#This Row],[Sales]]</f>
        <v>0.16999999999999987</v>
      </c>
    </row>
    <row r="5814" spans="1:23" ht="14.25" customHeight="1" x14ac:dyDescent="0.2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c r="W5814" s="2">
        <f>Table_1[[#This Row],[Profit]]/Table_1[[#This Row],[Sales]]</f>
        <v>0.12499999999999989</v>
      </c>
    </row>
    <row r="5815" spans="1:23" ht="14.25" hidden="1" customHeight="1" x14ac:dyDescent="0.2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c r="W5815" s="2"/>
    </row>
    <row r="5816" spans="1:23" ht="14.25" hidden="1" customHeight="1" x14ac:dyDescent="0.2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c r="W5816" s="2"/>
    </row>
    <row r="5817" spans="1:23" ht="14.25" hidden="1" customHeight="1" x14ac:dyDescent="0.2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c r="W5817" s="2"/>
    </row>
    <row r="5818" spans="1:23" ht="14.25" hidden="1" customHeight="1" x14ac:dyDescent="0.2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c r="W5818" s="2"/>
    </row>
    <row r="5819" spans="1:23" ht="14.25" hidden="1" customHeight="1" x14ac:dyDescent="0.2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c r="W5819" s="2"/>
    </row>
    <row r="5820" spans="1:23" ht="14.25" hidden="1" customHeight="1" x14ac:dyDescent="0.2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c r="W5820" s="2"/>
    </row>
    <row r="5821" spans="1:23" ht="14.25" hidden="1" customHeight="1" x14ac:dyDescent="0.2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c r="W5821" s="2"/>
    </row>
    <row r="5822" spans="1:23" ht="14.25" customHeight="1" x14ac:dyDescent="0.2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c r="W5822" s="2">
        <f>Table_1[[#This Row],[Profit]]/Table_1[[#This Row],[Sales]]</f>
        <v>2.0000000000000018E-2</v>
      </c>
    </row>
    <row r="5823" spans="1:23" ht="14.25" customHeight="1" x14ac:dyDescent="0.2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c r="W5823" s="2">
        <f>Table_1[[#This Row],[Profit]]/Table_1[[#This Row],[Sales]]</f>
        <v>0.27</v>
      </c>
    </row>
    <row r="5824" spans="1:23" ht="14.25" customHeight="1" x14ac:dyDescent="0.2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c r="W5824" s="2">
        <f>Table_1[[#This Row],[Profit]]/Table_1[[#This Row],[Sales]]</f>
        <v>-3.7500000000000151E-2</v>
      </c>
    </row>
    <row r="5825" spans="1:23" ht="14.25" customHeight="1" x14ac:dyDescent="0.2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c r="W5825" s="2">
        <f>Table_1[[#This Row],[Profit]]/Table_1[[#This Row],[Sales]]</f>
        <v>0.33749999999999997</v>
      </c>
    </row>
    <row r="5826" spans="1:23" ht="14.25" hidden="1" customHeight="1" x14ac:dyDescent="0.2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c r="W5826" s="2"/>
    </row>
    <row r="5827" spans="1:23" ht="14.25" hidden="1" customHeight="1" x14ac:dyDescent="0.2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c r="W5827" s="2"/>
    </row>
    <row r="5828" spans="1:23" ht="14.25" hidden="1" customHeight="1" x14ac:dyDescent="0.2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c r="W5828" s="2"/>
    </row>
    <row r="5829" spans="1:23" ht="14.25" hidden="1" customHeight="1" x14ac:dyDescent="0.2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c r="W5829" s="2"/>
    </row>
    <row r="5830" spans="1:23" ht="14.25" hidden="1" customHeight="1" x14ac:dyDescent="0.2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c r="W5830" s="2"/>
    </row>
    <row r="5831" spans="1:23" ht="14.25" hidden="1" customHeight="1" x14ac:dyDescent="0.2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c r="W5831" s="2"/>
    </row>
    <row r="5832" spans="1:23" ht="14.25" hidden="1" customHeight="1" x14ac:dyDescent="0.2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c r="W5832" s="2"/>
    </row>
    <row r="5833" spans="1:23" ht="14.25" customHeight="1" x14ac:dyDescent="0.2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c r="W5833" s="2">
        <f>Table_1[[#This Row],[Profit]]/Table_1[[#This Row],[Sales]]</f>
        <v>0.34</v>
      </c>
    </row>
    <row r="5834" spans="1:23" ht="14.25" hidden="1" customHeight="1" x14ac:dyDescent="0.2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c r="W5834" s="2"/>
    </row>
    <row r="5835" spans="1:23" ht="14.25" hidden="1" customHeight="1" x14ac:dyDescent="0.2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c r="W5835" s="2"/>
    </row>
    <row r="5836" spans="1:23" ht="14.25" hidden="1" customHeight="1" x14ac:dyDescent="0.2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c r="W5836" s="2"/>
    </row>
    <row r="5837" spans="1:23" ht="14.25" hidden="1" customHeight="1" x14ac:dyDescent="0.2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c r="W5837" s="2"/>
    </row>
    <row r="5838" spans="1:23" ht="14.25" hidden="1" customHeight="1" x14ac:dyDescent="0.2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c r="W5838" s="2"/>
    </row>
    <row r="5839" spans="1:23" ht="14.25" customHeight="1" x14ac:dyDescent="0.2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c r="W5839" s="2">
        <f>Table_1[[#This Row],[Profit]]/Table_1[[#This Row],[Sales]]</f>
        <v>0.10000000000000003</v>
      </c>
    </row>
    <row r="5840" spans="1:23" ht="14.25" customHeight="1" x14ac:dyDescent="0.2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c r="W5840" s="2">
        <f>Table_1[[#This Row],[Profit]]/Table_1[[#This Row],[Sales]]</f>
        <v>3.9999999999999952E-2</v>
      </c>
    </row>
    <row r="5841" spans="1:23" ht="14.25" hidden="1" customHeight="1" x14ac:dyDescent="0.2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c r="W5841" s="2"/>
    </row>
    <row r="5842" spans="1:23" ht="14.25" hidden="1" customHeight="1" x14ac:dyDescent="0.2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c r="W5842" s="2"/>
    </row>
    <row r="5843" spans="1:23" ht="14.25" customHeight="1" x14ac:dyDescent="0.2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c r="W5843" s="2">
        <f>Table_1[[#This Row],[Profit]]/Table_1[[#This Row],[Sales]]</f>
        <v>0.12499999999999993</v>
      </c>
    </row>
    <row r="5844" spans="1:23" ht="14.25" customHeight="1" x14ac:dyDescent="0.2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c r="W5844" s="2">
        <f>Table_1[[#This Row],[Profit]]/Table_1[[#This Row],[Sales]]</f>
        <v>1.9999999999999997E-2</v>
      </c>
    </row>
    <row r="5845" spans="1:23" ht="14.25" customHeight="1" x14ac:dyDescent="0.2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c r="W5845" s="2">
        <f>Table_1[[#This Row],[Profit]]/Table_1[[#This Row],[Sales]]</f>
        <v>0.36</v>
      </c>
    </row>
    <row r="5846" spans="1:23" ht="14.25" customHeight="1" x14ac:dyDescent="0.2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c r="W5846" s="2">
        <f>Table_1[[#This Row],[Profit]]/Table_1[[#This Row],[Sales]]</f>
        <v>6.9999999999999951E-2</v>
      </c>
    </row>
    <row r="5847" spans="1:23" ht="14.25" customHeight="1" x14ac:dyDescent="0.2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c r="W5847" s="2">
        <f>Table_1[[#This Row],[Profit]]/Table_1[[#This Row],[Sales]]</f>
        <v>0.48</v>
      </c>
    </row>
    <row r="5848" spans="1:23" ht="14.25" customHeight="1" x14ac:dyDescent="0.2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c r="W5848" s="2">
        <f>Table_1[[#This Row],[Profit]]/Table_1[[#This Row],[Sales]]</f>
        <v>1.2499999999999912E-2</v>
      </c>
    </row>
    <row r="5849" spans="1:23" ht="14.25" customHeight="1" x14ac:dyDescent="0.2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c r="W5849" s="2">
        <f>Table_1[[#This Row],[Profit]]/Table_1[[#This Row],[Sales]]</f>
        <v>0.4200000000000001</v>
      </c>
    </row>
    <row r="5850" spans="1:23" ht="14.25" hidden="1" customHeight="1" x14ac:dyDescent="0.2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c r="W5850" s="2"/>
    </row>
    <row r="5851" spans="1:23" ht="14.25" hidden="1" customHeight="1" x14ac:dyDescent="0.2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c r="W5851" s="2"/>
    </row>
    <row r="5852" spans="1:23" ht="14.25" hidden="1" customHeight="1" x14ac:dyDescent="0.2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c r="W5852" s="2"/>
    </row>
    <row r="5853" spans="1:23" ht="14.25" hidden="1" customHeight="1" x14ac:dyDescent="0.2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c r="W5853" s="2"/>
    </row>
    <row r="5854" spans="1:23" ht="14.25" hidden="1" customHeight="1" x14ac:dyDescent="0.2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c r="W5854" s="2"/>
    </row>
    <row r="5855" spans="1:23" ht="14.25" hidden="1" customHeight="1" x14ac:dyDescent="0.2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c r="W5855" s="2"/>
    </row>
    <row r="5856" spans="1:23" ht="14.25" hidden="1" customHeight="1" x14ac:dyDescent="0.2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c r="W5856" s="2"/>
    </row>
    <row r="5857" spans="1:23" ht="14.25" hidden="1" customHeight="1" x14ac:dyDescent="0.2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c r="W5857" s="2"/>
    </row>
    <row r="5858" spans="1:23" ht="14.25" hidden="1" customHeight="1" x14ac:dyDescent="0.2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c r="W5858" s="2"/>
    </row>
    <row r="5859" spans="1:23" ht="14.25" hidden="1" customHeight="1" x14ac:dyDescent="0.2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c r="W5859" s="2"/>
    </row>
    <row r="5860" spans="1:23" ht="14.25" customHeight="1" x14ac:dyDescent="0.2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c r="W5860" s="2">
        <f>Table_1[[#This Row],[Profit]]/Table_1[[#This Row],[Sales]]</f>
        <v>5.8823529411764712E-2</v>
      </c>
    </row>
    <row r="5861" spans="1:23" ht="14.25" hidden="1" customHeight="1" x14ac:dyDescent="0.2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c r="W5861" s="2"/>
    </row>
    <row r="5862" spans="1:23" ht="14.25" hidden="1" customHeight="1" x14ac:dyDescent="0.2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c r="W5862" s="2"/>
    </row>
    <row r="5863" spans="1:23" ht="14.25" hidden="1" customHeight="1" x14ac:dyDescent="0.2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c r="W5863" s="2"/>
    </row>
    <row r="5864" spans="1:23" ht="14.25" hidden="1" customHeight="1" x14ac:dyDescent="0.2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c r="W5864" s="2"/>
    </row>
    <row r="5865" spans="1:23" ht="14.25" hidden="1" customHeight="1" x14ac:dyDescent="0.2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c r="W5865" s="2"/>
    </row>
    <row r="5866" spans="1:23" ht="14.25" hidden="1" customHeight="1" x14ac:dyDescent="0.2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c r="W5866" s="2"/>
    </row>
    <row r="5867" spans="1:23" ht="14.25" hidden="1" customHeight="1" x14ac:dyDescent="0.2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c r="W5867" s="2"/>
    </row>
    <row r="5868" spans="1:23" ht="14.25" hidden="1" customHeight="1" x14ac:dyDescent="0.2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c r="W5868" s="2"/>
    </row>
    <row r="5869" spans="1:23" ht="14.25" hidden="1" customHeight="1" x14ac:dyDescent="0.2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c r="W5869" s="2"/>
    </row>
    <row r="5870" spans="1:23" ht="14.25" hidden="1" customHeight="1" x14ac:dyDescent="0.2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c r="W5870" s="2"/>
    </row>
    <row r="5871" spans="1:23" ht="14.25" customHeight="1" x14ac:dyDescent="0.2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c r="W5871" s="2">
        <f>Table_1[[#This Row],[Profit]]/Table_1[[#This Row],[Sales]]</f>
        <v>6.2499999999999972E-2</v>
      </c>
    </row>
    <row r="5872" spans="1:23" ht="14.25" customHeight="1" x14ac:dyDescent="0.2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c r="W5872" s="2">
        <f>Table_1[[#This Row],[Profit]]/Table_1[[#This Row],[Sales]]</f>
        <v>6.2500000000000069E-2</v>
      </c>
    </row>
    <row r="5873" spans="1:23" ht="14.25" hidden="1" customHeight="1" x14ac:dyDescent="0.2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c r="W5873" s="2"/>
    </row>
    <row r="5874" spans="1:23" ht="14.25" hidden="1" customHeight="1" x14ac:dyDescent="0.2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c r="W5874" s="2"/>
    </row>
    <row r="5875" spans="1:23" ht="14.25" hidden="1" customHeight="1" x14ac:dyDescent="0.2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c r="W5875" s="2"/>
    </row>
    <row r="5876" spans="1:23" ht="14.25" hidden="1" customHeight="1" x14ac:dyDescent="0.2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c r="W5876" s="2"/>
    </row>
    <row r="5877" spans="1:23" ht="14.25" hidden="1" customHeight="1" x14ac:dyDescent="0.2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c r="W5877" s="2"/>
    </row>
    <row r="5878" spans="1:23" ht="14.25" hidden="1" customHeight="1" x14ac:dyDescent="0.2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c r="W5878" s="2"/>
    </row>
    <row r="5879" spans="1:23" ht="14.25" hidden="1" customHeight="1" x14ac:dyDescent="0.2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c r="W5879" s="2"/>
    </row>
    <row r="5880" spans="1:23" ht="14.25" hidden="1" customHeight="1" x14ac:dyDescent="0.2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c r="W5880" s="2"/>
    </row>
    <row r="5881" spans="1:23" ht="14.25" hidden="1" customHeight="1" x14ac:dyDescent="0.2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c r="W5881" s="2"/>
    </row>
    <row r="5882" spans="1:23" ht="14.25" customHeight="1" x14ac:dyDescent="0.2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c r="W5882" s="2">
        <f>Table_1[[#This Row],[Profit]]/Table_1[[#This Row],[Sales]]</f>
        <v>6.2499999999999972E-2</v>
      </c>
    </row>
    <row r="5883" spans="1:23" ht="14.25" customHeight="1" x14ac:dyDescent="0.2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c r="W5883" s="2">
        <f>Table_1[[#This Row],[Profit]]/Table_1[[#This Row],[Sales]]</f>
        <v>0.49</v>
      </c>
    </row>
    <row r="5884" spans="1:23" ht="14.25" customHeight="1" x14ac:dyDescent="0.2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c r="W5884" s="2">
        <f>Table_1[[#This Row],[Profit]]/Table_1[[#This Row],[Sales]]</f>
        <v>-0.11250000000000007</v>
      </c>
    </row>
    <row r="5885" spans="1:23" ht="14.25" customHeight="1" x14ac:dyDescent="0.2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c r="W5885" s="2">
        <f>Table_1[[#This Row],[Profit]]/Table_1[[#This Row],[Sales]]</f>
        <v>0.26000000000000006</v>
      </c>
    </row>
    <row r="5886" spans="1:23" ht="14.25" customHeight="1" x14ac:dyDescent="0.2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c r="W5886" s="2">
        <f>Table_1[[#This Row],[Profit]]/Table_1[[#This Row],[Sales]]</f>
        <v>3.9999999999999952E-2</v>
      </c>
    </row>
    <row r="5887" spans="1:23" ht="14.25" customHeight="1" x14ac:dyDescent="0.2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c r="W5887" s="2">
        <f>Table_1[[#This Row],[Profit]]/Table_1[[#This Row],[Sales]]</f>
        <v>0.34999999999999992</v>
      </c>
    </row>
    <row r="5888" spans="1:23" ht="14.25" customHeight="1" x14ac:dyDescent="0.2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c r="W5888" s="2">
        <f>Table_1[[#This Row],[Profit]]/Table_1[[#This Row],[Sales]]</f>
        <v>0.48000000000000004</v>
      </c>
    </row>
    <row r="5889" spans="1:23" ht="14.25" hidden="1" customHeight="1" x14ac:dyDescent="0.2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c r="W5889" s="2"/>
    </row>
    <row r="5890" spans="1:23" ht="14.25" hidden="1" customHeight="1" x14ac:dyDescent="0.2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c r="W5890" s="2"/>
    </row>
    <row r="5891" spans="1:23" ht="14.25" hidden="1" customHeight="1" x14ac:dyDescent="0.2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c r="W5891" s="2"/>
    </row>
    <row r="5892" spans="1:23" ht="14.25" hidden="1" customHeight="1" x14ac:dyDescent="0.2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c r="W5892" s="2"/>
    </row>
    <row r="5893" spans="1:23" ht="14.25" hidden="1" customHeight="1" x14ac:dyDescent="0.2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c r="W5893" s="2"/>
    </row>
    <row r="5894" spans="1:23" ht="14.25" hidden="1" customHeight="1" x14ac:dyDescent="0.2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c r="W5894" s="2"/>
    </row>
    <row r="5895" spans="1:23" ht="14.25" hidden="1" customHeight="1" x14ac:dyDescent="0.2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c r="W5895" s="2"/>
    </row>
    <row r="5896" spans="1:23" ht="14.25" customHeight="1" x14ac:dyDescent="0.2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c r="W5896" s="2">
        <f>Table_1[[#This Row],[Profit]]/Table_1[[#This Row],[Sales]]</f>
        <v>0.23999999999999996</v>
      </c>
    </row>
    <row r="5897" spans="1:23" ht="14.25" customHeight="1" x14ac:dyDescent="0.2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c r="W5897" s="2">
        <f>Table_1[[#This Row],[Profit]]/Table_1[[#This Row],[Sales]]</f>
        <v>0.5</v>
      </c>
    </row>
    <row r="5898" spans="1:23" ht="14.25" customHeight="1" x14ac:dyDescent="0.2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c r="W5898" s="2">
        <f>Table_1[[#This Row],[Profit]]/Table_1[[#This Row],[Sales]]</f>
        <v>0.4499999999999999</v>
      </c>
    </row>
    <row r="5899" spans="1:23" ht="14.25" hidden="1" customHeight="1" x14ac:dyDescent="0.2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c r="W5899" s="2"/>
    </row>
    <row r="5900" spans="1:23" ht="14.25" hidden="1" customHeight="1" x14ac:dyDescent="0.2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c r="W5900" s="2"/>
    </row>
    <row r="5901" spans="1:23" ht="14.25" customHeight="1" x14ac:dyDescent="0.2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c r="W5901" s="2">
        <f>Table_1[[#This Row],[Profit]]/Table_1[[#This Row],[Sales]]</f>
        <v>0.5</v>
      </c>
    </row>
    <row r="5902" spans="1:23" ht="14.25" customHeight="1" x14ac:dyDescent="0.2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c r="W5902" s="2">
        <f>Table_1[[#This Row],[Profit]]/Table_1[[#This Row],[Sales]]</f>
        <v>0.31249999999999994</v>
      </c>
    </row>
    <row r="5903" spans="1:23" ht="14.25" hidden="1" customHeight="1" x14ac:dyDescent="0.2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c r="W5903" s="2"/>
    </row>
    <row r="5904" spans="1:23" ht="14.25" customHeight="1" x14ac:dyDescent="0.2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c r="W5904" s="2">
        <f>Table_1[[#This Row],[Profit]]/Table_1[[#This Row],[Sales]]</f>
        <v>0.47</v>
      </c>
    </row>
    <row r="5905" spans="1:23" ht="14.25" customHeight="1" x14ac:dyDescent="0.2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c r="W5905" s="2">
        <f>Table_1[[#This Row],[Profit]]/Table_1[[#This Row],[Sales]]</f>
        <v>0.49</v>
      </c>
    </row>
    <row r="5906" spans="1:23" ht="14.25" customHeight="1" x14ac:dyDescent="0.2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c r="W5906" s="2">
        <f>Table_1[[#This Row],[Profit]]/Table_1[[#This Row],[Sales]]</f>
        <v>0.48</v>
      </c>
    </row>
    <row r="5907" spans="1:23" ht="14.25" customHeight="1" x14ac:dyDescent="0.2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c r="W5907" s="2">
        <f>Table_1[[#This Row],[Profit]]/Table_1[[#This Row],[Sales]]</f>
        <v>0.48000000000000004</v>
      </c>
    </row>
    <row r="5908" spans="1:23" ht="14.25" customHeight="1" x14ac:dyDescent="0.2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c r="W5908" s="2">
        <f>Table_1[[#This Row],[Profit]]/Table_1[[#This Row],[Sales]]</f>
        <v>5.999999999999997E-2</v>
      </c>
    </row>
    <row r="5909" spans="1:23" ht="14.25" customHeight="1" x14ac:dyDescent="0.2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c r="W5909" s="2">
        <f>Table_1[[#This Row],[Profit]]/Table_1[[#This Row],[Sales]]</f>
        <v>0.37499999999999994</v>
      </c>
    </row>
    <row r="5910" spans="1:23" ht="14.25" customHeight="1" x14ac:dyDescent="0.2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c r="W5910" s="2">
        <f>Table_1[[#This Row],[Profit]]/Table_1[[#This Row],[Sales]]</f>
        <v>0.44999999999999996</v>
      </c>
    </row>
    <row r="5911" spans="1:23" ht="14.25" customHeight="1" x14ac:dyDescent="0.2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c r="W5911" s="2">
        <f>Table_1[[#This Row],[Profit]]/Table_1[[#This Row],[Sales]]</f>
        <v>0.39</v>
      </c>
    </row>
    <row r="5912" spans="1:23" ht="14.25" customHeight="1" x14ac:dyDescent="0.2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c r="W5912" s="2">
        <f>Table_1[[#This Row],[Profit]]/Table_1[[#This Row],[Sales]]</f>
        <v>0.32500000000000001</v>
      </c>
    </row>
    <row r="5913" spans="1:23" ht="14.25" customHeight="1" x14ac:dyDescent="0.2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c r="W5913" s="2">
        <f>Table_1[[#This Row],[Profit]]/Table_1[[#This Row],[Sales]]</f>
        <v>0.28000000000000003</v>
      </c>
    </row>
    <row r="5914" spans="1:23" ht="14.25" hidden="1" customHeight="1" x14ac:dyDescent="0.2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c r="W5914" s="2"/>
    </row>
    <row r="5915" spans="1:23" ht="14.25" hidden="1" customHeight="1" x14ac:dyDescent="0.2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c r="W5915" s="2"/>
    </row>
    <row r="5916" spans="1:23" ht="14.25" hidden="1" customHeight="1" x14ac:dyDescent="0.2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c r="W5916" s="2"/>
    </row>
    <row r="5917" spans="1:23" ht="14.25" hidden="1" customHeight="1" x14ac:dyDescent="0.2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c r="W5917" s="2"/>
    </row>
    <row r="5918" spans="1:23" ht="14.25" hidden="1" customHeight="1" x14ac:dyDescent="0.2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c r="W5918" s="2"/>
    </row>
    <row r="5919" spans="1:23" ht="14.25" hidden="1" customHeight="1" x14ac:dyDescent="0.2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c r="W5919" s="2"/>
    </row>
    <row r="5920" spans="1:23" ht="14.25" hidden="1" customHeight="1" x14ac:dyDescent="0.2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c r="W5920" s="2"/>
    </row>
    <row r="5921" spans="1:23" ht="14.25" hidden="1" customHeight="1" x14ac:dyDescent="0.2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c r="W5921" s="2"/>
    </row>
    <row r="5922" spans="1:23" ht="14.25" hidden="1" customHeight="1" x14ac:dyDescent="0.2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c r="W5922" s="2"/>
    </row>
    <row r="5923" spans="1:23" ht="14.25" hidden="1" customHeight="1" x14ac:dyDescent="0.2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c r="W5923" s="2"/>
    </row>
    <row r="5924" spans="1:23" ht="14.25" hidden="1" customHeight="1" x14ac:dyDescent="0.2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c r="W5924" s="2"/>
    </row>
    <row r="5925" spans="1:23" ht="14.25" hidden="1" customHeight="1" x14ac:dyDescent="0.2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c r="W5925" s="2"/>
    </row>
    <row r="5926" spans="1:23" ht="14.25" hidden="1" customHeight="1" x14ac:dyDescent="0.2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c r="W5926" s="2"/>
    </row>
    <row r="5927" spans="1:23" ht="14.25" customHeight="1" x14ac:dyDescent="0.2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c r="W5927" s="2">
        <f>Table_1[[#This Row],[Profit]]/Table_1[[#This Row],[Sales]]</f>
        <v>0.33</v>
      </c>
    </row>
    <row r="5928" spans="1:23" ht="14.25" hidden="1" customHeight="1" x14ac:dyDescent="0.2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c r="W5928" s="2"/>
    </row>
    <row r="5929" spans="1:23" ht="14.25" hidden="1" customHeight="1" x14ac:dyDescent="0.2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c r="W5929" s="2"/>
    </row>
    <row r="5930" spans="1:23" ht="14.25" hidden="1" customHeight="1" x14ac:dyDescent="0.2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c r="W5930" s="2"/>
    </row>
    <row r="5931" spans="1:23" ht="14.25" hidden="1" customHeight="1" x14ac:dyDescent="0.2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c r="W5931" s="2"/>
    </row>
    <row r="5932" spans="1:23" ht="14.25" hidden="1" customHeight="1" x14ac:dyDescent="0.2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c r="W5932" s="2"/>
    </row>
    <row r="5933" spans="1:23" ht="14.25" hidden="1" customHeight="1" x14ac:dyDescent="0.2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c r="W5933" s="2"/>
    </row>
    <row r="5934" spans="1:23" ht="14.25" hidden="1" customHeight="1" x14ac:dyDescent="0.2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c r="W5934" s="2"/>
    </row>
    <row r="5935" spans="1:23" ht="14.25" hidden="1" customHeight="1" x14ac:dyDescent="0.2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c r="W5935" s="2"/>
    </row>
    <row r="5936" spans="1:23" ht="14.25" hidden="1" customHeight="1" x14ac:dyDescent="0.2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c r="W5936" s="2"/>
    </row>
    <row r="5937" spans="1:23" ht="14.25" customHeight="1" x14ac:dyDescent="0.2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c r="W5937" s="2">
        <f>Table_1[[#This Row],[Profit]]/Table_1[[#This Row],[Sales]]</f>
        <v>0.33999999999999997</v>
      </c>
    </row>
    <row r="5938" spans="1:23" ht="14.25" customHeight="1" x14ac:dyDescent="0.2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c r="W5938" s="2">
        <f>Table_1[[#This Row],[Profit]]/Table_1[[#This Row],[Sales]]</f>
        <v>0.11249999999999989</v>
      </c>
    </row>
    <row r="5939" spans="1:23" ht="14.25" customHeight="1" x14ac:dyDescent="0.2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c r="W5939" s="2">
        <f>Table_1[[#This Row],[Profit]]/Table_1[[#This Row],[Sales]]</f>
        <v>0.12499999999999985</v>
      </c>
    </row>
    <row r="5940" spans="1:23" ht="14.25" hidden="1" customHeight="1" x14ac:dyDescent="0.2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c r="W5940" s="2"/>
    </row>
    <row r="5941" spans="1:23" ht="14.25" hidden="1" customHeight="1" x14ac:dyDescent="0.2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c r="W5941" s="2"/>
    </row>
    <row r="5942" spans="1:23" ht="14.25" customHeight="1" x14ac:dyDescent="0.2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c r="W5942" s="2">
        <f>Table_1[[#This Row],[Profit]]/Table_1[[#This Row],[Sales]]</f>
        <v>0.29999999999999988</v>
      </c>
    </row>
    <row r="5943" spans="1:23" ht="14.25" customHeight="1" x14ac:dyDescent="0.2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c r="W5943" s="2">
        <f>Table_1[[#This Row],[Profit]]/Table_1[[#This Row],[Sales]]</f>
        <v>0.27</v>
      </c>
    </row>
    <row r="5944" spans="1:23" ht="14.25" customHeight="1" x14ac:dyDescent="0.2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c r="W5944" s="2">
        <f>Table_1[[#This Row],[Profit]]/Table_1[[#This Row],[Sales]]</f>
        <v>8.750000000000005E-2</v>
      </c>
    </row>
    <row r="5945" spans="1:23" ht="14.25" customHeight="1" x14ac:dyDescent="0.2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c r="W5945" s="2">
        <f>Table_1[[#This Row],[Profit]]/Table_1[[#This Row],[Sales]]</f>
        <v>0.42000000000000004</v>
      </c>
    </row>
    <row r="5946" spans="1:23" ht="14.25" customHeight="1" x14ac:dyDescent="0.2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c r="W5946" s="2">
        <f>Table_1[[#This Row],[Profit]]/Table_1[[#This Row],[Sales]]</f>
        <v>0.31999999999999995</v>
      </c>
    </row>
    <row r="5947" spans="1:23" ht="14.25" customHeight="1" x14ac:dyDescent="0.2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c r="W5947" s="2">
        <f>Table_1[[#This Row],[Profit]]/Table_1[[#This Row],[Sales]]</f>
        <v>0.48000000000000004</v>
      </c>
    </row>
    <row r="5948" spans="1:23" ht="14.25" customHeight="1" x14ac:dyDescent="0.2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c r="W5948" s="2">
        <f>Table_1[[#This Row],[Profit]]/Table_1[[#This Row],[Sales]]</f>
        <v>0.27000000000000007</v>
      </c>
    </row>
    <row r="5949" spans="1:23" ht="14.25" hidden="1" customHeight="1" x14ac:dyDescent="0.2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c r="W5949" s="2"/>
    </row>
    <row r="5950" spans="1:23" ht="14.25" hidden="1" customHeight="1" x14ac:dyDescent="0.2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c r="W5950" s="2"/>
    </row>
    <row r="5951" spans="1:23" ht="14.25" hidden="1" customHeight="1" x14ac:dyDescent="0.2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c r="W5951" s="2"/>
    </row>
    <row r="5952" spans="1:23" ht="14.25" hidden="1" customHeight="1" x14ac:dyDescent="0.2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c r="W5952" s="2"/>
    </row>
    <row r="5953" spans="1:23" ht="14.25" hidden="1" customHeight="1" x14ac:dyDescent="0.2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c r="W5953" s="2"/>
    </row>
    <row r="5954" spans="1:23" ht="14.25" hidden="1" customHeight="1" x14ac:dyDescent="0.2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c r="W5954" s="2"/>
    </row>
    <row r="5955" spans="1:23" ht="14.25" hidden="1" customHeight="1" x14ac:dyDescent="0.2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c r="W5955" s="2"/>
    </row>
    <row r="5956" spans="1:23" ht="14.25" hidden="1" customHeight="1" x14ac:dyDescent="0.2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c r="W5956" s="2"/>
    </row>
    <row r="5957" spans="1:23" ht="14.25" hidden="1" customHeight="1" x14ac:dyDescent="0.2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c r="W5957" s="2"/>
    </row>
    <row r="5958" spans="1:23" ht="14.25" customHeight="1" x14ac:dyDescent="0.2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c r="W5958" s="2">
        <f>Table_1[[#This Row],[Profit]]/Table_1[[#This Row],[Sales]]</f>
        <v>1.0000000000000089E-2</v>
      </c>
    </row>
    <row r="5959" spans="1:23" ht="14.25" customHeight="1" x14ac:dyDescent="0.2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c r="W5959" s="2">
        <f>Table_1[[#This Row],[Profit]]/Table_1[[#This Row],[Sales]]</f>
        <v>0.26</v>
      </c>
    </row>
    <row r="5960" spans="1:23" ht="14.25" customHeight="1" x14ac:dyDescent="0.2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c r="W5960" s="2">
        <f>Table_1[[#This Row],[Profit]]/Table_1[[#This Row],[Sales]]</f>
        <v>0.49</v>
      </c>
    </row>
    <row r="5961" spans="1:23" ht="14.25" customHeight="1" x14ac:dyDescent="0.2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c r="W5961" s="2">
        <f>Table_1[[#This Row],[Profit]]/Table_1[[#This Row],[Sales]]</f>
        <v>9.999999999999995E-2</v>
      </c>
    </row>
    <row r="5962" spans="1:23" ht="14.25" customHeight="1" x14ac:dyDescent="0.2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c r="W5962" s="2">
        <f>Table_1[[#This Row],[Profit]]/Table_1[[#This Row],[Sales]]</f>
        <v>0.30999999999999989</v>
      </c>
    </row>
    <row r="5963" spans="1:23" ht="14.25" customHeight="1" x14ac:dyDescent="0.2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c r="W5963" s="2">
        <f>Table_1[[#This Row],[Profit]]/Table_1[[#This Row],[Sales]]</f>
        <v>9.9999999999999964E-2</v>
      </c>
    </row>
    <row r="5964" spans="1:23" ht="14.25" customHeight="1" x14ac:dyDescent="0.2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c r="W5964" s="2">
        <f>Table_1[[#This Row],[Profit]]/Table_1[[#This Row],[Sales]]</f>
        <v>0.26</v>
      </c>
    </row>
    <row r="5965" spans="1:23" ht="14.25" customHeight="1" x14ac:dyDescent="0.2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c r="W5965" s="2">
        <f>Table_1[[#This Row],[Profit]]/Table_1[[#This Row],[Sales]]</f>
        <v>0.44999999999999996</v>
      </c>
    </row>
    <row r="5966" spans="1:23" ht="14.25" customHeight="1" x14ac:dyDescent="0.2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c r="W5966" s="2">
        <f>Table_1[[#This Row],[Profit]]/Table_1[[#This Row],[Sales]]</f>
        <v>0.29999999999999993</v>
      </c>
    </row>
    <row r="5967" spans="1:23" ht="14.25" customHeight="1" x14ac:dyDescent="0.2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c r="W5967" s="2">
        <f>Table_1[[#This Row],[Profit]]/Table_1[[#This Row],[Sales]]</f>
        <v>0.28000000000000003</v>
      </c>
    </row>
    <row r="5968" spans="1:23" ht="14.25" customHeight="1" x14ac:dyDescent="0.2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c r="W5968" s="2">
        <f>Table_1[[#This Row],[Profit]]/Table_1[[#This Row],[Sales]]</f>
        <v>9.9999999999999978E-2</v>
      </c>
    </row>
    <row r="5969" spans="1:23" ht="14.25" hidden="1" customHeight="1" x14ac:dyDescent="0.2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c r="W5969" s="2"/>
    </row>
    <row r="5970" spans="1:23" ht="14.25" customHeight="1" x14ac:dyDescent="0.2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c r="W5970" s="2">
        <f>Table_1[[#This Row],[Profit]]/Table_1[[#This Row],[Sales]]</f>
        <v>0.48</v>
      </c>
    </row>
    <row r="5971" spans="1:23" ht="14.25" customHeight="1" x14ac:dyDescent="0.2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c r="W5971" s="2">
        <f>Table_1[[#This Row],[Profit]]/Table_1[[#This Row],[Sales]]</f>
        <v>0.36249999999999993</v>
      </c>
    </row>
    <row r="5972" spans="1:23" ht="14.25" customHeight="1" x14ac:dyDescent="0.2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c r="W5972" s="2">
        <f>Table_1[[#This Row],[Profit]]/Table_1[[#This Row],[Sales]]</f>
        <v>0.49000000000000005</v>
      </c>
    </row>
    <row r="5973" spans="1:23" ht="14.25" customHeight="1" x14ac:dyDescent="0.2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c r="W5973" s="2">
        <f>Table_1[[#This Row],[Profit]]/Table_1[[#This Row],[Sales]]</f>
        <v>0.36000000000000004</v>
      </c>
    </row>
    <row r="5974" spans="1:23" ht="14.25" hidden="1" customHeight="1" x14ac:dyDescent="0.2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c r="W5974" s="2"/>
    </row>
    <row r="5975" spans="1:23" ht="14.25" hidden="1" customHeight="1" x14ac:dyDescent="0.2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c r="W5975" s="2"/>
    </row>
    <row r="5976" spans="1:23" ht="14.25" hidden="1" customHeight="1" x14ac:dyDescent="0.2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c r="W5976" s="2"/>
    </row>
    <row r="5977" spans="1:23" ht="14.25" hidden="1" customHeight="1" x14ac:dyDescent="0.2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c r="W5977" s="2"/>
    </row>
    <row r="5978" spans="1:23" ht="14.25" hidden="1" customHeight="1" x14ac:dyDescent="0.2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c r="W5978" s="2"/>
    </row>
    <row r="5979" spans="1:23" ht="14.25" customHeight="1" x14ac:dyDescent="0.2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c r="W5979" s="2">
        <f>Table_1[[#This Row],[Profit]]/Table_1[[#This Row],[Sales]]</f>
        <v>6.25E-2</v>
      </c>
    </row>
    <row r="5980" spans="1:23" ht="14.25" hidden="1" customHeight="1" x14ac:dyDescent="0.2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c r="W5980" s="2"/>
    </row>
    <row r="5981" spans="1:23" ht="14.25" hidden="1" customHeight="1" x14ac:dyDescent="0.2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c r="W5981" s="2"/>
    </row>
    <row r="5982" spans="1:23" ht="14.25" hidden="1" customHeight="1" x14ac:dyDescent="0.2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c r="W5982" s="2"/>
    </row>
    <row r="5983" spans="1:23" ht="14.25" hidden="1" customHeight="1" x14ac:dyDescent="0.2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c r="W5983" s="2"/>
    </row>
    <row r="5984" spans="1:23" ht="14.25" hidden="1" customHeight="1" x14ac:dyDescent="0.2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c r="W5984" s="2"/>
    </row>
    <row r="5985" spans="1:23" ht="14.25" hidden="1" customHeight="1" x14ac:dyDescent="0.2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c r="W5985" s="2"/>
    </row>
    <row r="5986" spans="1:23" ht="14.25" hidden="1" customHeight="1" x14ac:dyDescent="0.2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c r="W5986" s="2"/>
    </row>
    <row r="5987" spans="1:23" ht="14.25" hidden="1" customHeight="1" x14ac:dyDescent="0.2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c r="W5987" s="2"/>
    </row>
    <row r="5988" spans="1:23" ht="14.25" hidden="1" customHeight="1" x14ac:dyDescent="0.2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c r="W5988" s="2"/>
    </row>
    <row r="5989" spans="1:23" ht="14.25" hidden="1" customHeight="1" x14ac:dyDescent="0.2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c r="W5989" s="2"/>
    </row>
    <row r="5990" spans="1:23" ht="14.25" hidden="1" customHeight="1" x14ac:dyDescent="0.2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c r="W5990" s="2"/>
    </row>
    <row r="5991" spans="1:23" ht="14.25" hidden="1" customHeight="1" x14ac:dyDescent="0.2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c r="W5991" s="2"/>
    </row>
    <row r="5992" spans="1:23" ht="14.25" customHeight="1" x14ac:dyDescent="0.2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c r="W5992" s="2">
        <f>Table_1[[#This Row],[Profit]]/Table_1[[#This Row],[Sales]]</f>
        <v>0.37499999999999994</v>
      </c>
    </row>
    <row r="5993" spans="1:23" ht="14.25" customHeight="1" x14ac:dyDescent="0.2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c r="W5993" s="2">
        <f>Table_1[[#This Row],[Profit]]/Table_1[[#This Row],[Sales]]</f>
        <v>8.7500000000000078E-2</v>
      </c>
    </row>
    <row r="5994" spans="1:23" ht="14.25" customHeight="1" x14ac:dyDescent="0.2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c r="W5994" s="2">
        <f>Table_1[[#This Row],[Profit]]/Table_1[[#This Row],[Sales]]</f>
        <v>-0.11250000000000006</v>
      </c>
    </row>
    <row r="5995" spans="1:23" ht="14.25" hidden="1" customHeight="1" x14ac:dyDescent="0.2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c r="W5995" s="2"/>
    </row>
    <row r="5996" spans="1:23" ht="14.25" hidden="1" customHeight="1" x14ac:dyDescent="0.2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c r="W5996" s="2"/>
    </row>
    <row r="5997" spans="1:23" ht="14.25" hidden="1" customHeight="1" x14ac:dyDescent="0.2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c r="W5997" s="2"/>
    </row>
    <row r="5998" spans="1:23" ht="14.25" hidden="1" customHeight="1" x14ac:dyDescent="0.2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c r="W5998" s="2"/>
    </row>
    <row r="5999" spans="1:23" ht="14.25" hidden="1" customHeight="1" x14ac:dyDescent="0.2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c r="W5999" s="2"/>
    </row>
    <row r="6000" spans="1:23" ht="14.25" customHeight="1" x14ac:dyDescent="0.2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c r="W6000" s="2">
        <f>Table_1[[#This Row],[Profit]]/Table_1[[#This Row],[Sales]]</f>
        <v>1.2499999999999912E-2</v>
      </c>
    </row>
    <row r="6001" spans="1:23" ht="14.25" customHeight="1" x14ac:dyDescent="0.2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c r="W6001" s="2">
        <f>Table_1[[#This Row],[Profit]]/Table_1[[#This Row],[Sales]]</f>
        <v>0.48000000000000004</v>
      </c>
    </row>
    <row r="6002" spans="1:23" ht="14.25" customHeight="1" x14ac:dyDescent="0.2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c r="W6002" s="2">
        <f>Table_1[[#This Row],[Profit]]/Table_1[[#This Row],[Sales]]</f>
        <v>0.45999999999999996</v>
      </c>
    </row>
    <row r="6003" spans="1:23" ht="14.25" customHeight="1" x14ac:dyDescent="0.2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c r="W6003" s="2">
        <f>Table_1[[#This Row],[Profit]]/Table_1[[#This Row],[Sales]]</f>
        <v>8.7500000000000036E-2</v>
      </c>
    </row>
    <row r="6004" spans="1:23" ht="14.25" customHeight="1" x14ac:dyDescent="0.2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c r="W6004" s="2">
        <f>Table_1[[#This Row],[Profit]]/Table_1[[#This Row],[Sales]]</f>
        <v>-0.79999999999999971</v>
      </c>
    </row>
    <row r="6005" spans="1:23" ht="14.25" hidden="1" customHeight="1" x14ac:dyDescent="0.2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c r="W6005" s="2"/>
    </row>
    <row r="6006" spans="1:23" ht="14.25" customHeight="1" x14ac:dyDescent="0.2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c r="W6006" s="2">
        <f>Table_1[[#This Row],[Profit]]/Table_1[[#This Row],[Sales]]</f>
        <v>0.42</v>
      </c>
    </row>
    <row r="6007" spans="1:23" ht="14.25" hidden="1" customHeight="1" x14ac:dyDescent="0.2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c r="W6007" s="2"/>
    </row>
    <row r="6008" spans="1:23" ht="14.25" hidden="1" customHeight="1" x14ac:dyDescent="0.2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c r="W6008" s="2"/>
    </row>
    <row r="6009" spans="1:23" ht="14.25" hidden="1" customHeight="1" x14ac:dyDescent="0.2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c r="W6009" s="2"/>
    </row>
    <row r="6010" spans="1:23" ht="14.25" customHeight="1" x14ac:dyDescent="0.2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c r="W6010" s="2">
        <f>Table_1[[#This Row],[Profit]]/Table_1[[#This Row],[Sales]]</f>
        <v>0.46</v>
      </c>
    </row>
    <row r="6011" spans="1:23" ht="14.25" customHeight="1" x14ac:dyDescent="0.2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c r="W6011" s="2">
        <f>Table_1[[#This Row],[Profit]]/Table_1[[#This Row],[Sales]]</f>
        <v>0.18999999999999995</v>
      </c>
    </row>
    <row r="6012" spans="1:23" ht="14.25" customHeight="1" x14ac:dyDescent="0.2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c r="W6012" s="2">
        <f>Table_1[[#This Row],[Profit]]/Table_1[[#This Row],[Sales]]</f>
        <v>0.11249999999999984</v>
      </c>
    </row>
    <row r="6013" spans="1:23" ht="14.25" customHeight="1" x14ac:dyDescent="0.2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c r="W6013" s="2">
        <f>Table_1[[#This Row],[Profit]]/Table_1[[#This Row],[Sales]]</f>
        <v>0.45</v>
      </c>
    </row>
    <row r="6014" spans="1:23" ht="14.25" customHeight="1" x14ac:dyDescent="0.2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c r="W6014" s="2">
        <f>Table_1[[#This Row],[Profit]]/Table_1[[#This Row],[Sales]]</f>
        <v>0.125</v>
      </c>
    </row>
    <row r="6015" spans="1:23" ht="14.25" customHeight="1" x14ac:dyDescent="0.2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c r="W6015" s="2">
        <f>Table_1[[#This Row],[Profit]]/Table_1[[#This Row],[Sales]]</f>
        <v>0.47999999999999993</v>
      </c>
    </row>
    <row r="6016" spans="1:23" ht="14.25" customHeight="1" x14ac:dyDescent="0.2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c r="W6016" s="2">
        <f>Table_1[[#This Row],[Profit]]/Table_1[[#This Row],[Sales]]</f>
        <v>8.750000000000005E-2</v>
      </c>
    </row>
    <row r="6017" spans="1:23" ht="14.25" customHeight="1" x14ac:dyDescent="0.2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c r="W6017" s="2">
        <f>Table_1[[#This Row],[Profit]]/Table_1[[#This Row],[Sales]]</f>
        <v>0.16999999999999987</v>
      </c>
    </row>
    <row r="6018" spans="1:23" ht="14.25" customHeight="1" x14ac:dyDescent="0.2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c r="W6018" s="2">
        <f>Table_1[[#This Row],[Profit]]/Table_1[[#This Row],[Sales]]</f>
        <v>0.39000000000000012</v>
      </c>
    </row>
    <row r="6019" spans="1:23" ht="14.25" customHeight="1" x14ac:dyDescent="0.2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c r="W6019" s="2">
        <f>Table_1[[#This Row],[Profit]]/Table_1[[#This Row],[Sales]]</f>
        <v>0.48000000000000004</v>
      </c>
    </row>
    <row r="6020" spans="1:23" ht="14.25" customHeight="1" x14ac:dyDescent="0.2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c r="W6020" s="2">
        <f>Table_1[[#This Row],[Profit]]/Table_1[[#This Row],[Sales]]</f>
        <v>0.48</v>
      </c>
    </row>
    <row r="6021" spans="1:23" ht="14.25" hidden="1" customHeight="1" x14ac:dyDescent="0.2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c r="W6021" s="2"/>
    </row>
    <row r="6022" spans="1:23" ht="14.25" hidden="1" customHeight="1" x14ac:dyDescent="0.2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c r="W6022" s="2"/>
    </row>
    <row r="6023" spans="1:23" ht="14.25" hidden="1" customHeight="1" x14ac:dyDescent="0.2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c r="W6023" s="2"/>
    </row>
    <row r="6024" spans="1:23" ht="14.25" hidden="1" customHeight="1" x14ac:dyDescent="0.2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c r="W6024" s="2"/>
    </row>
    <row r="6025" spans="1:23" ht="14.25" hidden="1" customHeight="1" x14ac:dyDescent="0.2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c r="W6025" s="2"/>
    </row>
    <row r="6026" spans="1:23" ht="14.25" hidden="1" customHeight="1" x14ac:dyDescent="0.2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c r="W6026" s="2"/>
    </row>
    <row r="6027" spans="1:23" ht="14.25" hidden="1" customHeight="1" x14ac:dyDescent="0.2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c r="W6027" s="2"/>
    </row>
    <row r="6028" spans="1:23" ht="14.25" customHeight="1" x14ac:dyDescent="0.2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c r="W6028" s="2">
        <f>Table_1[[#This Row],[Profit]]/Table_1[[#This Row],[Sales]]</f>
        <v>3.9999999999999952E-2</v>
      </c>
    </row>
    <row r="6029" spans="1:23" ht="14.25" customHeight="1" x14ac:dyDescent="0.2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c r="W6029" s="2">
        <f>Table_1[[#This Row],[Profit]]/Table_1[[#This Row],[Sales]]</f>
        <v>0.35</v>
      </c>
    </row>
    <row r="6030" spans="1:23" ht="14.25" hidden="1" customHeight="1" x14ac:dyDescent="0.2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c r="W6030" s="2"/>
    </row>
    <row r="6031" spans="1:23" ht="14.25" customHeight="1" x14ac:dyDescent="0.2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c r="W6031" s="2">
        <f>Table_1[[#This Row],[Profit]]/Table_1[[#This Row],[Sales]]</f>
        <v>0.28999999999999987</v>
      </c>
    </row>
    <row r="6032" spans="1:23" ht="14.25" hidden="1" customHeight="1" x14ac:dyDescent="0.2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c r="W6032" s="2"/>
    </row>
    <row r="6033" spans="1:23" ht="14.25" hidden="1" customHeight="1" x14ac:dyDescent="0.2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c r="W6033" s="2"/>
    </row>
    <row r="6034" spans="1:23" ht="14.25" hidden="1" customHeight="1" x14ac:dyDescent="0.2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c r="W6034" s="2"/>
    </row>
    <row r="6035" spans="1:23" ht="14.25" customHeight="1" x14ac:dyDescent="0.2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c r="W6035" s="2">
        <f>Table_1[[#This Row],[Profit]]/Table_1[[#This Row],[Sales]]</f>
        <v>0.33999999999999997</v>
      </c>
    </row>
    <row r="6036" spans="1:23" ht="14.25" hidden="1" customHeight="1" x14ac:dyDescent="0.2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c r="W6036" s="2"/>
    </row>
    <row r="6037" spans="1:23" ht="14.25" hidden="1" customHeight="1" x14ac:dyDescent="0.2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c r="W6037" s="2"/>
    </row>
    <row r="6038" spans="1:23" ht="14.25" hidden="1" customHeight="1" x14ac:dyDescent="0.2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c r="W6038" s="2"/>
    </row>
    <row r="6039" spans="1:23" ht="14.25" hidden="1" customHeight="1" x14ac:dyDescent="0.2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c r="W6039" s="2"/>
    </row>
    <row r="6040" spans="1:23" ht="14.25" hidden="1" customHeight="1" x14ac:dyDescent="0.2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c r="W6040" s="2"/>
    </row>
    <row r="6041" spans="1:23" ht="14.25" hidden="1" customHeight="1" x14ac:dyDescent="0.2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c r="W6041" s="2"/>
    </row>
    <row r="6042" spans="1:23" ht="14.25" customHeight="1" x14ac:dyDescent="0.2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c r="W6042" s="2">
        <f>Table_1[[#This Row],[Profit]]/Table_1[[#This Row],[Sales]]</f>
        <v>8.7500000000000064E-2</v>
      </c>
    </row>
    <row r="6043" spans="1:23" ht="14.25" customHeight="1" x14ac:dyDescent="0.2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c r="W6043" s="2">
        <f>Table_1[[#This Row],[Profit]]/Table_1[[#This Row],[Sales]]</f>
        <v>0.35</v>
      </c>
    </row>
    <row r="6044" spans="1:23" ht="14.25" customHeight="1" x14ac:dyDescent="0.2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c r="W6044" s="2">
        <f>Table_1[[#This Row],[Profit]]/Table_1[[#This Row],[Sales]]</f>
        <v>0.27499999999999997</v>
      </c>
    </row>
    <row r="6045" spans="1:23" ht="14.25" hidden="1" customHeight="1" x14ac:dyDescent="0.2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c r="W6045" s="2"/>
    </row>
    <row r="6046" spans="1:23" ht="14.25" hidden="1" customHeight="1" x14ac:dyDescent="0.2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c r="W6046" s="2"/>
    </row>
    <row r="6047" spans="1:23" ht="14.25" customHeight="1" x14ac:dyDescent="0.2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c r="W6047" s="2">
        <f>Table_1[[#This Row],[Profit]]/Table_1[[#This Row],[Sales]]</f>
        <v>0.37499999999999989</v>
      </c>
    </row>
    <row r="6048" spans="1:23" ht="14.25" hidden="1" customHeight="1" x14ac:dyDescent="0.2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c r="W6048" s="2"/>
    </row>
    <row r="6049" spans="1:23" ht="14.25" hidden="1" customHeight="1" x14ac:dyDescent="0.2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c r="W6049" s="2"/>
    </row>
    <row r="6050" spans="1:23" ht="14.25" hidden="1" customHeight="1" x14ac:dyDescent="0.2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c r="W6050" s="2"/>
    </row>
    <row r="6051" spans="1:23" ht="14.25" hidden="1" customHeight="1" x14ac:dyDescent="0.2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c r="W6051" s="2"/>
    </row>
    <row r="6052" spans="1:23" ht="14.25" hidden="1" customHeight="1" x14ac:dyDescent="0.2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c r="W6052" s="2"/>
    </row>
    <row r="6053" spans="1:23" ht="14.25" hidden="1" customHeight="1" x14ac:dyDescent="0.2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c r="W6053" s="2"/>
    </row>
    <row r="6054" spans="1:23" ht="14.25" hidden="1" customHeight="1" x14ac:dyDescent="0.2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c r="W6054" s="2"/>
    </row>
    <row r="6055" spans="1:23" ht="14.25" hidden="1" customHeight="1" x14ac:dyDescent="0.2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c r="W6055" s="2"/>
    </row>
    <row r="6056" spans="1:23" ht="14.25" hidden="1" customHeight="1" x14ac:dyDescent="0.2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c r="W6056" s="2"/>
    </row>
    <row r="6057" spans="1:23" ht="14.25" hidden="1" customHeight="1" x14ac:dyDescent="0.2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c r="W6057" s="2"/>
    </row>
    <row r="6058" spans="1:23" ht="14.25" hidden="1" customHeight="1" x14ac:dyDescent="0.2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c r="W6058" s="2"/>
    </row>
    <row r="6059" spans="1:23" ht="14.25" hidden="1" customHeight="1" x14ac:dyDescent="0.2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c r="W6059" s="2"/>
    </row>
    <row r="6060" spans="1:23" ht="14.25" hidden="1" customHeight="1" x14ac:dyDescent="0.2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c r="W6060" s="2"/>
    </row>
    <row r="6061" spans="1:23" ht="14.25" hidden="1" customHeight="1" x14ac:dyDescent="0.2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c r="W6061" s="2"/>
    </row>
    <row r="6062" spans="1:23" ht="14.25" hidden="1" customHeight="1" x14ac:dyDescent="0.2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c r="W6062" s="2"/>
    </row>
    <row r="6063" spans="1:23" ht="14.25" hidden="1" customHeight="1" x14ac:dyDescent="0.2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c r="W6063" s="2"/>
    </row>
    <row r="6064" spans="1:23" ht="14.25" customHeight="1" x14ac:dyDescent="0.2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c r="W6064" s="2">
        <f>Table_1[[#This Row],[Profit]]/Table_1[[#This Row],[Sales]]</f>
        <v>0.18749999999999994</v>
      </c>
    </row>
    <row r="6065" spans="1:23" ht="14.25" customHeight="1" x14ac:dyDescent="0.2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c r="W6065" s="2">
        <f>Table_1[[#This Row],[Profit]]/Table_1[[#This Row],[Sales]]</f>
        <v>0.48999999999999988</v>
      </c>
    </row>
    <row r="6066" spans="1:23" ht="14.25" customHeight="1" x14ac:dyDescent="0.2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c r="W6066" s="2">
        <f>Table_1[[#This Row],[Profit]]/Table_1[[#This Row],[Sales]]</f>
        <v>0.45</v>
      </c>
    </row>
    <row r="6067" spans="1:23" ht="14.25" hidden="1" customHeight="1" x14ac:dyDescent="0.2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c r="W6067" s="2"/>
    </row>
    <row r="6068" spans="1:23" ht="14.25" hidden="1" customHeight="1" x14ac:dyDescent="0.2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c r="W6068" s="2"/>
    </row>
    <row r="6069" spans="1:23" ht="14.25" customHeight="1" x14ac:dyDescent="0.2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c r="W6069" s="2">
        <f>Table_1[[#This Row],[Profit]]/Table_1[[#This Row],[Sales]]</f>
        <v>-0.18750000000000011</v>
      </c>
    </row>
    <row r="6070" spans="1:23" ht="14.25" customHeight="1" x14ac:dyDescent="0.2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c r="W6070" s="2">
        <f>Table_1[[#This Row],[Profit]]/Table_1[[#This Row],[Sales]]</f>
        <v>0.48</v>
      </c>
    </row>
    <row r="6071" spans="1:23" ht="14.25" customHeight="1" x14ac:dyDescent="0.2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c r="W6071" s="2">
        <f>Table_1[[#This Row],[Profit]]/Table_1[[#This Row],[Sales]]</f>
        <v>0.11249999999999986</v>
      </c>
    </row>
    <row r="6072" spans="1:23" ht="14.25" hidden="1" customHeight="1" x14ac:dyDescent="0.2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c r="W6072" s="2"/>
    </row>
    <row r="6073" spans="1:23" ht="14.25" hidden="1" customHeight="1" x14ac:dyDescent="0.2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c r="W6073" s="2"/>
    </row>
    <row r="6074" spans="1:23" ht="14.25" hidden="1" customHeight="1" x14ac:dyDescent="0.2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c r="W6074" s="2"/>
    </row>
    <row r="6075" spans="1:23" ht="14.25" hidden="1" customHeight="1" x14ac:dyDescent="0.2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c r="W6075" s="2"/>
    </row>
    <row r="6076" spans="1:23" ht="14.25" customHeight="1" x14ac:dyDescent="0.2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c r="W6076" s="2">
        <f>Table_1[[#This Row],[Profit]]/Table_1[[#This Row],[Sales]]</f>
        <v>0.33750000000000002</v>
      </c>
    </row>
    <row r="6077" spans="1:23" ht="14.25" customHeight="1" x14ac:dyDescent="0.2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c r="W6077" s="2">
        <f>Table_1[[#This Row],[Profit]]/Table_1[[#This Row],[Sales]]</f>
        <v>1.0000000000000089E-2</v>
      </c>
    </row>
    <row r="6078" spans="1:23" ht="14.25" hidden="1" customHeight="1" x14ac:dyDescent="0.2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c r="W6078" s="2"/>
    </row>
    <row r="6079" spans="1:23" ht="14.25" hidden="1" customHeight="1" x14ac:dyDescent="0.2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c r="W6079" s="2"/>
    </row>
    <row r="6080" spans="1:23" ht="14.25" hidden="1" customHeight="1" x14ac:dyDescent="0.2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c r="W6080" s="2"/>
    </row>
    <row r="6081" spans="1:23" ht="14.25" hidden="1" customHeight="1" x14ac:dyDescent="0.2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c r="W6081" s="2"/>
    </row>
    <row r="6082" spans="1:23" ht="14.25" hidden="1" customHeight="1" x14ac:dyDescent="0.2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c r="W6082" s="2"/>
    </row>
    <row r="6083" spans="1:23" ht="14.25" hidden="1" customHeight="1" x14ac:dyDescent="0.2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c r="W6083" s="2"/>
    </row>
    <row r="6084" spans="1:23" ht="14.25" hidden="1" customHeight="1" x14ac:dyDescent="0.2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c r="W6084" s="2"/>
    </row>
    <row r="6085" spans="1:23" ht="14.25" hidden="1" customHeight="1" x14ac:dyDescent="0.2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c r="W6085" s="2"/>
    </row>
    <row r="6086" spans="1:23" ht="14.25" hidden="1" customHeight="1" x14ac:dyDescent="0.2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c r="W6086" s="2"/>
    </row>
    <row r="6087" spans="1:23" ht="14.25" hidden="1" customHeight="1" x14ac:dyDescent="0.2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c r="W6087" s="2"/>
    </row>
    <row r="6088" spans="1:23" ht="14.25" hidden="1" customHeight="1" x14ac:dyDescent="0.2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c r="W6088" s="2"/>
    </row>
    <row r="6089" spans="1:23" ht="14.25" customHeight="1" x14ac:dyDescent="0.2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c r="W6089" s="2">
        <f>Table_1[[#This Row],[Profit]]/Table_1[[#This Row],[Sales]]</f>
        <v>0.44000000000000006</v>
      </c>
    </row>
    <row r="6090" spans="1:23" ht="14.25" hidden="1" customHeight="1" x14ac:dyDescent="0.2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c r="W6090" s="2"/>
    </row>
    <row r="6091" spans="1:23" ht="14.25" customHeight="1" x14ac:dyDescent="0.2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c r="W6091" s="2">
        <f>Table_1[[#This Row],[Profit]]/Table_1[[#This Row],[Sales]]</f>
        <v>-0.83333333333333304</v>
      </c>
    </row>
    <row r="6092" spans="1:23" ht="14.25" hidden="1" customHeight="1" x14ac:dyDescent="0.2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c r="W6092" s="2"/>
    </row>
    <row r="6093" spans="1:23" ht="14.25" hidden="1" customHeight="1" x14ac:dyDescent="0.2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c r="W6093" s="2"/>
    </row>
    <row r="6094" spans="1:23" ht="14.25" hidden="1" customHeight="1" x14ac:dyDescent="0.2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c r="W6094" s="2"/>
    </row>
    <row r="6095" spans="1:23" ht="14.25" hidden="1" customHeight="1" x14ac:dyDescent="0.2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c r="W6095" s="2"/>
    </row>
    <row r="6096" spans="1:23" ht="14.25" hidden="1" customHeight="1" x14ac:dyDescent="0.2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c r="W6096" s="2"/>
    </row>
    <row r="6097" spans="1:23" ht="14.25" hidden="1" customHeight="1" x14ac:dyDescent="0.2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c r="W6097" s="2"/>
    </row>
    <row r="6098" spans="1:23" ht="14.25" hidden="1" customHeight="1" x14ac:dyDescent="0.2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c r="W6098" s="2"/>
    </row>
    <row r="6099" spans="1:23" ht="14.25" hidden="1" customHeight="1" x14ac:dyDescent="0.2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c r="W6099" s="2"/>
    </row>
    <row r="6100" spans="1:23" ht="14.25" hidden="1" customHeight="1" x14ac:dyDescent="0.2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c r="W6100" s="2"/>
    </row>
    <row r="6101" spans="1:23" ht="14.25" hidden="1" customHeight="1" x14ac:dyDescent="0.2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c r="W6101" s="2"/>
    </row>
    <row r="6102" spans="1:23" ht="14.25" hidden="1" customHeight="1" x14ac:dyDescent="0.2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c r="W6102" s="2"/>
    </row>
    <row r="6103" spans="1:23" ht="14.25" hidden="1" customHeight="1" x14ac:dyDescent="0.2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c r="W6103" s="2"/>
    </row>
    <row r="6104" spans="1:23" ht="14.25" hidden="1" customHeight="1" x14ac:dyDescent="0.2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c r="W6104" s="2"/>
    </row>
    <row r="6105" spans="1:23" ht="14.25" hidden="1" customHeight="1" x14ac:dyDescent="0.2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c r="W6105" s="2"/>
    </row>
    <row r="6106" spans="1:23" ht="14.25" hidden="1" customHeight="1" x14ac:dyDescent="0.2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c r="W6106" s="2"/>
    </row>
    <row r="6107" spans="1:23" ht="14.25" hidden="1" customHeight="1" x14ac:dyDescent="0.2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c r="W6107" s="2"/>
    </row>
    <row r="6108" spans="1:23" ht="14.25" hidden="1" customHeight="1" x14ac:dyDescent="0.2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c r="W6108" s="2"/>
    </row>
    <row r="6109" spans="1:23" ht="14.25" hidden="1" customHeight="1" x14ac:dyDescent="0.2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c r="W6109" s="2"/>
    </row>
    <row r="6110" spans="1:23" ht="14.25" hidden="1" customHeight="1" x14ac:dyDescent="0.2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c r="W6110" s="2"/>
    </row>
    <row r="6111" spans="1:23" ht="14.25" hidden="1" customHeight="1" x14ac:dyDescent="0.2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c r="W6111" s="2"/>
    </row>
    <row r="6112" spans="1:23" ht="14.25" hidden="1" customHeight="1" x14ac:dyDescent="0.2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c r="W6112" s="2"/>
    </row>
    <row r="6113" spans="1:23" ht="14.25" hidden="1" customHeight="1" x14ac:dyDescent="0.2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c r="W6113" s="2"/>
    </row>
    <row r="6114" spans="1:23" ht="14.25" hidden="1" customHeight="1" x14ac:dyDescent="0.2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c r="W6114" s="2"/>
    </row>
    <row r="6115" spans="1:23" ht="14.25" hidden="1" customHeight="1" x14ac:dyDescent="0.2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c r="W6115" s="2"/>
    </row>
    <row r="6116" spans="1:23" ht="14.25" hidden="1" customHeight="1" x14ac:dyDescent="0.2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c r="W6116" s="2"/>
    </row>
    <row r="6117" spans="1:23" ht="14.25" customHeight="1" x14ac:dyDescent="0.2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c r="W6117" s="2">
        <f>Table_1[[#This Row],[Profit]]/Table_1[[#This Row],[Sales]]</f>
        <v>0.33749999999999991</v>
      </c>
    </row>
    <row r="6118" spans="1:23" ht="14.25" hidden="1" customHeight="1" x14ac:dyDescent="0.2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c r="W6118" s="2"/>
    </row>
    <row r="6119" spans="1:23" ht="14.25" hidden="1" customHeight="1" x14ac:dyDescent="0.2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c r="W6119" s="2"/>
    </row>
    <row r="6120" spans="1:23" ht="14.25" customHeight="1" x14ac:dyDescent="0.2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c r="W6120" s="2">
        <f>Table_1[[#This Row],[Profit]]/Table_1[[#This Row],[Sales]]</f>
        <v>9.9999999999999964E-2</v>
      </c>
    </row>
    <row r="6121" spans="1:23" ht="14.25" customHeight="1" x14ac:dyDescent="0.2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c r="W6121" s="2">
        <f>Table_1[[#This Row],[Profit]]/Table_1[[#This Row],[Sales]]</f>
        <v>0.27500000000000002</v>
      </c>
    </row>
    <row r="6122" spans="1:23" ht="14.25" customHeight="1" x14ac:dyDescent="0.2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c r="W6122" s="2">
        <f>Table_1[[#This Row],[Profit]]/Table_1[[#This Row],[Sales]]</f>
        <v>0.14999999999999997</v>
      </c>
    </row>
    <row r="6123" spans="1:23" ht="14.25" customHeight="1" x14ac:dyDescent="0.2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c r="W6123" s="2">
        <f>Table_1[[#This Row],[Profit]]/Table_1[[#This Row],[Sales]]</f>
        <v>-1.7666666666666664</v>
      </c>
    </row>
    <row r="6124" spans="1:23" ht="14.25" hidden="1" customHeight="1" x14ac:dyDescent="0.2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c r="W6124" s="2"/>
    </row>
    <row r="6125" spans="1:23" ht="14.25" hidden="1" customHeight="1" x14ac:dyDescent="0.2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c r="W6125" s="2"/>
    </row>
    <row r="6126" spans="1:23" ht="14.25" customHeight="1" x14ac:dyDescent="0.2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c r="W6126" s="2">
        <f>Table_1[[#This Row],[Profit]]/Table_1[[#This Row],[Sales]]</f>
        <v>0.18999999999999986</v>
      </c>
    </row>
    <row r="6127" spans="1:23" ht="14.25" customHeight="1" x14ac:dyDescent="0.2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c r="W6127" s="2">
        <f>Table_1[[#This Row],[Profit]]/Table_1[[#This Row],[Sales]]</f>
        <v>0.44999999999999996</v>
      </c>
    </row>
    <row r="6128" spans="1:23" ht="14.25" customHeight="1" x14ac:dyDescent="0.2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c r="W6128" s="2">
        <f>Table_1[[#This Row],[Profit]]/Table_1[[#This Row],[Sales]]</f>
        <v>0.3249999999999999</v>
      </c>
    </row>
    <row r="6129" spans="1:23" ht="14.25" hidden="1" customHeight="1" x14ac:dyDescent="0.2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c r="W6129" s="2"/>
    </row>
    <row r="6130" spans="1:23" ht="14.25" customHeight="1" x14ac:dyDescent="0.2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c r="W6130" s="2">
        <f>Table_1[[#This Row],[Profit]]/Table_1[[#This Row],[Sales]]</f>
        <v>0.37499999999999994</v>
      </c>
    </row>
    <row r="6131" spans="1:23" ht="14.25" hidden="1" customHeight="1" x14ac:dyDescent="0.2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c r="W6131" s="2"/>
    </row>
    <row r="6132" spans="1:23" ht="14.25" hidden="1" customHeight="1" x14ac:dyDescent="0.2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c r="W6132" s="2"/>
    </row>
    <row r="6133" spans="1:23" ht="14.25" hidden="1" customHeight="1" x14ac:dyDescent="0.2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c r="W6133" s="2"/>
    </row>
    <row r="6134" spans="1:23" ht="14.25" hidden="1" customHeight="1" x14ac:dyDescent="0.2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c r="W6134" s="2"/>
    </row>
    <row r="6135" spans="1:23" ht="14.25" customHeight="1" x14ac:dyDescent="0.2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c r="W6135" s="2">
        <f>Table_1[[#This Row],[Profit]]/Table_1[[#This Row],[Sales]]</f>
        <v>7.4999999999999983E-2</v>
      </c>
    </row>
    <row r="6136" spans="1:23" ht="14.25" customHeight="1" x14ac:dyDescent="0.2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c r="W6136" s="2">
        <f>Table_1[[#This Row],[Profit]]/Table_1[[#This Row],[Sales]]</f>
        <v>0.28999999999999987</v>
      </c>
    </row>
    <row r="6137" spans="1:23" ht="14.25" hidden="1" customHeight="1" x14ac:dyDescent="0.2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c r="W6137" s="2"/>
    </row>
    <row r="6138" spans="1:23" ht="14.25" hidden="1" customHeight="1" x14ac:dyDescent="0.2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c r="W6138" s="2"/>
    </row>
    <row r="6139" spans="1:23" ht="14.25" hidden="1" customHeight="1" x14ac:dyDescent="0.2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c r="W6139" s="2"/>
    </row>
    <row r="6140" spans="1:23" ht="14.25" customHeight="1" x14ac:dyDescent="0.2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c r="W6140" s="2">
        <f>Table_1[[#This Row],[Profit]]/Table_1[[#This Row],[Sales]]</f>
        <v>-5.8823529411764705E-2</v>
      </c>
    </row>
    <row r="6141" spans="1:23" ht="14.25" customHeight="1" x14ac:dyDescent="0.2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c r="W6141" s="2">
        <f>Table_1[[#This Row],[Profit]]/Table_1[[#This Row],[Sales]]</f>
        <v>0.26</v>
      </c>
    </row>
    <row r="6142" spans="1:23" ht="14.25" hidden="1" customHeight="1" x14ac:dyDescent="0.2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c r="W6142" s="2"/>
    </row>
    <row r="6143" spans="1:23" ht="14.25" hidden="1" customHeight="1" x14ac:dyDescent="0.2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c r="W6143" s="2"/>
    </row>
    <row r="6144" spans="1:23" ht="14.25" hidden="1" customHeight="1" x14ac:dyDescent="0.2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c r="W6144" s="2"/>
    </row>
    <row r="6145" spans="1:23" ht="14.25" hidden="1" customHeight="1" x14ac:dyDescent="0.2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c r="W6145" s="2"/>
    </row>
    <row r="6146" spans="1:23" ht="14.25" hidden="1" customHeight="1" x14ac:dyDescent="0.2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c r="W6146" s="2"/>
    </row>
    <row r="6147" spans="1:23" ht="14.25" customHeight="1" x14ac:dyDescent="0.2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c r="W6147" s="2">
        <f>Table_1[[#This Row],[Profit]]/Table_1[[#This Row],[Sales]]</f>
        <v>0.27</v>
      </c>
    </row>
    <row r="6148" spans="1:23" ht="14.25" customHeight="1" x14ac:dyDescent="0.2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c r="W6148" s="2">
        <f>Table_1[[#This Row],[Profit]]/Table_1[[#This Row],[Sales]]</f>
        <v>0.27</v>
      </c>
    </row>
    <row r="6149" spans="1:23" ht="14.25" customHeight="1" x14ac:dyDescent="0.2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c r="W6149" s="2">
        <f>Table_1[[#This Row],[Profit]]/Table_1[[#This Row],[Sales]]</f>
        <v>0.36249999999999993</v>
      </c>
    </row>
    <row r="6150" spans="1:23" ht="14.25" customHeight="1" x14ac:dyDescent="0.2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c r="W6150" s="2">
        <f>Table_1[[#This Row],[Profit]]/Table_1[[#This Row],[Sales]]</f>
        <v>6.2500000000000014E-2</v>
      </c>
    </row>
    <row r="6151" spans="1:23" ht="14.25" customHeight="1" x14ac:dyDescent="0.2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c r="W6151" s="2">
        <f>Table_1[[#This Row],[Profit]]/Table_1[[#This Row],[Sales]]</f>
        <v>-0.1</v>
      </c>
    </row>
    <row r="6152" spans="1:23" ht="14.25" hidden="1" customHeight="1" x14ac:dyDescent="0.2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c r="W6152" s="2"/>
    </row>
    <row r="6153" spans="1:23" ht="14.25" customHeight="1" x14ac:dyDescent="0.2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c r="W6153" s="2">
        <f>Table_1[[#This Row],[Profit]]/Table_1[[#This Row],[Sales]]</f>
        <v>5.8823529411764719E-2</v>
      </c>
    </row>
    <row r="6154" spans="1:23" ht="14.25" customHeight="1" x14ac:dyDescent="0.2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c r="W6154" s="2">
        <f>Table_1[[#This Row],[Profit]]/Table_1[[#This Row],[Sales]]</f>
        <v>9.999999999999969E-3</v>
      </c>
    </row>
    <row r="6155" spans="1:23" ht="14.25" hidden="1" customHeight="1" x14ac:dyDescent="0.2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c r="W6155" s="2"/>
    </row>
    <row r="6156" spans="1:23" ht="14.25" hidden="1" customHeight="1" x14ac:dyDescent="0.2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c r="W6156" s="2"/>
    </row>
    <row r="6157" spans="1:23" ht="14.25" hidden="1" customHeight="1" x14ac:dyDescent="0.2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c r="W6157" s="2"/>
    </row>
    <row r="6158" spans="1:23" ht="14.25" hidden="1" customHeight="1" x14ac:dyDescent="0.2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c r="W6158" s="2"/>
    </row>
    <row r="6159" spans="1:23" ht="14.25" hidden="1" customHeight="1" x14ac:dyDescent="0.2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c r="W6159" s="2"/>
    </row>
    <row r="6160" spans="1:23" ht="14.25" hidden="1" customHeight="1" x14ac:dyDescent="0.2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c r="W6160" s="2"/>
    </row>
    <row r="6161" spans="1:23" ht="14.25" customHeight="1" x14ac:dyDescent="0.2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c r="W6161" s="2">
        <f>Table_1[[#This Row],[Profit]]/Table_1[[#This Row],[Sales]]</f>
        <v>0.14000000000000004</v>
      </c>
    </row>
    <row r="6162" spans="1:23" ht="14.25" hidden="1" customHeight="1" x14ac:dyDescent="0.2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c r="W6162" s="2"/>
    </row>
    <row r="6163" spans="1:23" ht="14.25" hidden="1" customHeight="1" x14ac:dyDescent="0.2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c r="W6163" s="2"/>
    </row>
    <row r="6164" spans="1:23" ht="14.25" hidden="1" customHeight="1" x14ac:dyDescent="0.2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c r="W6164" s="2"/>
    </row>
    <row r="6165" spans="1:23" ht="14.25" hidden="1" customHeight="1" x14ac:dyDescent="0.2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c r="W6165" s="2"/>
    </row>
    <row r="6166" spans="1:23" ht="14.25" hidden="1" customHeight="1" x14ac:dyDescent="0.2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c r="W6166" s="2"/>
    </row>
    <row r="6167" spans="1:23" ht="14.25" hidden="1" customHeight="1" x14ac:dyDescent="0.2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c r="W6167" s="2"/>
    </row>
    <row r="6168" spans="1:23" ht="14.25" hidden="1" customHeight="1" x14ac:dyDescent="0.2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c r="W6168" s="2"/>
    </row>
    <row r="6169" spans="1:23" ht="14.25" hidden="1" customHeight="1" x14ac:dyDescent="0.2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c r="W6169" s="2"/>
    </row>
    <row r="6170" spans="1:23" ht="14.25" customHeight="1" x14ac:dyDescent="0.2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c r="W6170" s="2">
        <f>Table_1[[#This Row],[Profit]]/Table_1[[#This Row],[Sales]]</f>
        <v>0.49</v>
      </c>
    </row>
    <row r="6171" spans="1:23" ht="14.25" hidden="1" customHeight="1" x14ac:dyDescent="0.2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c r="W6171" s="2"/>
    </row>
    <row r="6172" spans="1:23" ht="14.25" hidden="1" customHeight="1" x14ac:dyDescent="0.2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c r="W6172" s="2"/>
    </row>
    <row r="6173" spans="1:23" ht="14.25" hidden="1" customHeight="1" x14ac:dyDescent="0.2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c r="W6173" s="2"/>
    </row>
    <row r="6174" spans="1:23" ht="14.25" hidden="1" customHeight="1" x14ac:dyDescent="0.2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c r="W6174" s="2"/>
    </row>
    <row r="6175" spans="1:23" ht="14.25" hidden="1" customHeight="1" x14ac:dyDescent="0.2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c r="W6175" s="2"/>
    </row>
    <row r="6176" spans="1:23" ht="14.25" hidden="1" customHeight="1" x14ac:dyDescent="0.2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c r="W6176" s="2"/>
    </row>
    <row r="6177" spans="1:23" ht="14.25" hidden="1" customHeight="1" x14ac:dyDescent="0.2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c r="W6177" s="2"/>
    </row>
    <row r="6178" spans="1:23" ht="14.25" hidden="1" customHeight="1" x14ac:dyDescent="0.2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c r="W6178" s="2"/>
    </row>
    <row r="6179" spans="1:23" ht="14.25" hidden="1" customHeight="1" x14ac:dyDescent="0.2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c r="W6179" s="2"/>
    </row>
    <row r="6180" spans="1:23" ht="14.25" hidden="1" customHeight="1" x14ac:dyDescent="0.2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c r="W6180" s="2"/>
    </row>
    <row r="6181" spans="1:23" ht="14.25" hidden="1" customHeight="1" x14ac:dyDescent="0.2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c r="W6181" s="2"/>
    </row>
    <row r="6182" spans="1:23" ht="14.25" hidden="1" customHeight="1" x14ac:dyDescent="0.2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c r="W6182" s="2"/>
    </row>
    <row r="6183" spans="1:23" ht="14.25" hidden="1" customHeight="1" x14ac:dyDescent="0.2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c r="W6183" s="2"/>
    </row>
    <row r="6184" spans="1:23" ht="14.25" hidden="1" customHeight="1" x14ac:dyDescent="0.2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c r="W6184" s="2"/>
    </row>
    <row r="6185" spans="1:23" ht="14.25" hidden="1" customHeight="1" x14ac:dyDescent="0.2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c r="W6185" s="2"/>
    </row>
    <row r="6186" spans="1:23" ht="14.25" customHeight="1" x14ac:dyDescent="0.2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c r="W6186" s="2">
        <f>Table_1[[#This Row],[Profit]]/Table_1[[#This Row],[Sales]]</f>
        <v>6.2500000000000042E-2</v>
      </c>
    </row>
    <row r="6187" spans="1:23" ht="14.25" hidden="1" customHeight="1" x14ac:dyDescent="0.2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c r="W6187" s="2"/>
    </row>
    <row r="6188" spans="1:23" ht="14.25" hidden="1" customHeight="1" x14ac:dyDescent="0.2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c r="W6188" s="2"/>
    </row>
    <row r="6189" spans="1:23" ht="14.25" hidden="1" customHeight="1" x14ac:dyDescent="0.2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c r="W6189" s="2"/>
    </row>
    <row r="6190" spans="1:23" ht="14.25" hidden="1" customHeight="1" x14ac:dyDescent="0.2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c r="W6190" s="2"/>
    </row>
    <row r="6191" spans="1:23" ht="14.25" hidden="1" customHeight="1" x14ac:dyDescent="0.2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c r="W6191" s="2"/>
    </row>
    <row r="6192" spans="1:23" ht="14.25" hidden="1" customHeight="1" x14ac:dyDescent="0.2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c r="W6192" s="2"/>
    </row>
    <row r="6193" spans="1:23" ht="14.25" customHeight="1" x14ac:dyDescent="0.2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c r="W6193" s="2">
        <f>Table_1[[#This Row],[Profit]]/Table_1[[#This Row],[Sales]]</f>
        <v>0.27</v>
      </c>
    </row>
    <row r="6194" spans="1:23" ht="14.25" hidden="1" customHeight="1" x14ac:dyDescent="0.2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c r="W6194" s="2"/>
    </row>
    <row r="6195" spans="1:23" ht="14.25" hidden="1" customHeight="1" x14ac:dyDescent="0.2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c r="W6195" s="2"/>
    </row>
    <row r="6196" spans="1:23" ht="14.25" hidden="1" customHeight="1" x14ac:dyDescent="0.2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c r="W6196" s="2"/>
    </row>
    <row r="6197" spans="1:23" ht="14.25" hidden="1" customHeight="1" x14ac:dyDescent="0.2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c r="W6197" s="2"/>
    </row>
    <row r="6198" spans="1:23" ht="14.25" hidden="1" customHeight="1" x14ac:dyDescent="0.2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c r="W6198" s="2"/>
    </row>
    <row r="6199" spans="1:23" ht="14.25" hidden="1" customHeight="1" x14ac:dyDescent="0.2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c r="W6199" s="2"/>
    </row>
    <row r="6200" spans="1:23" ht="14.25" hidden="1" customHeight="1" x14ac:dyDescent="0.2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c r="W6200" s="2"/>
    </row>
    <row r="6201" spans="1:23" ht="14.25" hidden="1" customHeight="1" x14ac:dyDescent="0.2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c r="W6201" s="2"/>
    </row>
    <row r="6202" spans="1:23" ht="14.25" hidden="1" customHeight="1" x14ac:dyDescent="0.2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c r="W6202" s="2"/>
    </row>
    <row r="6203" spans="1:23" ht="14.25" hidden="1" customHeight="1" x14ac:dyDescent="0.2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c r="W6203" s="2"/>
    </row>
    <row r="6204" spans="1:23" ht="14.25" customHeight="1" x14ac:dyDescent="0.2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c r="W6204" s="2">
        <f>Table_1[[#This Row],[Profit]]/Table_1[[#This Row],[Sales]]</f>
        <v>1.2499999999999912E-2</v>
      </c>
    </row>
    <row r="6205" spans="1:23" ht="14.25" hidden="1" customHeight="1" x14ac:dyDescent="0.2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c r="W6205" s="2"/>
    </row>
    <row r="6206" spans="1:23" ht="14.25" hidden="1" customHeight="1" x14ac:dyDescent="0.2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c r="W6206" s="2"/>
    </row>
    <row r="6207" spans="1:23" ht="14.25" hidden="1" customHeight="1" x14ac:dyDescent="0.2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c r="W6207" s="2"/>
    </row>
    <row r="6208" spans="1:23" ht="14.25" hidden="1" customHeight="1" x14ac:dyDescent="0.2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c r="W6208" s="2"/>
    </row>
    <row r="6209" spans="1:23" ht="14.25" hidden="1" customHeight="1" x14ac:dyDescent="0.2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c r="W6209" s="2"/>
    </row>
    <row r="6210" spans="1:23" ht="14.25" hidden="1" customHeight="1" x14ac:dyDescent="0.2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c r="W6210" s="2"/>
    </row>
    <row r="6211" spans="1:23" ht="14.25" customHeight="1" x14ac:dyDescent="0.2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c r="W6211" s="2">
        <f>Table_1[[#This Row],[Profit]]/Table_1[[#This Row],[Sales]]</f>
        <v>0.33749999999999991</v>
      </c>
    </row>
    <row r="6212" spans="1:23" ht="14.25" customHeight="1" x14ac:dyDescent="0.2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c r="W6212" s="2">
        <f>Table_1[[#This Row],[Profit]]/Table_1[[#This Row],[Sales]]</f>
        <v>0.28999999999999987</v>
      </c>
    </row>
    <row r="6213" spans="1:23" ht="14.25" customHeight="1" x14ac:dyDescent="0.2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c r="W6213" s="2">
        <f>Table_1[[#This Row],[Profit]]/Table_1[[#This Row],[Sales]]</f>
        <v>0.34</v>
      </c>
    </row>
    <row r="6214" spans="1:23" ht="14.25" customHeight="1" x14ac:dyDescent="0.2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c r="W6214" s="2">
        <f>Table_1[[#This Row],[Profit]]/Table_1[[#This Row],[Sales]]</f>
        <v>0.5</v>
      </c>
    </row>
    <row r="6215" spans="1:23" ht="14.25" customHeight="1" x14ac:dyDescent="0.2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c r="W6215" s="2">
        <f>Table_1[[#This Row],[Profit]]/Table_1[[#This Row],[Sales]]</f>
        <v>0.28999999999999992</v>
      </c>
    </row>
    <row r="6216" spans="1:23" ht="14.25" customHeight="1" x14ac:dyDescent="0.2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c r="W6216" s="2">
        <f>Table_1[[#This Row],[Profit]]/Table_1[[#This Row],[Sales]]</f>
        <v>0.49</v>
      </c>
    </row>
    <row r="6217" spans="1:23" ht="14.25" hidden="1" customHeight="1" x14ac:dyDescent="0.2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c r="W6217" s="2"/>
    </row>
    <row r="6218" spans="1:23" ht="14.25" hidden="1" customHeight="1" x14ac:dyDescent="0.2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c r="W6218" s="2"/>
    </row>
    <row r="6219" spans="1:23" ht="14.25" hidden="1" customHeight="1" x14ac:dyDescent="0.2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c r="W6219" s="2"/>
    </row>
    <row r="6220" spans="1:23" ht="14.25" hidden="1" customHeight="1" x14ac:dyDescent="0.2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c r="W6220" s="2"/>
    </row>
    <row r="6221" spans="1:23" ht="14.25" hidden="1" customHeight="1" x14ac:dyDescent="0.2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c r="W6221" s="2"/>
    </row>
    <row r="6222" spans="1:23" ht="14.25" hidden="1" customHeight="1" x14ac:dyDescent="0.2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c r="W6222" s="2"/>
    </row>
    <row r="6223" spans="1:23" ht="14.25" customHeight="1" x14ac:dyDescent="0.2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c r="W6223" s="2">
        <f>Table_1[[#This Row],[Profit]]/Table_1[[#This Row],[Sales]]</f>
        <v>0.45999999999999996</v>
      </c>
    </row>
    <row r="6224" spans="1:23" ht="14.25" hidden="1" customHeight="1" x14ac:dyDescent="0.2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c r="W6224" s="2"/>
    </row>
    <row r="6225" spans="1:23" ht="14.25" hidden="1" customHeight="1" x14ac:dyDescent="0.2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c r="W6225" s="2"/>
    </row>
    <row r="6226" spans="1:23" ht="14.25" hidden="1" customHeight="1" x14ac:dyDescent="0.2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c r="W6226" s="2"/>
    </row>
    <row r="6227" spans="1:23" ht="14.25" customHeight="1" x14ac:dyDescent="0.2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c r="W6227" s="2">
        <f>Table_1[[#This Row],[Profit]]/Table_1[[#This Row],[Sales]]</f>
        <v>-1.566666666666666</v>
      </c>
    </row>
    <row r="6228" spans="1:23" ht="14.25" customHeight="1" x14ac:dyDescent="0.2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c r="W6228" s="2">
        <f>Table_1[[#This Row],[Profit]]/Table_1[[#This Row],[Sales]]</f>
        <v>-4.999999999999992E-2</v>
      </c>
    </row>
    <row r="6229" spans="1:23" ht="14.25" hidden="1" customHeight="1" x14ac:dyDescent="0.2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c r="W6229" s="2"/>
    </row>
    <row r="6230" spans="1:23" ht="14.25" hidden="1" customHeight="1" x14ac:dyDescent="0.2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c r="W6230" s="2"/>
    </row>
    <row r="6231" spans="1:23" ht="14.25" hidden="1" customHeight="1" x14ac:dyDescent="0.2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c r="W6231" s="2"/>
    </row>
    <row r="6232" spans="1:23" ht="14.25" hidden="1" customHeight="1" x14ac:dyDescent="0.2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c r="W6232" s="2"/>
    </row>
    <row r="6233" spans="1:23" ht="14.25" customHeight="1" x14ac:dyDescent="0.2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c r="W6233" s="2">
        <f>Table_1[[#This Row],[Profit]]/Table_1[[#This Row],[Sales]]</f>
        <v>4.9999999999999954E-2</v>
      </c>
    </row>
    <row r="6234" spans="1:23" ht="14.25" customHeight="1" x14ac:dyDescent="0.2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c r="W6234" s="2">
        <f>Table_1[[#This Row],[Profit]]/Table_1[[#This Row],[Sales]]</f>
        <v>0.48000000000000004</v>
      </c>
    </row>
    <row r="6235" spans="1:23" ht="14.25" customHeight="1" x14ac:dyDescent="0.2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c r="W6235" s="2">
        <f>Table_1[[#This Row],[Profit]]/Table_1[[#This Row],[Sales]]</f>
        <v>0.48000000000000004</v>
      </c>
    </row>
    <row r="6236" spans="1:23" ht="14.25" customHeight="1" x14ac:dyDescent="0.2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c r="W6236" s="2">
        <f>Table_1[[#This Row],[Profit]]/Table_1[[#This Row],[Sales]]</f>
        <v>0.31249999999999994</v>
      </c>
    </row>
    <row r="6237" spans="1:23" ht="14.25" customHeight="1" x14ac:dyDescent="0.2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c r="W6237" s="2">
        <f>Table_1[[#This Row],[Profit]]/Table_1[[#This Row],[Sales]]</f>
        <v>-0.22500000000000006</v>
      </c>
    </row>
    <row r="6238" spans="1:23" ht="14.25" hidden="1" customHeight="1" x14ac:dyDescent="0.2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c r="W6238" s="2"/>
    </row>
    <row r="6239" spans="1:23" ht="14.25" hidden="1" customHeight="1" x14ac:dyDescent="0.2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c r="W6239" s="2"/>
    </row>
    <row r="6240" spans="1:23" ht="14.25" customHeight="1" x14ac:dyDescent="0.2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c r="W6240" s="2">
        <f>Table_1[[#This Row],[Profit]]/Table_1[[#This Row],[Sales]]</f>
        <v>0.13000000000000006</v>
      </c>
    </row>
    <row r="6241" spans="1:23" ht="14.25" customHeight="1" x14ac:dyDescent="0.2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c r="W6241" s="2">
        <f>Table_1[[#This Row],[Profit]]/Table_1[[#This Row],[Sales]]</f>
        <v>0.26</v>
      </c>
    </row>
    <row r="6242" spans="1:23" ht="14.25" customHeight="1" x14ac:dyDescent="0.2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c r="W6242" s="2">
        <f>Table_1[[#This Row],[Profit]]/Table_1[[#This Row],[Sales]]</f>
        <v>0.32500000000000001</v>
      </c>
    </row>
    <row r="6243" spans="1:23" ht="14.25" hidden="1" customHeight="1" x14ac:dyDescent="0.2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c r="W6243" s="2"/>
    </row>
    <row r="6244" spans="1:23" ht="14.25" hidden="1" customHeight="1" x14ac:dyDescent="0.2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c r="W6244" s="2"/>
    </row>
    <row r="6245" spans="1:23" ht="14.25" customHeight="1" x14ac:dyDescent="0.2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c r="W6245" s="2">
        <f>Table_1[[#This Row],[Profit]]/Table_1[[#This Row],[Sales]]</f>
        <v>0.29999999999999993</v>
      </c>
    </row>
    <row r="6246" spans="1:23" ht="14.25" customHeight="1" x14ac:dyDescent="0.2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c r="W6246" s="2">
        <f>Table_1[[#This Row],[Profit]]/Table_1[[#This Row],[Sales]]</f>
        <v>0.26</v>
      </c>
    </row>
    <row r="6247" spans="1:23" ht="14.25" customHeight="1" x14ac:dyDescent="0.2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c r="W6247" s="2">
        <f>Table_1[[#This Row],[Profit]]/Table_1[[#This Row],[Sales]]</f>
        <v>0.28999999999999987</v>
      </c>
    </row>
    <row r="6248" spans="1:23" ht="14.25" customHeight="1" x14ac:dyDescent="0.2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c r="W6248" s="2">
        <f>Table_1[[#This Row],[Profit]]/Table_1[[#This Row],[Sales]]</f>
        <v>0.43000000000000005</v>
      </c>
    </row>
    <row r="6249" spans="1:23" ht="14.25" hidden="1" customHeight="1" x14ac:dyDescent="0.2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c r="W6249" s="2"/>
    </row>
    <row r="6250" spans="1:23" ht="14.25" hidden="1" customHeight="1" x14ac:dyDescent="0.2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c r="W6250" s="2"/>
    </row>
    <row r="6251" spans="1:23" ht="14.25" hidden="1" customHeight="1" x14ac:dyDescent="0.2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c r="W6251" s="2"/>
    </row>
    <row r="6252" spans="1:23" ht="14.25" hidden="1" customHeight="1" x14ac:dyDescent="0.2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c r="W6252" s="2"/>
    </row>
    <row r="6253" spans="1:23" ht="14.25" hidden="1" customHeight="1" x14ac:dyDescent="0.2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c r="W6253" s="2"/>
    </row>
    <row r="6254" spans="1:23" ht="14.25" hidden="1" customHeight="1" x14ac:dyDescent="0.2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c r="W6254" s="2"/>
    </row>
    <row r="6255" spans="1:23" ht="14.25" hidden="1" customHeight="1" x14ac:dyDescent="0.2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c r="W6255" s="2"/>
    </row>
    <row r="6256" spans="1:23" ht="14.25" hidden="1" customHeight="1" x14ac:dyDescent="0.2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c r="W6256" s="2"/>
    </row>
    <row r="6257" spans="1:23" ht="14.25" hidden="1" customHeight="1" x14ac:dyDescent="0.2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c r="W6257" s="2"/>
    </row>
    <row r="6258" spans="1:23" ht="14.25" hidden="1" customHeight="1" x14ac:dyDescent="0.2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c r="W6258" s="2"/>
    </row>
    <row r="6259" spans="1:23" ht="14.25" hidden="1" customHeight="1" x14ac:dyDescent="0.2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c r="W6259" s="2"/>
    </row>
    <row r="6260" spans="1:23" ht="14.25" hidden="1" customHeight="1" x14ac:dyDescent="0.2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c r="W6260" s="2"/>
    </row>
    <row r="6261" spans="1:23" ht="14.25" hidden="1" customHeight="1" x14ac:dyDescent="0.2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c r="W6261" s="2"/>
    </row>
    <row r="6262" spans="1:23" ht="14.25" customHeight="1" x14ac:dyDescent="0.2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c r="W6262" s="2">
        <f>Table_1[[#This Row],[Profit]]/Table_1[[#This Row],[Sales]]</f>
        <v>0.33749999999999986</v>
      </c>
    </row>
    <row r="6263" spans="1:23" ht="14.25" hidden="1" customHeight="1" x14ac:dyDescent="0.2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c r="W6263" s="2"/>
    </row>
    <row r="6264" spans="1:23" ht="14.25" hidden="1" customHeight="1" x14ac:dyDescent="0.2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c r="W6264" s="2"/>
    </row>
    <row r="6265" spans="1:23" ht="14.25" hidden="1" customHeight="1" x14ac:dyDescent="0.2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c r="W6265" s="2"/>
    </row>
    <row r="6266" spans="1:23" ht="14.25" hidden="1" customHeight="1" x14ac:dyDescent="0.2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c r="W6266" s="2"/>
    </row>
    <row r="6267" spans="1:23" ht="14.25" hidden="1" customHeight="1" x14ac:dyDescent="0.2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c r="W6267" s="2"/>
    </row>
    <row r="6268" spans="1:23" ht="14.25" hidden="1" customHeight="1" x14ac:dyDescent="0.2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c r="W6268" s="2"/>
    </row>
    <row r="6269" spans="1:23" ht="14.25" hidden="1" customHeight="1" x14ac:dyDescent="0.2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c r="W6269" s="2"/>
    </row>
    <row r="6270" spans="1:23" ht="14.25" hidden="1" customHeight="1" x14ac:dyDescent="0.2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c r="W6270" s="2"/>
    </row>
    <row r="6271" spans="1:23" ht="14.25" customHeight="1" x14ac:dyDescent="0.2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c r="W6271" s="2">
        <f>Table_1[[#This Row],[Profit]]/Table_1[[#This Row],[Sales]]</f>
        <v>-0.20000000000000015</v>
      </c>
    </row>
    <row r="6272" spans="1:23" ht="14.25" customHeight="1" x14ac:dyDescent="0.2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c r="W6272" s="2">
        <f>Table_1[[#This Row],[Profit]]/Table_1[[#This Row],[Sales]]</f>
        <v>3.7499999999999915E-2</v>
      </c>
    </row>
    <row r="6273" spans="1:23" ht="14.25" customHeight="1" x14ac:dyDescent="0.2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c r="W6273" s="2">
        <f>Table_1[[#This Row],[Profit]]/Table_1[[#This Row],[Sales]]</f>
        <v>0.24999999999999997</v>
      </c>
    </row>
    <row r="6274" spans="1:23" ht="14.25" hidden="1" customHeight="1" x14ac:dyDescent="0.2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c r="W6274" s="2"/>
    </row>
    <row r="6275" spans="1:23" ht="14.25" customHeight="1" x14ac:dyDescent="0.2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c r="W6275" s="2">
        <f>Table_1[[#This Row],[Profit]]/Table_1[[#This Row],[Sales]]</f>
        <v>0.36000000000000004</v>
      </c>
    </row>
    <row r="6276" spans="1:23" ht="14.25" customHeight="1" x14ac:dyDescent="0.2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c r="W6276" s="2">
        <f>Table_1[[#This Row],[Profit]]/Table_1[[#This Row],[Sales]]</f>
        <v>0.21</v>
      </c>
    </row>
    <row r="6277" spans="1:23" ht="14.25" customHeight="1" x14ac:dyDescent="0.2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c r="W6277" s="2">
        <f>Table_1[[#This Row],[Profit]]/Table_1[[#This Row],[Sales]]</f>
        <v>0.44000000000000011</v>
      </c>
    </row>
    <row r="6278" spans="1:23" ht="14.25" customHeight="1" x14ac:dyDescent="0.2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c r="W6278" s="2">
        <f>Table_1[[#This Row],[Profit]]/Table_1[[#This Row],[Sales]]</f>
        <v>0.47</v>
      </c>
    </row>
    <row r="6279" spans="1:23" ht="14.25" customHeight="1" x14ac:dyDescent="0.2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c r="W6279" s="2">
        <f>Table_1[[#This Row],[Profit]]/Table_1[[#This Row],[Sales]]</f>
        <v>0.24999999999999994</v>
      </c>
    </row>
    <row r="6280" spans="1:23" ht="14.25" customHeight="1" x14ac:dyDescent="0.2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c r="W6280" s="2">
        <f>Table_1[[#This Row],[Profit]]/Table_1[[#This Row],[Sales]]</f>
        <v>-0.22499999999999998</v>
      </c>
    </row>
    <row r="6281" spans="1:23" ht="14.25" customHeight="1" x14ac:dyDescent="0.2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c r="W6281" s="2">
        <f>Table_1[[#This Row],[Profit]]/Table_1[[#This Row],[Sales]]</f>
        <v>0.3249999999999999</v>
      </c>
    </row>
    <row r="6282" spans="1:23" ht="14.25" hidden="1" customHeight="1" x14ac:dyDescent="0.2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c r="W6282" s="2"/>
    </row>
    <row r="6283" spans="1:23" ht="14.25" hidden="1" customHeight="1" x14ac:dyDescent="0.2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c r="W6283" s="2"/>
    </row>
    <row r="6284" spans="1:23" ht="14.25" hidden="1" customHeight="1" x14ac:dyDescent="0.2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c r="W6284" s="2"/>
    </row>
    <row r="6285" spans="1:23" ht="14.25" customHeight="1" x14ac:dyDescent="0.2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c r="W6285" s="2">
        <f>Table_1[[#This Row],[Profit]]/Table_1[[#This Row],[Sales]]</f>
        <v>0.46999999999999992</v>
      </c>
    </row>
    <row r="6286" spans="1:23" ht="14.25" customHeight="1" x14ac:dyDescent="0.2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c r="W6286" s="2">
        <f>Table_1[[#This Row],[Profit]]/Table_1[[#This Row],[Sales]]</f>
        <v>0.10000000000000002</v>
      </c>
    </row>
    <row r="6287" spans="1:23" ht="14.25" hidden="1" customHeight="1" x14ac:dyDescent="0.2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c r="W6287" s="2"/>
    </row>
    <row r="6288" spans="1:23" ht="14.25" hidden="1" customHeight="1" x14ac:dyDescent="0.2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c r="W6288" s="2"/>
    </row>
    <row r="6289" spans="1:23" ht="14.25" customHeight="1" x14ac:dyDescent="0.2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c r="W6289" s="2">
        <f>Table_1[[#This Row],[Profit]]/Table_1[[#This Row],[Sales]]</f>
        <v>-0.17500000000000007</v>
      </c>
    </row>
    <row r="6290" spans="1:23" ht="14.25" customHeight="1" x14ac:dyDescent="0.2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c r="W6290" s="2">
        <f>Table_1[[#This Row],[Profit]]/Table_1[[#This Row],[Sales]]</f>
        <v>0.34999999999999987</v>
      </c>
    </row>
    <row r="6291" spans="1:23" ht="14.25" customHeight="1" x14ac:dyDescent="0.2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c r="W6291" s="2">
        <f>Table_1[[#This Row],[Profit]]/Table_1[[#This Row],[Sales]]</f>
        <v>0.11249999999999986</v>
      </c>
    </row>
    <row r="6292" spans="1:23" ht="14.25" customHeight="1" x14ac:dyDescent="0.2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c r="W6292" s="2">
        <f>Table_1[[#This Row],[Profit]]/Table_1[[#This Row],[Sales]]</f>
        <v>0.28000000000000008</v>
      </c>
    </row>
    <row r="6293" spans="1:23" ht="14.25" hidden="1" customHeight="1" x14ac:dyDescent="0.2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c r="W6293" s="2"/>
    </row>
    <row r="6294" spans="1:23" ht="14.25" customHeight="1" x14ac:dyDescent="0.2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c r="W6294" s="2">
        <f>Table_1[[#This Row],[Profit]]/Table_1[[#This Row],[Sales]]</f>
        <v>8.7499999999999994E-2</v>
      </c>
    </row>
    <row r="6295" spans="1:23" ht="14.25" customHeight="1" x14ac:dyDescent="0.2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c r="W6295" s="2">
        <f>Table_1[[#This Row],[Profit]]/Table_1[[#This Row],[Sales]]</f>
        <v>0.26</v>
      </c>
    </row>
    <row r="6296" spans="1:23" ht="14.25" hidden="1" customHeight="1" x14ac:dyDescent="0.2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c r="W6296" s="2"/>
    </row>
    <row r="6297" spans="1:23" ht="14.25" hidden="1" customHeight="1" x14ac:dyDescent="0.2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c r="W6297" s="2"/>
    </row>
    <row r="6298" spans="1:23" ht="14.25" hidden="1" customHeight="1" x14ac:dyDescent="0.2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c r="W6298" s="2"/>
    </row>
    <row r="6299" spans="1:23" ht="14.25" hidden="1" customHeight="1" x14ac:dyDescent="0.2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c r="W6299" s="2"/>
    </row>
    <row r="6300" spans="1:23" ht="14.25" customHeight="1" x14ac:dyDescent="0.2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c r="W6300" s="2">
        <f>Table_1[[#This Row],[Profit]]/Table_1[[#This Row],[Sales]]</f>
        <v>0.33750000000000002</v>
      </c>
    </row>
    <row r="6301" spans="1:23" ht="14.25" customHeight="1" x14ac:dyDescent="0.2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c r="W6301" s="2">
        <f>Table_1[[#This Row],[Profit]]/Table_1[[#This Row],[Sales]]</f>
        <v>0.36999999999999994</v>
      </c>
    </row>
    <row r="6302" spans="1:23" ht="14.25" hidden="1" customHeight="1" x14ac:dyDescent="0.2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c r="W6302" s="2"/>
    </row>
    <row r="6303" spans="1:23" ht="14.25" hidden="1" customHeight="1" x14ac:dyDescent="0.2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c r="W6303" s="2"/>
    </row>
    <row r="6304" spans="1:23" ht="14.25" hidden="1" customHeight="1" x14ac:dyDescent="0.2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c r="W6304" s="2"/>
    </row>
    <row r="6305" spans="1:23" ht="14.25" hidden="1" customHeight="1" x14ac:dyDescent="0.2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c r="W6305" s="2"/>
    </row>
    <row r="6306" spans="1:23" ht="14.25" hidden="1" customHeight="1" x14ac:dyDescent="0.2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c r="W6306" s="2"/>
    </row>
    <row r="6307" spans="1:23" ht="14.25" customHeight="1" x14ac:dyDescent="0.2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c r="W6307" s="2">
        <f>Table_1[[#This Row],[Profit]]/Table_1[[#This Row],[Sales]]</f>
        <v>-0.23749999999999993</v>
      </c>
    </row>
    <row r="6308" spans="1:23" ht="14.25" customHeight="1" x14ac:dyDescent="0.2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c r="W6308" s="2">
        <f>Table_1[[#This Row],[Profit]]/Table_1[[#This Row],[Sales]]</f>
        <v>-0.13750000000000009</v>
      </c>
    </row>
    <row r="6309" spans="1:23" ht="14.25" customHeight="1" x14ac:dyDescent="0.2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c r="W6309" s="2">
        <f>Table_1[[#This Row],[Profit]]/Table_1[[#This Row],[Sales]]</f>
        <v>0.35</v>
      </c>
    </row>
    <row r="6310" spans="1:23" ht="14.25" customHeight="1" x14ac:dyDescent="0.2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c r="W6310" s="2">
        <f>Table_1[[#This Row],[Profit]]/Table_1[[#This Row],[Sales]]</f>
        <v>-0.15000000000000011</v>
      </c>
    </row>
    <row r="6311" spans="1:23" ht="14.25" customHeight="1" x14ac:dyDescent="0.2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c r="W6311" s="2">
        <f>Table_1[[#This Row],[Profit]]/Table_1[[#This Row],[Sales]]</f>
        <v>0.36249999999999993</v>
      </c>
    </row>
    <row r="6312" spans="1:23" ht="14.25" customHeight="1" x14ac:dyDescent="0.2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c r="W6312" s="2">
        <f>Table_1[[#This Row],[Profit]]/Table_1[[#This Row],[Sales]]</f>
        <v>0.34999999999999992</v>
      </c>
    </row>
    <row r="6313" spans="1:23" ht="14.25" customHeight="1" x14ac:dyDescent="0.2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c r="W6313" s="2">
        <f>Table_1[[#This Row],[Profit]]/Table_1[[#This Row],[Sales]]</f>
        <v>0.1699999999999999</v>
      </c>
    </row>
    <row r="6314" spans="1:23" ht="14.25" hidden="1" customHeight="1" x14ac:dyDescent="0.2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c r="W6314" s="2"/>
    </row>
    <row r="6315" spans="1:23" ht="14.25" hidden="1" customHeight="1" x14ac:dyDescent="0.2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c r="W6315" s="2"/>
    </row>
    <row r="6316" spans="1:23" ht="14.25" hidden="1" customHeight="1" x14ac:dyDescent="0.2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c r="W6316" s="2"/>
    </row>
    <row r="6317" spans="1:23" ht="14.25" hidden="1" customHeight="1" x14ac:dyDescent="0.2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c r="W6317" s="2"/>
    </row>
    <row r="6318" spans="1:23" ht="14.25" hidden="1" customHeight="1" x14ac:dyDescent="0.2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c r="W6318" s="2"/>
    </row>
    <row r="6319" spans="1:23" ht="14.25" hidden="1" customHeight="1" x14ac:dyDescent="0.2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c r="W6319" s="2"/>
    </row>
    <row r="6320" spans="1:23" ht="14.25" customHeight="1" x14ac:dyDescent="0.2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c r="W6320" s="2">
        <f>Table_1[[#This Row],[Profit]]/Table_1[[#This Row],[Sales]]</f>
        <v>8.7499999999999967E-2</v>
      </c>
    </row>
    <row r="6321" spans="1:23" ht="14.25" customHeight="1" x14ac:dyDescent="0.2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c r="W6321" s="2">
        <f>Table_1[[#This Row],[Profit]]/Table_1[[#This Row],[Sales]]</f>
        <v>0.44999999999999996</v>
      </c>
    </row>
    <row r="6322" spans="1:23" ht="14.25" hidden="1" customHeight="1" x14ac:dyDescent="0.2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c r="W6322" s="2"/>
    </row>
    <row r="6323" spans="1:23" ht="14.25" hidden="1" customHeight="1" x14ac:dyDescent="0.2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c r="W6323" s="2"/>
    </row>
    <row r="6324" spans="1:23" ht="14.25" hidden="1" customHeight="1" x14ac:dyDescent="0.2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c r="W6324" s="2"/>
    </row>
    <row r="6325" spans="1:23" ht="14.25" hidden="1" customHeight="1" x14ac:dyDescent="0.2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c r="W6325" s="2"/>
    </row>
    <row r="6326" spans="1:23" ht="14.25" customHeight="1" x14ac:dyDescent="0.2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c r="W6326" s="2">
        <f>Table_1[[#This Row],[Profit]]/Table_1[[#This Row],[Sales]]</f>
        <v>0.48000000000000004</v>
      </c>
    </row>
    <row r="6327" spans="1:23" ht="14.25" customHeight="1" x14ac:dyDescent="0.2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c r="W6327" s="2">
        <f>Table_1[[#This Row],[Profit]]/Table_1[[#This Row],[Sales]]</f>
        <v>0.49</v>
      </c>
    </row>
    <row r="6328" spans="1:23" ht="14.25" hidden="1" customHeight="1" x14ac:dyDescent="0.2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c r="W6328" s="2"/>
    </row>
    <row r="6329" spans="1:23" ht="14.25" hidden="1" customHeight="1" x14ac:dyDescent="0.2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c r="W6329" s="2"/>
    </row>
    <row r="6330" spans="1:23" ht="14.25" hidden="1" customHeight="1" x14ac:dyDescent="0.2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c r="W6330" s="2"/>
    </row>
    <row r="6331" spans="1:23" ht="14.25" hidden="1" customHeight="1" x14ac:dyDescent="0.2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c r="W6331" s="2"/>
    </row>
    <row r="6332" spans="1:23" ht="14.25" hidden="1" customHeight="1" x14ac:dyDescent="0.2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c r="W6332" s="2"/>
    </row>
    <row r="6333" spans="1:23" ht="14.25" hidden="1" customHeight="1" x14ac:dyDescent="0.2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c r="W6333" s="2"/>
    </row>
    <row r="6334" spans="1:23" ht="14.25" hidden="1" customHeight="1" x14ac:dyDescent="0.2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c r="W6334" s="2"/>
    </row>
    <row r="6335" spans="1:23" ht="14.25" hidden="1" customHeight="1" x14ac:dyDescent="0.2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c r="W6335" s="2"/>
    </row>
    <row r="6336" spans="1:23" ht="14.25" hidden="1" customHeight="1" x14ac:dyDescent="0.2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c r="W6336" s="2"/>
    </row>
    <row r="6337" spans="1:23" ht="14.25" hidden="1" customHeight="1" x14ac:dyDescent="0.2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c r="W6337" s="2"/>
    </row>
    <row r="6338" spans="1:23" ht="14.25" customHeight="1" x14ac:dyDescent="0.2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c r="W6338" s="2">
        <f>Table_1[[#This Row],[Profit]]/Table_1[[#This Row],[Sales]]</f>
        <v>0.33999999999999997</v>
      </c>
    </row>
    <row r="6339" spans="1:23" ht="14.25" customHeight="1" x14ac:dyDescent="0.2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c r="W6339" s="2">
        <f>Table_1[[#This Row],[Profit]]/Table_1[[#This Row],[Sales]]</f>
        <v>0.12499999999999983</v>
      </c>
    </row>
    <row r="6340" spans="1:23" ht="14.25" hidden="1" customHeight="1" x14ac:dyDescent="0.2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c r="W6340" s="2"/>
    </row>
    <row r="6341" spans="1:23" ht="14.25" hidden="1" customHeight="1" x14ac:dyDescent="0.2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c r="W6341" s="2"/>
    </row>
    <row r="6342" spans="1:23" ht="14.25" hidden="1" customHeight="1" x14ac:dyDescent="0.2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c r="W6342" s="2"/>
    </row>
    <row r="6343" spans="1:23" ht="14.25" hidden="1" customHeight="1" x14ac:dyDescent="0.2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c r="W6343" s="2"/>
    </row>
    <row r="6344" spans="1:23" ht="14.25" hidden="1" customHeight="1" x14ac:dyDescent="0.2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c r="W6344" s="2"/>
    </row>
    <row r="6345" spans="1:23" ht="14.25" hidden="1" customHeight="1" x14ac:dyDescent="0.2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c r="W6345" s="2"/>
    </row>
    <row r="6346" spans="1:23" ht="14.25" hidden="1" customHeight="1" x14ac:dyDescent="0.2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c r="W6346" s="2"/>
    </row>
    <row r="6347" spans="1:23" ht="14.25" hidden="1" customHeight="1" x14ac:dyDescent="0.2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c r="W6347" s="2"/>
    </row>
    <row r="6348" spans="1:23" ht="14.25" hidden="1" customHeight="1" x14ac:dyDescent="0.2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c r="W6348" s="2"/>
    </row>
    <row r="6349" spans="1:23" ht="14.25" customHeight="1" x14ac:dyDescent="0.2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c r="W6349" s="2">
        <f>Table_1[[#This Row],[Profit]]/Table_1[[#This Row],[Sales]]</f>
        <v>0.36249999999999988</v>
      </c>
    </row>
    <row r="6350" spans="1:23" ht="14.25" customHeight="1" x14ac:dyDescent="0.2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c r="W6350" s="2">
        <f>Table_1[[#This Row],[Profit]]/Table_1[[#This Row],[Sales]]</f>
        <v>0.28000000000000003</v>
      </c>
    </row>
    <row r="6351" spans="1:23" ht="14.25" customHeight="1" x14ac:dyDescent="0.2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c r="W6351" s="2">
        <f>Table_1[[#This Row],[Profit]]/Table_1[[#This Row],[Sales]]</f>
        <v>0.29999999999999988</v>
      </c>
    </row>
    <row r="6352" spans="1:23" ht="14.25" hidden="1" customHeight="1" x14ac:dyDescent="0.2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c r="W6352" s="2"/>
    </row>
    <row r="6353" spans="1:23" ht="14.25" hidden="1" customHeight="1" x14ac:dyDescent="0.2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c r="W6353" s="2"/>
    </row>
    <row r="6354" spans="1:23" ht="14.25" hidden="1" customHeight="1" x14ac:dyDescent="0.2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c r="W6354" s="2"/>
    </row>
    <row r="6355" spans="1:23" ht="14.25" hidden="1" customHeight="1" x14ac:dyDescent="0.2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c r="W6355" s="2"/>
    </row>
    <row r="6356" spans="1:23" ht="14.25" hidden="1" customHeight="1" x14ac:dyDescent="0.2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c r="W6356" s="2"/>
    </row>
    <row r="6357" spans="1:23" ht="14.25" hidden="1" customHeight="1" x14ac:dyDescent="0.2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c r="W6357" s="2"/>
    </row>
    <row r="6358" spans="1:23" ht="14.25" customHeight="1" x14ac:dyDescent="0.2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c r="W6358" s="2">
        <f>Table_1[[#This Row],[Profit]]/Table_1[[#This Row],[Sales]]</f>
        <v>0.34999999999999992</v>
      </c>
    </row>
    <row r="6359" spans="1:23" ht="14.25" customHeight="1" x14ac:dyDescent="0.2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c r="W6359" s="2">
        <f>Table_1[[#This Row],[Profit]]/Table_1[[#This Row],[Sales]]</f>
        <v>0.48000000000000004</v>
      </c>
    </row>
    <row r="6360" spans="1:23" ht="14.25" customHeight="1" x14ac:dyDescent="0.2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c r="W6360" s="2">
        <f>Table_1[[#This Row],[Profit]]/Table_1[[#This Row],[Sales]]</f>
        <v>0.48000000000000004</v>
      </c>
    </row>
    <row r="6361" spans="1:23" ht="14.25" customHeight="1" x14ac:dyDescent="0.2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c r="W6361" s="2">
        <f>Table_1[[#This Row],[Profit]]/Table_1[[#This Row],[Sales]]</f>
        <v>0.1</v>
      </c>
    </row>
    <row r="6362" spans="1:23" ht="14.25" customHeight="1" x14ac:dyDescent="0.2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c r="W6362" s="2">
        <f>Table_1[[#This Row],[Profit]]/Table_1[[#This Row],[Sales]]</f>
        <v>0.28000000000000008</v>
      </c>
    </row>
    <row r="6363" spans="1:23" ht="14.25" customHeight="1" x14ac:dyDescent="0.2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c r="W6363" s="2">
        <f>Table_1[[#This Row],[Profit]]/Table_1[[#This Row],[Sales]]</f>
        <v>0.16249999999999989</v>
      </c>
    </row>
    <row r="6364" spans="1:23" ht="14.25" customHeight="1" x14ac:dyDescent="0.2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c r="W6364" s="2">
        <f>Table_1[[#This Row],[Profit]]/Table_1[[#This Row],[Sales]]</f>
        <v>0.37499999999999994</v>
      </c>
    </row>
    <row r="6365" spans="1:23" ht="14.25" customHeight="1" x14ac:dyDescent="0.2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c r="W6365" s="2">
        <f>Table_1[[#This Row],[Profit]]/Table_1[[#This Row],[Sales]]</f>
        <v>0.10000000000000003</v>
      </c>
    </row>
    <row r="6366" spans="1:23" ht="14.25" customHeight="1" x14ac:dyDescent="0.2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c r="W6366" s="2">
        <f>Table_1[[#This Row],[Profit]]/Table_1[[#This Row],[Sales]]</f>
        <v>0.48000000000000004</v>
      </c>
    </row>
    <row r="6367" spans="1:23" ht="14.25" hidden="1" customHeight="1" x14ac:dyDescent="0.2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c r="W6367" s="2"/>
    </row>
    <row r="6368" spans="1:23" ht="14.25" hidden="1" customHeight="1" x14ac:dyDescent="0.2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c r="W6368" s="2"/>
    </row>
    <row r="6369" spans="1:23" ht="14.25" hidden="1" customHeight="1" x14ac:dyDescent="0.2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c r="W6369" s="2"/>
    </row>
    <row r="6370" spans="1:23" ht="14.25" customHeight="1" x14ac:dyDescent="0.2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c r="W6370" s="2">
        <f>Table_1[[#This Row],[Profit]]/Table_1[[#This Row],[Sales]]</f>
        <v>0.375</v>
      </c>
    </row>
    <row r="6371" spans="1:23" ht="14.25" hidden="1" customHeight="1" x14ac:dyDescent="0.2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c r="W6371" s="2"/>
    </row>
    <row r="6372" spans="1:23" ht="14.25" hidden="1" customHeight="1" x14ac:dyDescent="0.2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c r="W6372" s="2"/>
    </row>
    <row r="6373" spans="1:23" ht="14.25" hidden="1" customHeight="1" x14ac:dyDescent="0.2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c r="W6373" s="2"/>
    </row>
    <row r="6374" spans="1:23" ht="14.25" hidden="1" customHeight="1" x14ac:dyDescent="0.2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c r="W6374" s="2"/>
    </row>
    <row r="6375" spans="1:23" ht="14.25" hidden="1" customHeight="1" x14ac:dyDescent="0.2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c r="W6375" s="2"/>
    </row>
    <row r="6376" spans="1:23" ht="14.25" hidden="1" customHeight="1" x14ac:dyDescent="0.2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c r="W6376" s="2"/>
    </row>
    <row r="6377" spans="1:23" ht="14.25" hidden="1" customHeight="1" x14ac:dyDescent="0.2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c r="W6377" s="2"/>
    </row>
    <row r="6378" spans="1:23" ht="14.25" hidden="1" customHeight="1" x14ac:dyDescent="0.2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c r="W6378" s="2"/>
    </row>
    <row r="6379" spans="1:23" ht="14.25" customHeight="1" x14ac:dyDescent="0.2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c r="W6379" s="2">
        <f>Table_1[[#This Row],[Profit]]/Table_1[[#This Row],[Sales]]</f>
        <v>0.28999999999999992</v>
      </c>
    </row>
    <row r="6380" spans="1:23" ht="14.25" hidden="1" customHeight="1" x14ac:dyDescent="0.2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c r="W6380" s="2"/>
    </row>
    <row r="6381" spans="1:23" ht="14.25" hidden="1" customHeight="1" x14ac:dyDescent="0.2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c r="W6381" s="2"/>
    </row>
    <row r="6382" spans="1:23" ht="14.25" customHeight="1" x14ac:dyDescent="0.2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c r="W6382" s="2">
        <f>Table_1[[#This Row],[Profit]]/Table_1[[#This Row],[Sales]]</f>
        <v>-0.23750000000000002</v>
      </c>
    </row>
    <row r="6383" spans="1:23" ht="14.25" hidden="1" customHeight="1" x14ac:dyDescent="0.2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c r="W6383" s="2"/>
    </row>
    <row r="6384" spans="1:23" ht="14.25" hidden="1" customHeight="1" x14ac:dyDescent="0.2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c r="W6384" s="2"/>
    </row>
    <row r="6385" spans="1:23" ht="14.25" hidden="1" customHeight="1" x14ac:dyDescent="0.2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c r="W6385" s="2"/>
    </row>
    <row r="6386" spans="1:23" ht="14.25" hidden="1" customHeight="1" x14ac:dyDescent="0.2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c r="W6386" s="2"/>
    </row>
    <row r="6387" spans="1:23" ht="14.25" hidden="1" customHeight="1" x14ac:dyDescent="0.2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c r="W6387" s="2"/>
    </row>
    <row r="6388" spans="1:23" ht="14.25" hidden="1" customHeight="1" x14ac:dyDescent="0.2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c r="W6388" s="2"/>
    </row>
    <row r="6389" spans="1:23" ht="14.25" hidden="1" customHeight="1" x14ac:dyDescent="0.2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c r="W6389" s="2"/>
    </row>
    <row r="6390" spans="1:23" ht="14.25" hidden="1" customHeight="1" x14ac:dyDescent="0.2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c r="W6390" s="2"/>
    </row>
    <row r="6391" spans="1:23" ht="14.25" hidden="1" customHeight="1" x14ac:dyDescent="0.2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c r="W6391" s="2"/>
    </row>
    <row r="6392" spans="1:23" ht="14.25" hidden="1" customHeight="1" x14ac:dyDescent="0.2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c r="W6392" s="2"/>
    </row>
    <row r="6393" spans="1:23" ht="14.25" hidden="1" customHeight="1" x14ac:dyDescent="0.2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c r="W6393" s="2"/>
    </row>
    <row r="6394" spans="1:23" ht="14.25" hidden="1" customHeight="1" x14ac:dyDescent="0.2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c r="W6394" s="2"/>
    </row>
    <row r="6395" spans="1:23" ht="14.25" hidden="1" customHeight="1" x14ac:dyDescent="0.2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c r="W6395" s="2"/>
    </row>
    <row r="6396" spans="1:23" ht="14.25" hidden="1" customHeight="1" x14ac:dyDescent="0.2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c r="W6396" s="2"/>
    </row>
    <row r="6397" spans="1:23" ht="14.25" hidden="1" customHeight="1" x14ac:dyDescent="0.2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c r="W6397" s="2"/>
    </row>
    <row r="6398" spans="1:23" ht="14.25" hidden="1" customHeight="1" x14ac:dyDescent="0.2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c r="W6398" s="2"/>
    </row>
    <row r="6399" spans="1:23" ht="14.25" hidden="1" customHeight="1" x14ac:dyDescent="0.2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c r="W6399" s="2"/>
    </row>
    <row r="6400" spans="1:23" ht="14.25" hidden="1" customHeight="1" x14ac:dyDescent="0.2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c r="W6400" s="2"/>
    </row>
    <row r="6401" spans="1:23" ht="14.25" hidden="1" customHeight="1" x14ac:dyDescent="0.2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c r="W6401" s="2"/>
    </row>
    <row r="6402" spans="1:23" ht="14.25" hidden="1" customHeight="1" x14ac:dyDescent="0.2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c r="W6402" s="2"/>
    </row>
    <row r="6403" spans="1:23" ht="14.25" hidden="1" customHeight="1" x14ac:dyDescent="0.2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c r="W6403" s="2"/>
    </row>
    <row r="6404" spans="1:23" ht="14.25" hidden="1" customHeight="1" x14ac:dyDescent="0.2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c r="W6404" s="2"/>
    </row>
    <row r="6405" spans="1:23" ht="14.25" hidden="1" customHeight="1" x14ac:dyDescent="0.2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c r="W6405" s="2"/>
    </row>
    <row r="6406" spans="1:23" ht="14.25" hidden="1" customHeight="1" x14ac:dyDescent="0.2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c r="W6406" s="2"/>
    </row>
    <row r="6407" spans="1:23" ht="14.25" customHeight="1" x14ac:dyDescent="0.2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c r="W6407" s="2">
        <f>Table_1[[#This Row],[Profit]]/Table_1[[#This Row],[Sales]]</f>
        <v>1.2499999999999832E-2</v>
      </c>
    </row>
    <row r="6408" spans="1:23" ht="14.25" customHeight="1" x14ac:dyDescent="0.2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c r="W6408" s="2">
        <f>Table_1[[#This Row],[Profit]]/Table_1[[#This Row],[Sales]]</f>
        <v>0.28999999999999992</v>
      </c>
    </row>
    <row r="6409" spans="1:23" ht="14.25" hidden="1" customHeight="1" x14ac:dyDescent="0.2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c r="W6409" s="2"/>
    </row>
    <row r="6410" spans="1:23" ht="14.25" hidden="1" customHeight="1" x14ac:dyDescent="0.2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c r="W6410" s="2"/>
    </row>
    <row r="6411" spans="1:23" ht="14.25" hidden="1" customHeight="1" x14ac:dyDescent="0.2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c r="W6411" s="2"/>
    </row>
    <row r="6412" spans="1:23" ht="14.25" hidden="1" customHeight="1" x14ac:dyDescent="0.2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c r="W6412" s="2"/>
    </row>
    <row r="6413" spans="1:23" ht="14.25" hidden="1" customHeight="1" x14ac:dyDescent="0.2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c r="W6413" s="2"/>
    </row>
    <row r="6414" spans="1:23" ht="14.25" hidden="1" customHeight="1" x14ac:dyDescent="0.2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c r="W6414" s="2"/>
    </row>
    <row r="6415" spans="1:23" ht="14.25" hidden="1" customHeight="1" x14ac:dyDescent="0.2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c r="W6415" s="2"/>
    </row>
    <row r="6416" spans="1:23" ht="14.25" hidden="1" customHeight="1" x14ac:dyDescent="0.2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c r="W6416" s="2"/>
    </row>
    <row r="6417" spans="1:23" ht="14.25" customHeight="1" x14ac:dyDescent="0.2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c r="W6417" s="2">
        <f>Table_1[[#This Row],[Profit]]/Table_1[[#This Row],[Sales]]</f>
        <v>0.35</v>
      </c>
    </row>
    <row r="6418" spans="1:23" ht="14.25" hidden="1" customHeight="1" x14ac:dyDescent="0.2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c r="W6418" s="2"/>
    </row>
    <row r="6419" spans="1:23" ht="14.25" hidden="1" customHeight="1" x14ac:dyDescent="0.2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c r="W6419" s="2"/>
    </row>
    <row r="6420" spans="1:23" ht="14.25" hidden="1" customHeight="1" x14ac:dyDescent="0.2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c r="W6420" s="2"/>
    </row>
    <row r="6421" spans="1:23" ht="14.25" hidden="1" customHeight="1" x14ac:dyDescent="0.2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c r="W6421" s="2"/>
    </row>
    <row r="6422" spans="1:23" ht="14.25" hidden="1" customHeight="1" x14ac:dyDescent="0.2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c r="W6422" s="2"/>
    </row>
    <row r="6423" spans="1:23" ht="14.25" hidden="1" customHeight="1" x14ac:dyDescent="0.2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c r="W6423" s="2"/>
    </row>
    <row r="6424" spans="1:23" ht="14.25" customHeight="1" x14ac:dyDescent="0.2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c r="W6424" s="2">
        <f>Table_1[[#This Row],[Profit]]/Table_1[[#This Row],[Sales]]</f>
        <v>0.30999999999999994</v>
      </c>
    </row>
    <row r="6425" spans="1:23" ht="14.25" customHeight="1" x14ac:dyDescent="0.2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c r="W6425" s="2">
        <f>Table_1[[#This Row],[Profit]]/Table_1[[#This Row],[Sales]]</f>
        <v>-0.16250000000000009</v>
      </c>
    </row>
    <row r="6426" spans="1:23" ht="14.25" hidden="1" customHeight="1" x14ac:dyDescent="0.2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c r="W6426" s="2"/>
    </row>
    <row r="6427" spans="1:23" ht="14.25" hidden="1" customHeight="1" x14ac:dyDescent="0.2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c r="W6427" s="2"/>
    </row>
    <row r="6428" spans="1:23" ht="14.25" hidden="1" customHeight="1" x14ac:dyDescent="0.2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c r="W6428" s="2"/>
    </row>
    <row r="6429" spans="1:23" ht="14.25" hidden="1" customHeight="1" x14ac:dyDescent="0.2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c r="W6429" s="2"/>
    </row>
    <row r="6430" spans="1:23" ht="14.25" hidden="1" customHeight="1" x14ac:dyDescent="0.2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c r="W6430" s="2"/>
    </row>
    <row r="6431" spans="1:23" ht="14.25" hidden="1" customHeight="1" x14ac:dyDescent="0.2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c r="W6431" s="2"/>
    </row>
    <row r="6432" spans="1:23" ht="14.25" hidden="1" customHeight="1" x14ac:dyDescent="0.2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c r="W6432" s="2"/>
    </row>
    <row r="6433" spans="1:23" ht="14.25" hidden="1" customHeight="1" x14ac:dyDescent="0.2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c r="W6433" s="2"/>
    </row>
    <row r="6434" spans="1:23" ht="14.25" hidden="1" customHeight="1" x14ac:dyDescent="0.2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c r="W6434" s="2"/>
    </row>
    <row r="6435" spans="1:23" ht="14.25" hidden="1" customHeight="1" x14ac:dyDescent="0.2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c r="W6435" s="2"/>
    </row>
    <row r="6436" spans="1:23" ht="14.25" hidden="1" customHeight="1" x14ac:dyDescent="0.2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c r="W6436" s="2"/>
    </row>
    <row r="6437" spans="1:23" ht="14.25" customHeight="1" x14ac:dyDescent="0.2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c r="W6437" s="2">
        <f>Table_1[[#This Row],[Profit]]/Table_1[[#This Row],[Sales]]</f>
        <v>0.4200000000000001</v>
      </c>
    </row>
    <row r="6438" spans="1:23" ht="14.25" customHeight="1" x14ac:dyDescent="0.2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c r="W6438" s="2">
        <f>Table_1[[#This Row],[Profit]]/Table_1[[#This Row],[Sales]]</f>
        <v>5.9999999999999915E-2</v>
      </c>
    </row>
    <row r="6439" spans="1:23" ht="14.25" customHeight="1" x14ac:dyDescent="0.2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c r="W6439" s="2">
        <f>Table_1[[#This Row],[Profit]]/Table_1[[#This Row],[Sales]]</f>
        <v>7.5000000000000067E-2</v>
      </c>
    </row>
    <row r="6440" spans="1:23" ht="14.25" hidden="1" customHeight="1" x14ac:dyDescent="0.2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c r="W6440" s="2"/>
    </row>
    <row r="6441" spans="1:23" ht="14.25" hidden="1" customHeight="1" x14ac:dyDescent="0.2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c r="W6441" s="2"/>
    </row>
    <row r="6442" spans="1:23" ht="14.25" hidden="1" customHeight="1" x14ac:dyDescent="0.2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c r="W6442" s="2"/>
    </row>
    <row r="6443" spans="1:23" ht="14.25" hidden="1" customHeight="1" x14ac:dyDescent="0.2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c r="W6443" s="2"/>
    </row>
    <row r="6444" spans="1:23" ht="14.25" hidden="1" customHeight="1" x14ac:dyDescent="0.2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c r="W6444" s="2"/>
    </row>
    <row r="6445" spans="1:23" ht="14.25" hidden="1" customHeight="1" x14ac:dyDescent="0.2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c r="W6445" s="2"/>
    </row>
    <row r="6446" spans="1:23" ht="14.25" hidden="1" customHeight="1" x14ac:dyDescent="0.2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c r="W6446" s="2"/>
    </row>
    <row r="6447" spans="1:23" ht="14.25" hidden="1" customHeight="1" x14ac:dyDescent="0.2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c r="W6447" s="2"/>
    </row>
    <row r="6448" spans="1:23" ht="14.25" hidden="1" customHeight="1" x14ac:dyDescent="0.2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c r="W6448" s="2"/>
    </row>
    <row r="6449" spans="1:23" ht="14.25" hidden="1" customHeight="1" x14ac:dyDescent="0.2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c r="W6449" s="2"/>
    </row>
    <row r="6450" spans="1:23" ht="14.25" hidden="1" customHeight="1" x14ac:dyDescent="0.2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c r="W6450" s="2"/>
    </row>
    <row r="6451" spans="1:23" ht="14.25" hidden="1" customHeight="1" x14ac:dyDescent="0.2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c r="W6451" s="2"/>
    </row>
    <row r="6452" spans="1:23" ht="14.25" hidden="1" customHeight="1" x14ac:dyDescent="0.2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c r="W6452" s="2"/>
    </row>
    <row r="6453" spans="1:23" ht="14.25" hidden="1" customHeight="1" x14ac:dyDescent="0.2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c r="W6453" s="2"/>
    </row>
    <row r="6454" spans="1:23" ht="14.25" hidden="1" customHeight="1" x14ac:dyDescent="0.2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c r="W6454" s="2"/>
    </row>
    <row r="6455" spans="1:23" ht="14.25" hidden="1" customHeight="1" x14ac:dyDescent="0.2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c r="W6455" s="2"/>
    </row>
    <row r="6456" spans="1:23" ht="14.25" customHeight="1" x14ac:dyDescent="0.2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c r="W6456" s="2">
        <f>Table_1[[#This Row],[Profit]]/Table_1[[#This Row],[Sales]]</f>
        <v>0.27</v>
      </c>
    </row>
    <row r="6457" spans="1:23" ht="14.25" customHeight="1" x14ac:dyDescent="0.2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c r="W6457" s="2">
        <f>Table_1[[#This Row],[Profit]]/Table_1[[#This Row],[Sales]]</f>
        <v>0.30999999999999994</v>
      </c>
    </row>
    <row r="6458" spans="1:23" ht="14.25" hidden="1" customHeight="1" x14ac:dyDescent="0.2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c r="W6458" s="2"/>
    </row>
    <row r="6459" spans="1:23" ht="14.25" hidden="1" customHeight="1" x14ac:dyDescent="0.2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c r="W6459" s="2"/>
    </row>
    <row r="6460" spans="1:23" ht="14.25" hidden="1" customHeight="1" x14ac:dyDescent="0.2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c r="W6460" s="2"/>
    </row>
    <row r="6461" spans="1:23" ht="14.25" hidden="1" customHeight="1" x14ac:dyDescent="0.2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c r="W6461" s="2"/>
    </row>
    <row r="6462" spans="1:23" ht="14.25" hidden="1" customHeight="1" x14ac:dyDescent="0.2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c r="W6462" s="2"/>
    </row>
    <row r="6463" spans="1:23" ht="14.25" hidden="1" customHeight="1" x14ac:dyDescent="0.2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c r="W6463" s="2"/>
    </row>
    <row r="6464" spans="1:23" ht="14.25" hidden="1" customHeight="1" x14ac:dyDescent="0.2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c r="W6464" s="2"/>
    </row>
    <row r="6465" spans="1:23" ht="14.25" hidden="1" customHeight="1" x14ac:dyDescent="0.2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c r="W6465" s="2"/>
    </row>
    <row r="6466" spans="1:23" ht="14.25" hidden="1" customHeight="1" x14ac:dyDescent="0.2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c r="W6466" s="2"/>
    </row>
    <row r="6467" spans="1:23" ht="14.25" hidden="1" customHeight="1" x14ac:dyDescent="0.2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c r="W6467" s="2"/>
    </row>
    <row r="6468" spans="1:23" ht="14.25" customHeight="1" x14ac:dyDescent="0.2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c r="W6468" s="2">
        <f>Table_1[[#This Row],[Profit]]/Table_1[[#This Row],[Sales]]</f>
        <v>0.37</v>
      </c>
    </row>
    <row r="6469" spans="1:23" ht="14.25" hidden="1" customHeight="1" x14ac:dyDescent="0.2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c r="W6469" s="2"/>
    </row>
    <row r="6470" spans="1:23" ht="14.25" hidden="1" customHeight="1" x14ac:dyDescent="0.2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c r="W6470" s="2"/>
    </row>
    <row r="6471" spans="1:23" ht="14.25" hidden="1" customHeight="1" x14ac:dyDescent="0.2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c r="W6471" s="2"/>
    </row>
    <row r="6472" spans="1:23" ht="14.25" hidden="1" customHeight="1" x14ac:dyDescent="0.2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c r="W6472" s="2"/>
    </row>
    <row r="6473" spans="1:23" ht="14.25" hidden="1" customHeight="1" x14ac:dyDescent="0.2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c r="W6473" s="2"/>
    </row>
    <row r="6474" spans="1:23" ht="14.25" hidden="1" customHeight="1" x14ac:dyDescent="0.2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c r="W6474" s="2"/>
    </row>
    <row r="6475" spans="1:23" ht="14.25" hidden="1" customHeight="1" x14ac:dyDescent="0.2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c r="W6475" s="2"/>
    </row>
    <row r="6476" spans="1:23" ht="14.25" hidden="1" customHeight="1" x14ac:dyDescent="0.2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c r="W6476" s="2"/>
    </row>
    <row r="6477" spans="1:23" ht="14.25" hidden="1" customHeight="1" x14ac:dyDescent="0.2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c r="W6477" s="2"/>
    </row>
    <row r="6478" spans="1:23" ht="14.25" hidden="1" customHeight="1" x14ac:dyDescent="0.2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c r="W6478" s="2"/>
    </row>
    <row r="6479" spans="1:23" ht="14.25" hidden="1" customHeight="1" x14ac:dyDescent="0.2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c r="W6479" s="2"/>
    </row>
    <row r="6480" spans="1:23" ht="14.25" hidden="1" customHeight="1" x14ac:dyDescent="0.2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c r="W6480" s="2"/>
    </row>
    <row r="6481" spans="1:23" ht="14.25" hidden="1" customHeight="1" x14ac:dyDescent="0.2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c r="W6481" s="2"/>
    </row>
    <row r="6482" spans="1:23" ht="14.25" hidden="1" customHeight="1" x14ac:dyDescent="0.2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c r="W6482" s="2"/>
    </row>
    <row r="6483" spans="1:23" ht="14.25" hidden="1" customHeight="1" x14ac:dyDescent="0.2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c r="W6483" s="2"/>
    </row>
    <row r="6484" spans="1:23" ht="14.25" hidden="1" customHeight="1" x14ac:dyDescent="0.2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c r="W6484" s="2"/>
    </row>
    <row r="6485" spans="1:23" ht="14.25" hidden="1" customHeight="1" x14ac:dyDescent="0.2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c r="W6485" s="2"/>
    </row>
    <row r="6486" spans="1:23" ht="14.25" hidden="1" customHeight="1" x14ac:dyDescent="0.2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c r="W6486" s="2"/>
    </row>
    <row r="6487" spans="1:23" ht="14.25" hidden="1" customHeight="1" x14ac:dyDescent="0.2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c r="W6487" s="2"/>
    </row>
    <row r="6488" spans="1:23" ht="14.25" hidden="1" customHeight="1" x14ac:dyDescent="0.2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c r="W6488" s="2"/>
    </row>
    <row r="6489" spans="1:23" ht="14.25" hidden="1" customHeight="1" x14ac:dyDescent="0.2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c r="W6489" s="2"/>
    </row>
    <row r="6490" spans="1:23" ht="14.25" hidden="1" customHeight="1" x14ac:dyDescent="0.2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c r="W6490" s="2"/>
    </row>
    <row r="6491" spans="1:23" ht="14.25" hidden="1" customHeight="1" x14ac:dyDescent="0.2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c r="W6491" s="2"/>
    </row>
    <row r="6492" spans="1:23" ht="14.25" hidden="1" customHeight="1" x14ac:dyDescent="0.2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c r="W6492" s="2"/>
    </row>
    <row r="6493" spans="1:23" ht="14.25" hidden="1" customHeight="1" x14ac:dyDescent="0.2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c r="W6493" s="2"/>
    </row>
    <row r="6494" spans="1:23" ht="14.25" hidden="1" customHeight="1" x14ac:dyDescent="0.2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c r="W6494" s="2"/>
    </row>
    <row r="6495" spans="1:23" ht="14.25" hidden="1" customHeight="1" x14ac:dyDescent="0.2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c r="W6495" s="2"/>
    </row>
    <row r="6496" spans="1:23" ht="14.25" hidden="1" customHeight="1" x14ac:dyDescent="0.2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c r="W6496" s="2"/>
    </row>
    <row r="6497" spans="1:23" ht="14.25" hidden="1" customHeight="1" x14ac:dyDescent="0.2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c r="W6497" s="2"/>
    </row>
    <row r="6498" spans="1:23" ht="14.25" hidden="1" customHeight="1" x14ac:dyDescent="0.2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c r="W6498" s="2"/>
    </row>
    <row r="6499" spans="1:23" ht="14.25" hidden="1" customHeight="1" x14ac:dyDescent="0.2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c r="W6499" s="2"/>
    </row>
    <row r="6500" spans="1:23" ht="14.25" hidden="1" customHeight="1" x14ac:dyDescent="0.2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c r="W6500" s="2"/>
    </row>
    <row r="6501" spans="1:23" ht="14.25" hidden="1" customHeight="1" x14ac:dyDescent="0.2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c r="W6501" s="2"/>
    </row>
    <row r="6502" spans="1:23" ht="14.25" hidden="1" customHeight="1" x14ac:dyDescent="0.2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c r="W6502" s="2"/>
    </row>
    <row r="6503" spans="1:23" ht="14.25" hidden="1" customHeight="1" x14ac:dyDescent="0.2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c r="W6503" s="2"/>
    </row>
    <row r="6504" spans="1:23" ht="14.25" hidden="1" customHeight="1" x14ac:dyDescent="0.2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c r="W6504" s="2"/>
    </row>
    <row r="6505" spans="1:23" ht="14.25" hidden="1" customHeight="1" x14ac:dyDescent="0.2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c r="W6505" s="2"/>
    </row>
    <row r="6506" spans="1:23" ht="14.25" hidden="1" customHeight="1" x14ac:dyDescent="0.2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c r="W6506" s="2"/>
    </row>
    <row r="6507" spans="1:23" ht="14.25" hidden="1" customHeight="1" x14ac:dyDescent="0.2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c r="W6507" s="2"/>
    </row>
    <row r="6508" spans="1:23" ht="14.25" hidden="1" customHeight="1" x14ac:dyDescent="0.2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c r="W6508" s="2"/>
    </row>
    <row r="6509" spans="1:23" ht="14.25" hidden="1" customHeight="1" x14ac:dyDescent="0.2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c r="W6509" s="2"/>
    </row>
    <row r="6510" spans="1:23" ht="14.25" hidden="1" customHeight="1" x14ac:dyDescent="0.2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c r="W6510" s="2"/>
    </row>
    <row r="6511" spans="1:23" ht="14.25" hidden="1" customHeight="1" x14ac:dyDescent="0.2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c r="W6511" s="2"/>
    </row>
    <row r="6512" spans="1:23" ht="14.25" hidden="1" customHeight="1" x14ac:dyDescent="0.2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c r="W6512" s="2"/>
    </row>
    <row r="6513" spans="1:23" ht="14.25" customHeight="1" x14ac:dyDescent="0.2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c r="W6513" s="2">
        <f>Table_1[[#This Row],[Profit]]/Table_1[[#This Row],[Sales]]</f>
        <v>0.33999999999999997</v>
      </c>
    </row>
    <row r="6514" spans="1:23" ht="14.25" customHeight="1" x14ac:dyDescent="0.2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c r="W6514" s="2">
        <f>Table_1[[#This Row],[Profit]]/Table_1[[#This Row],[Sales]]</f>
        <v>0.49000000000000005</v>
      </c>
    </row>
    <row r="6515" spans="1:23" ht="14.25" customHeight="1" x14ac:dyDescent="0.2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c r="W6515" s="2">
        <f>Table_1[[#This Row],[Profit]]/Table_1[[#This Row],[Sales]]</f>
        <v>0.49</v>
      </c>
    </row>
    <row r="6516" spans="1:23" ht="14.25" customHeight="1" x14ac:dyDescent="0.2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c r="W6516" s="2">
        <f>Table_1[[#This Row],[Profit]]/Table_1[[#This Row],[Sales]]</f>
        <v>0.11249999999999998</v>
      </c>
    </row>
    <row r="6517" spans="1:23" ht="14.25" customHeight="1" x14ac:dyDescent="0.2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c r="W6517" s="2">
        <f>Table_1[[#This Row],[Profit]]/Table_1[[#This Row],[Sales]]</f>
        <v>0</v>
      </c>
    </row>
    <row r="6518" spans="1:23" ht="14.25" customHeight="1" x14ac:dyDescent="0.2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c r="W6518" s="2">
        <f>Table_1[[#This Row],[Profit]]/Table_1[[#This Row],[Sales]]</f>
        <v>0.19999999999999998</v>
      </c>
    </row>
    <row r="6519" spans="1:23" ht="14.25" customHeight="1" x14ac:dyDescent="0.2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c r="W6519" s="2">
        <f>Table_1[[#This Row],[Profit]]/Table_1[[#This Row],[Sales]]</f>
        <v>0.42000000000000004</v>
      </c>
    </row>
    <row r="6520" spans="1:23" ht="14.25" customHeight="1" x14ac:dyDescent="0.2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c r="W6520" s="2">
        <f>Table_1[[#This Row],[Profit]]/Table_1[[#This Row],[Sales]]</f>
        <v>0.28000000000000008</v>
      </c>
    </row>
    <row r="6521" spans="1:23" ht="14.25" customHeight="1" x14ac:dyDescent="0.2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c r="W6521" s="2">
        <f>Table_1[[#This Row],[Profit]]/Table_1[[#This Row],[Sales]]</f>
        <v>0.31249999999999989</v>
      </c>
    </row>
    <row r="6522" spans="1:23" ht="14.25" hidden="1" customHeight="1" x14ac:dyDescent="0.2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c r="W6522" s="2"/>
    </row>
    <row r="6523" spans="1:23" ht="14.25" hidden="1" customHeight="1" x14ac:dyDescent="0.2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c r="W6523" s="2"/>
    </row>
    <row r="6524" spans="1:23" ht="14.25" hidden="1" customHeight="1" x14ac:dyDescent="0.2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c r="W6524" s="2"/>
    </row>
    <row r="6525" spans="1:23" ht="14.25" hidden="1" customHeight="1" x14ac:dyDescent="0.2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c r="W6525" s="2"/>
    </row>
    <row r="6526" spans="1:23" ht="14.25" hidden="1" customHeight="1" x14ac:dyDescent="0.2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c r="W6526" s="2"/>
    </row>
    <row r="6527" spans="1:23" ht="14.25" hidden="1" customHeight="1" x14ac:dyDescent="0.2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c r="W6527" s="2"/>
    </row>
    <row r="6528" spans="1:23" ht="14.25" hidden="1" customHeight="1" x14ac:dyDescent="0.2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c r="W6528" s="2"/>
    </row>
    <row r="6529" spans="1:23" ht="14.25" hidden="1" customHeight="1" x14ac:dyDescent="0.2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c r="W6529" s="2"/>
    </row>
    <row r="6530" spans="1:23" ht="14.25" hidden="1" customHeight="1" x14ac:dyDescent="0.2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c r="W6530" s="2"/>
    </row>
    <row r="6531" spans="1:23" ht="14.25" hidden="1" customHeight="1" x14ac:dyDescent="0.2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c r="W6531" s="2"/>
    </row>
    <row r="6532" spans="1:23" ht="14.25" hidden="1" customHeight="1" x14ac:dyDescent="0.2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c r="W6532" s="2"/>
    </row>
    <row r="6533" spans="1:23" ht="14.25" hidden="1" customHeight="1" x14ac:dyDescent="0.2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c r="W6533" s="2"/>
    </row>
    <row r="6534" spans="1:23" ht="14.25" hidden="1" customHeight="1" x14ac:dyDescent="0.2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c r="W6534" s="2"/>
    </row>
    <row r="6535" spans="1:23" ht="14.25" hidden="1" customHeight="1" x14ac:dyDescent="0.2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c r="W6535" s="2"/>
    </row>
    <row r="6536" spans="1:23" ht="14.25" hidden="1" customHeight="1" x14ac:dyDescent="0.2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c r="W6536" s="2"/>
    </row>
    <row r="6537" spans="1:23" ht="14.25" hidden="1" customHeight="1" x14ac:dyDescent="0.2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c r="W6537" s="2"/>
    </row>
    <row r="6538" spans="1:23" ht="14.25" hidden="1" customHeight="1" x14ac:dyDescent="0.2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c r="W6538" s="2"/>
    </row>
    <row r="6539" spans="1:23" ht="14.25" hidden="1" customHeight="1" x14ac:dyDescent="0.2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c r="W6539" s="2"/>
    </row>
    <row r="6540" spans="1:23" ht="14.25" hidden="1" customHeight="1" x14ac:dyDescent="0.2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c r="W6540" s="2"/>
    </row>
    <row r="6541" spans="1:23" ht="14.25" hidden="1" customHeight="1" x14ac:dyDescent="0.2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c r="W6541" s="2"/>
    </row>
    <row r="6542" spans="1:23" ht="14.25" customHeight="1" x14ac:dyDescent="0.2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c r="W6542" s="2">
        <f>Table_1[[#This Row],[Profit]]/Table_1[[#This Row],[Sales]]</f>
        <v>0.47</v>
      </c>
    </row>
    <row r="6543" spans="1:23" ht="14.25" customHeight="1" x14ac:dyDescent="0.2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c r="W6543" s="2">
        <f>Table_1[[#This Row],[Profit]]/Table_1[[#This Row],[Sales]]</f>
        <v>0.16999999999999993</v>
      </c>
    </row>
    <row r="6544" spans="1:23" ht="14.25" customHeight="1" x14ac:dyDescent="0.2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c r="W6544" s="2">
        <f>Table_1[[#This Row],[Profit]]/Table_1[[#This Row],[Sales]]</f>
        <v>9.9999999999999978E-2</v>
      </c>
    </row>
    <row r="6545" spans="1:23" ht="14.25" customHeight="1" x14ac:dyDescent="0.2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c r="W6545" s="2">
        <f>Table_1[[#This Row],[Profit]]/Table_1[[#This Row],[Sales]]</f>
        <v>0.24</v>
      </c>
    </row>
    <row r="6546" spans="1:23" ht="14.25" hidden="1" customHeight="1" x14ac:dyDescent="0.2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c r="W6546" s="2"/>
    </row>
    <row r="6547" spans="1:23" ht="14.25" hidden="1" customHeight="1" x14ac:dyDescent="0.2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c r="W6547" s="2"/>
    </row>
    <row r="6548" spans="1:23" ht="14.25" hidden="1" customHeight="1" x14ac:dyDescent="0.2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c r="W6548" s="2"/>
    </row>
    <row r="6549" spans="1:23" ht="14.25" hidden="1" customHeight="1" x14ac:dyDescent="0.2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c r="W6549" s="2"/>
    </row>
    <row r="6550" spans="1:23" ht="14.25" hidden="1" customHeight="1" x14ac:dyDescent="0.2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c r="W6550" s="2"/>
    </row>
    <row r="6551" spans="1:23" ht="14.25" hidden="1" customHeight="1" x14ac:dyDescent="0.2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c r="W6551" s="2"/>
    </row>
    <row r="6552" spans="1:23" ht="14.25" hidden="1" customHeight="1" x14ac:dyDescent="0.2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c r="W6552" s="2"/>
    </row>
    <row r="6553" spans="1:23" ht="14.25" customHeight="1" x14ac:dyDescent="0.2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c r="W6553" s="2">
        <f>Table_1[[#This Row],[Profit]]/Table_1[[#This Row],[Sales]]</f>
        <v>0.48</v>
      </c>
    </row>
    <row r="6554" spans="1:23" ht="14.25" customHeight="1" x14ac:dyDescent="0.2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c r="W6554" s="2">
        <f>Table_1[[#This Row],[Profit]]/Table_1[[#This Row],[Sales]]</f>
        <v>4.9999999999999954E-2</v>
      </c>
    </row>
    <row r="6555" spans="1:23" ht="14.25" hidden="1" customHeight="1" x14ac:dyDescent="0.2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c r="W6555" s="2"/>
    </row>
    <row r="6556" spans="1:23" ht="14.25" hidden="1" customHeight="1" x14ac:dyDescent="0.2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c r="W6556" s="2"/>
    </row>
    <row r="6557" spans="1:23" ht="14.25" hidden="1" customHeight="1" x14ac:dyDescent="0.2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c r="W6557" s="2"/>
    </row>
    <row r="6558" spans="1:23" ht="14.25" hidden="1" customHeight="1" x14ac:dyDescent="0.2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c r="W6558" s="2"/>
    </row>
    <row r="6559" spans="1:23" ht="14.25" hidden="1" customHeight="1" x14ac:dyDescent="0.2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c r="W6559" s="2"/>
    </row>
    <row r="6560" spans="1:23" ht="14.25" hidden="1" customHeight="1" x14ac:dyDescent="0.2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c r="W6560" s="2"/>
    </row>
    <row r="6561" spans="1:23" ht="14.25" customHeight="1" x14ac:dyDescent="0.2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c r="W6561" s="2">
        <f>Table_1[[#This Row],[Profit]]/Table_1[[#This Row],[Sales]]</f>
        <v>0.46999999999999992</v>
      </c>
    </row>
    <row r="6562" spans="1:23" ht="14.25" customHeight="1" x14ac:dyDescent="0.2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c r="W6562" s="2">
        <f>Table_1[[#This Row],[Profit]]/Table_1[[#This Row],[Sales]]</f>
        <v>0.48000000000000004</v>
      </c>
    </row>
    <row r="6563" spans="1:23" ht="14.25" hidden="1" customHeight="1" x14ac:dyDescent="0.2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c r="W6563" s="2"/>
    </row>
    <row r="6564" spans="1:23" ht="14.25" hidden="1" customHeight="1" x14ac:dyDescent="0.2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c r="W6564" s="2"/>
    </row>
    <row r="6565" spans="1:23" ht="14.25" hidden="1" customHeight="1" x14ac:dyDescent="0.2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c r="W6565" s="2"/>
    </row>
    <row r="6566" spans="1:23" ht="14.25" hidden="1" customHeight="1" x14ac:dyDescent="0.2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c r="W6566" s="2"/>
    </row>
    <row r="6567" spans="1:23" ht="14.25" hidden="1" customHeight="1" x14ac:dyDescent="0.2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c r="W6567" s="2"/>
    </row>
    <row r="6568" spans="1:23" ht="14.25" hidden="1" customHeight="1" x14ac:dyDescent="0.2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c r="W6568" s="2"/>
    </row>
    <row r="6569" spans="1:23" ht="14.25" hidden="1" customHeight="1" x14ac:dyDescent="0.2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c r="W6569" s="2"/>
    </row>
    <row r="6570" spans="1:23" ht="14.25" hidden="1" customHeight="1" x14ac:dyDescent="0.2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c r="W6570" s="2"/>
    </row>
    <row r="6571" spans="1:23" ht="14.25" hidden="1" customHeight="1" x14ac:dyDescent="0.2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c r="W6571" s="2"/>
    </row>
    <row r="6572" spans="1:23" ht="14.25" hidden="1" customHeight="1" x14ac:dyDescent="0.2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c r="W6572" s="2"/>
    </row>
    <row r="6573" spans="1:23" ht="14.25" hidden="1" customHeight="1" x14ac:dyDescent="0.2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c r="W6573" s="2"/>
    </row>
    <row r="6574" spans="1:23" ht="14.25" customHeight="1" x14ac:dyDescent="0.2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c r="W6574" s="2">
        <f>Table_1[[#This Row],[Profit]]/Table_1[[#This Row],[Sales]]</f>
        <v>0.49</v>
      </c>
    </row>
    <row r="6575" spans="1:23" ht="14.25" hidden="1" customHeight="1" x14ac:dyDescent="0.2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c r="W6575" s="2"/>
    </row>
    <row r="6576" spans="1:23" ht="14.25" hidden="1" customHeight="1" x14ac:dyDescent="0.2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c r="W6576" s="2"/>
    </row>
    <row r="6577" spans="1:23" ht="14.25" customHeight="1" x14ac:dyDescent="0.2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c r="W6577" s="2">
        <f>Table_1[[#This Row],[Profit]]/Table_1[[#This Row],[Sales]]</f>
        <v>0.42000000000000004</v>
      </c>
    </row>
    <row r="6578" spans="1:23" ht="14.25" customHeight="1" x14ac:dyDescent="0.2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c r="W6578" s="2">
        <f>Table_1[[#This Row],[Profit]]/Table_1[[#This Row],[Sales]]</f>
        <v>-0.1</v>
      </c>
    </row>
    <row r="6579" spans="1:23" ht="14.25" hidden="1" customHeight="1" x14ac:dyDescent="0.2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c r="W6579" s="2"/>
    </row>
    <row r="6580" spans="1:23" ht="14.25" customHeight="1" x14ac:dyDescent="0.2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c r="W6580" s="2">
        <f>Table_1[[#This Row],[Profit]]/Table_1[[#This Row],[Sales]]</f>
        <v>7.4999999999999983E-2</v>
      </c>
    </row>
    <row r="6581" spans="1:23" ht="14.25" customHeight="1" x14ac:dyDescent="0.2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c r="W6581" s="2">
        <f>Table_1[[#This Row],[Profit]]/Table_1[[#This Row],[Sales]]</f>
        <v>0.48</v>
      </c>
    </row>
    <row r="6582" spans="1:23" ht="14.25" customHeight="1" x14ac:dyDescent="0.2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c r="W6582" s="2">
        <f>Table_1[[#This Row],[Profit]]/Table_1[[#This Row],[Sales]]</f>
        <v>0.26999999999999996</v>
      </c>
    </row>
    <row r="6583" spans="1:23" ht="14.25" customHeight="1" x14ac:dyDescent="0.2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c r="W6583" s="2">
        <f>Table_1[[#This Row],[Profit]]/Table_1[[#This Row],[Sales]]</f>
        <v>0.29999999999999988</v>
      </c>
    </row>
    <row r="6584" spans="1:23" ht="14.25" customHeight="1" x14ac:dyDescent="0.2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c r="W6584" s="2">
        <f>Table_1[[#This Row],[Profit]]/Table_1[[#This Row],[Sales]]</f>
        <v>0.48000000000000004</v>
      </c>
    </row>
    <row r="6585" spans="1:23" ht="14.25" hidden="1" customHeight="1" x14ac:dyDescent="0.2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c r="W6585" s="2"/>
    </row>
    <row r="6586" spans="1:23" ht="14.25" hidden="1" customHeight="1" x14ac:dyDescent="0.2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c r="W6586" s="2"/>
    </row>
    <row r="6587" spans="1:23" ht="14.25" hidden="1" customHeight="1" x14ac:dyDescent="0.2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c r="W6587" s="2"/>
    </row>
    <row r="6588" spans="1:23" ht="14.25" hidden="1" customHeight="1" x14ac:dyDescent="0.2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c r="W6588" s="2"/>
    </row>
    <row r="6589" spans="1:23" ht="14.25" hidden="1" customHeight="1" x14ac:dyDescent="0.2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c r="W6589" s="2"/>
    </row>
    <row r="6590" spans="1:23" ht="14.25" hidden="1" customHeight="1" x14ac:dyDescent="0.2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c r="W6590" s="2"/>
    </row>
    <row r="6591" spans="1:23" ht="14.25" hidden="1" customHeight="1" x14ac:dyDescent="0.2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c r="W6591" s="2"/>
    </row>
    <row r="6592" spans="1:23" ht="14.25" hidden="1" customHeight="1" x14ac:dyDescent="0.2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c r="W6592" s="2"/>
    </row>
    <row r="6593" spans="1:23" ht="14.25" customHeight="1" x14ac:dyDescent="0.2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c r="W6593" s="2">
        <f>Table_1[[#This Row],[Profit]]/Table_1[[#This Row],[Sales]]</f>
        <v>0.27999999999999997</v>
      </c>
    </row>
    <row r="6594" spans="1:23" ht="14.25" customHeight="1" x14ac:dyDescent="0.2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c r="W6594" s="2">
        <f>Table_1[[#This Row],[Profit]]/Table_1[[#This Row],[Sales]]</f>
        <v>8.7499999999999994E-2</v>
      </c>
    </row>
    <row r="6595" spans="1:23" ht="14.25" hidden="1" customHeight="1" x14ac:dyDescent="0.2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c r="W6595" s="2"/>
    </row>
    <row r="6596" spans="1:23" ht="14.25" hidden="1" customHeight="1" x14ac:dyDescent="0.2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c r="W6596" s="2"/>
    </row>
    <row r="6597" spans="1:23" ht="14.25" hidden="1" customHeight="1" x14ac:dyDescent="0.2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c r="W6597" s="2"/>
    </row>
    <row r="6598" spans="1:23" ht="14.25" hidden="1" customHeight="1" x14ac:dyDescent="0.2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c r="W6598" s="2"/>
    </row>
    <row r="6599" spans="1:23" ht="14.25" hidden="1" customHeight="1" x14ac:dyDescent="0.2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c r="W6599" s="2"/>
    </row>
    <row r="6600" spans="1:23" ht="14.25" hidden="1" customHeight="1" x14ac:dyDescent="0.2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c r="W6600" s="2"/>
    </row>
    <row r="6601" spans="1:23" ht="14.25" hidden="1" customHeight="1" x14ac:dyDescent="0.2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c r="W6601" s="2"/>
    </row>
    <row r="6602" spans="1:23" ht="14.25" hidden="1" customHeight="1" x14ac:dyDescent="0.2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c r="W6602" s="2"/>
    </row>
    <row r="6603" spans="1:23" ht="14.25" hidden="1" customHeight="1" x14ac:dyDescent="0.2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c r="W6603" s="2"/>
    </row>
    <row r="6604" spans="1:23" ht="14.25" hidden="1" customHeight="1" x14ac:dyDescent="0.2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c r="W6604" s="2"/>
    </row>
    <row r="6605" spans="1:23" ht="14.25" customHeight="1" x14ac:dyDescent="0.2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c r="W6605" s="2">
        <f>Table_1[[#This Row],[Profit]]/Table_1[[#This Row],[Sales]]</f>
        <v>-0.22500000000000001</v>
      </c>
    </row>
    <row r="6606" spans="1:23" ht="14.25" customHeight="1" x14ac:dyDescent="0.2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c r="W6606" s="2">
        <f>Table_1[[#This Row],[Profit]]/Table_1[[#This Row],[Sales]]</f>
        <v>0</v>
      </c>
    </row>
    <row r="6607" spans="1:23" ht="14.25" customHeight="1" x14ac:dyDescent="0.2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c r="W6607" s="2">
        <f>Table_1[[#This Row],[Profit]]/Table_1[[#This Row],[Sales]]</f>
        <v>0.48000000000000009</v>
      </c>
    </row>
    <row r="6608" spans="1:23" ht="14.25" customHeight="1" x14ac:dyDescent="0.2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c r="W6608" s="2">
        <f>Table_1[[#This Row],[Profit]]/Table_1[[#This Row],[Sales]]</f>
        <v>0.11249999999999992</v>
      </c>
    </row>
    <row r="6609" spans="1:23" ht="14.25" customHeight="1" x14ac:dyDescent="0.2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c r="W6609" s="2">
        <f>Table_1[[#This Row],[Profit]]/Table_1[[#This Row],[Sales]]</f>
        <v>-0.17500000000000013</v>
      </c>
    </row>
    <row r="6610" spans="1:23" ht="14.25" customHeight="1" x14ac:dyDescent="0.2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c r="W6610" s="2">
        <f>Table_1[[#This Row],[Profit]]/Table_1[[#This Row],[Sales]]</f>
        <v>0.31249999999999983</v>
      </c>
    </row>
    <row r="6611" spans="1:23" ht="14.25" hidden="1" customHeight="1" x14ac:dyDescent="0.2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c r="W6611" s="2"/>
    </row>
    <row r="6612" spans="1:23" ht="14.25" customHeight="1" x14ac:dyDescent="0.2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c r="W6612" s="2">
        <f>Table_1[[#This Row],[Profit]]/Table_1[[#This Row],[Sales]]</f>
        <v>0.3125</v>
      </c>
    </row>
    <row r="6613" spans="1:23" ht="14.25" hidden="1" customHeight="1" x14ac:dyDescent="0.2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c r="W6613" s="2"/>
    </row>
    <row r="6614" spans="1:23" ht="14.25" hidden="1" customHeight="1" x14ac:dyDescent="0.2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c r="W6614" s="2"/>
    </row>
    <row r="6615" spans="1:23" ht="14.25" hidden="1" customHeight="1" x14ac:dyDescent="0.2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c r="W6615" s="2"/>
    </row>
    <row r="6616" spans="1:23" ht="14.25" hidden="1" customHeight="1" x14ac:dyDescent="0.2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c r="W6616" s="2"/>
    </row>
    <row r="6617" spans="1:23" ht="14.25" customHeight="1" x14ac:dyDescent="0.2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c r="W6617" s="2">
        <f>Table_1[[#This Row],[Profit]]/Table_1[[#This Row],[Sales]]</f>
        <v>5.8823529411764712E-2</v>
      </c>
    </row>
    <row r="6618" spans="1:23" ht="14.25" customHeight="1" x14ac:dyDescent="0.2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c r="W6618" s="2">
        <f>Table_1[[#This Row],[Profit]]/Table_1[[#This Row],[Sales]]</f>
        <v>0.47999999999999993</v>
      </c>
    </row>
    <row r="6619" spans="1:23" ht="14.25" customHeight="1" x14ac:dyDescent="0.2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c r="W6619" s="2">
        <f>Table_1[[#This Row],[Profit]]/Table_1[[#This Row],[Sales]]</f>
        <v>0.49</v>
      </c>
    </row>
    <row r="6620" spans="1:23" ht="14.25" hidden="1" customHeight="1" x14ac:dyDescent="0.2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c r="W6620" s="2"/>
    </row>
    <row r="6621" spans="1:23" ht="14.25" hidden="1" customHeight="1" x14ac:dyDescent="0.2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c r="W6621" s="2"/>
    </row>
    <row r="6622" spans="1:23" ht="14.25" hidden="1" customHeight="1" x14ac:dyDescent="0.2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c r="W6622" s="2"/>
    </row>
    <row r="6623" spans="1:23" ht="14.25" hidden="1" customHeight="1" x14ac:dyDescent="0.2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c r="W6623" s="2"/>
    </row>
    <row r="6624" spans="1:23" ht="14.25" customHeight="1" x14ac:dyDescent="0.2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c r="W6624" s="2">
        <f>Table_1[[#This Row],[Profit]]/Table_1[[#This Row],[Sales]]</f>
        <v>0.28999999999999992</v>
      </c>
    </row>
    <row r="6625" spans="1:23" ht="14.25" customHeight="1" x14ac:dyDescent="0.2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c r="W6625" s="2">
        <f>Table_1[[#This Row],[Profit]]/Table_1[[#This Row],[Sales]]</f>
        <v>0.47</v>
      </c>
    </row>
    <row r="6626" spans="1:23" ht="14.25" hidden="1" customHeight="1" x14ac:dyDescent="0.2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c r="W6626" s="2"/>
    </row>
    <row r="6627" spans="1:23" ht="14.25" hidden="1" customHeight="1" x14ac:dyDescent="0.2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c r="W6627" s="2"/>
    </row>
    <row r="6628" spans="1:23" ht="14.25" hidden="1" customHeight="1" x14ac:dyDescent="0.2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c r="W6628" s="2"/>
    </row>
    <row r="6629" spans="1:23" ht="14.25" customHeight="1" x14ac:dyDescent="0.2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c r="W6629" s="2">
        <f>Table_1[[#This Row],[Profit]]/Table_1[[#This Row],[Sales]]</f>
        <v>0.48000000000000004</v>
      </c>
    </row>
    <row r="6630" spans="1:23" ht="14.25" hidden="1" customHeight="1" x14ac:dyDescent="0.2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c r="W6630" s="2"/>
    </row>
    <row r="6631" spans="1:23" ht="14.25" hidden="1" customHeight="1" x14ac:dyDescent="0.2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c r="W6631" s="2"/>
    </row>
    <row r="6632" spans="1:23" ht="14.25" customHeight="1" x14ac:dyDescent="0.2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c r="W6632" s="2">
        <f>Table_1[[#This Row],[Profit]]/Table_1[[#This Row],[Sales]]</f>
        <v>7.4999999999999942E-2</v>
      </c>
    </row>
    <row r="6633" spans="1:23" ht="14.25" customHeight="1" x14ac:dyDescent="0.2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c r="W6633" s="2">
        <f>Table_1[[#This Row],[Profit]]/Table_1[[#This Row],[Sales]]</f>
        <v>0.36</v>
      </c>
    </row>
    <row r="6634" spans="1:23" ht="14.25" hidden="1" customHeight="1" x14ac:dyDescent="0.2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c r="W6634" s="2"/>
    </row>
    <row r="6635" spans="1:23" ht="14.25" customHeight="1" x14ac:dyDescent="0.2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c r="W6635" s="2">
        <f>Table_1[[#This Row],[Profit]]/Table_1[[#This Row],[Sales]]</f>
        <v>0.43000000000000005</v>
      </c>
    </row>
    <row r="6636" spans="1:23" ht="14.25" hidden="1" customHeight="1" x14ac:dyDescent="0.2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c r="W6636" s="2"/>
    </row>
    <row r="6637" spans="1:23" ht="14.25" hidden="1" customHeight="1" x14ac:dyDescent="0.2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c r="W6637" s="2"/>
    </row>
    <row r="6638" spans="1:23" ht="14.25" hidden="1" customHeight="1" x14ac:dyDescent="0.2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c r="W6638" s="2"/>
    </row>
    <row r="6639" spans="1:23" ht="14.25" hidden="1" customHeight="1" x14ac:dyDescent="0.2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c r="W6639" s="2"/>
    </row>
    <row r="6640" spans="1:23" ht="14.25" hidden="1" customHeight="1" x14ac:dyDescent="0.2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c r="W6640" s="2"/>
    </row>
    <row r="6641" spans="1:23" ht="14.25" hidden="1" customHeight="1" x14ac:dyDescent="0.2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c r="W6641" s="2"/>
    </row>
    <row r="6642" spans="1:23" ht="14.25" hidden="1" customHeight="1" x14ac:dyDescent="0.2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c r="W6642" s="2"/>
    </row>
    <row r="6643" spans="1:23" ht="14.25" hidden="1" customHeight="1" x14ac:dyDescent="0.2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c r="W6643" s="2"/>
    </row>
    <row r="6644" spans="1:23" ht="14.25" hidden="1" customHeight="1" x14ac:dyDescent="0.2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c r="W6644" s="2"/>
    </row>
    <row r="6645" spans="1:23" ht="14.25" customHeight="1" x14ac:dyDescent="0.2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c r="W6645" s="2">
        <f>Table_1[[#This Row],[Profit]]/Table_1[[#This Row],[Sales]]</f>
        <v>8.7500000000000008E-2</v>
      </c>
    </row>
    <row r="6646" spans="1:23" ht="14.25" customHeight="1" x14ac:dyDescent="0.2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c r="W6646" s="2">
        <f>Table_1[[#This Row],[Profit]]/Table_1[[#This Row],[Sales]]</f>
        <v>-0.22499999999999998</v>
      </c>
    </row>
    <row r="6647" spans="1:23" ht="14.25" customHeight="1" x14ac:dyDescent="0.2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c r="W6647" s="2">
        <f>Table_1[[#This Row],[Profit]]/Table_1[[#This Row],[Sales]]</f>
        <v>0.11249999999999988</v>
      </c>
    </row>
    <row r="6648" spans="1:23" ht="14.25" customHeight="1" x14ac:dyDescent="0.2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c r="W6648" s="2">
        <f>Table_1[[#This Row],[Profit]]/Table_1[[#This Row],[Sales]]</f>
        <v>-0.53999999999999981</v>
      </c>
    </row>
    <row r="6649" spans="1:23" ht="14.25" customHeight="1" x14ac:dyDescent="0.2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c r="W6649" s="2">
        <f>Table_1[[#This Row],[Profit]]/Table_1[[#This Row],[Sales]]</f>
        <v>0.10000000000000006</v>
      </c>
    </row>
    <row r="6650" spans="1:23" ht="14.25" hidden="1" customHeight="1" x14ac:dyDescent="0.2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c r="W6650" s="2"/>
    </row>
    <row r="6651" spans="1:23" ht="14.25" hidden="1" customHeight="1" x14ac:dyDescent="0.2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c r="W6651" s="2"/>
    </row>
    <row r="6652" spans="1:23" ht="14.25" hidden="1" customHeight="1" x14ac:dyDescent="0.2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c r="W6652" s="2"/>
    </row>
    <row r="6653" spans="1:23" ht="14.25" hidden="1" customHeight="1" x14ac:dyDescent="0.2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c r="W6653" s="2"/>
    </row>
    <row r="6654" spans="1:23" ht="14.25" hidden="1" customHeight="1" x14ac:dyDescent="0.2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c r="W6654" s="2"/>
    </row>
    <row r="6655" spans="1:23" ht="14.25" hidden="1" customHeight="1" x14ac:dyDescent="0.2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c r="W6655" s="2"/>
    </row>
    <row r="6656" spans="1:23" ht="14.25" customHeight="1" x14ac:dyDescent="0.2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c r="W6656" s="2">
        <f>Table_1[[#This Row],[Profit]]/Table_1[[#This Row],[Sales]]</f>
        <v>7.4999999999999969E-2</v>
      </c>
    </row>
    <row r="6657" spans="1:23" ht="14.25" customHeight="1" x14ac:dyDescent="0.2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c r="W6657" s="2">
        <f>Table_1[[#This Row],[Profit]]/Table_1[[#This Row],[Sales]]</f>
        <v>0.14999999999999986</v>
      </c>
    </row>
    <row r="6658" spans="1:23" ht="14.25" customHeight="1" x14ac:dyDescent="0.2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c r="W6658" s="2">
        <f>Table_1[[#This Row],[Profit]]/Table_1[[#This Row],[Sales]]</f>
        <v>-0.125</v>
      </c>
    </row>
    <row r="6659" spans="1:23" ht="14.25" customHeight="1" x14ac:dyDescent="0.2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c r="W6659" s="2">
        <f>Table_1[[#This Row],[Profit]]/Table_1[[#This Row],[Sales]]</f>
        <v>0.36249999999999999</v>
      </c>
    </row>
    <row r="6660" spans="1:23" ht="14.25" customHeight="1" x14ac:dyDescent="0.2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c r="W6660" s="2">
        <f>Table_1[[#This Row],[Profit]]/Table_1[[#This Row],[Sales]]</f>
        <v>0.23750000000000007</v>
      </c>
    </row>
    <row r="6661" spans="1:23" ht="14.25" customHeight="1" x14ac:dyDescent="0.2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c r="W6661" s="2">
        <f>Table_1[[#This Row],[Profit]]/Table_1[[#This Row],[Sales]]</f>
        <v>-0.47999999999999993</v>
      </c>
    </row>
    <row r="6662" spans="1:23" ht="14.25" hidden="1" customHeight="1" x14ac:dyDescent="0.2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c r="W6662" s="2"/>
    </row>
    <row r="6663" spans="1:23" ht="14.25" hidden="1" customHeight="1" x14ac:dyDescent="0.2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c r="W6663" s="2"/>
    </row>
    <row r="6664" spans="1:23" ht="14.25" hidden="1" customHeight="1" x14ac:dyDescent="0.2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c r="W6664" s="2"/>
    </row>
    <row r="6665" spans="1:23" ht="14.25" hidden="1" customHeight="1" x14ac:dyDescent="0.2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c r="W6665" s="2"/>
    </row>
    <row r="6666" spans="1:23" ht="14.25" hidden="1" customHeight="1" x14ac:dyDescent="0.2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c r="W6666" s="2"/>
    </row>
    <row r="6667" spans="1:23" ht="14.25" hidden="1" customHeight="1" x14ac:dyDescent="0.2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c r="W6667" s="2"/>
    </row>
    <row r="6668" spans="1:23" ht="14.25" hidden="1" customHeight="1" x14ac:dyDescent="0.2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c r="W6668" s="2"/>
    </row>
    <row r="6669" spans="1:23" ht="14.25" hidden="1" customHeight="1" x14ac:dyDescent="0.2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c r="W6669" s="2"/>
    </row>
    <row r="6670" spans="1:23" ht="14.25" hidden="1" customHeight="1" x14ac:dyDescent="0.2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c r="W6670" s="2"/>
    </row>
    <row r="6671" spans="1:23" ht="14.25" hidden="1" customHeight="1" x14ac:dyDescent="0.2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c r="W6671" s="2"/>
    </row>
    <row r="6672" spans="1:23" ht="14.25" hidden="1" customHeight="1" x14ac:dyDescent="0.2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c r="W6672" s="2"/>
    </row>
    <row r="6673" spans="1:23" ht="14.25" customHeight="1" x14ac:dyDescent="0.2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c r="W6673" s="2">
        <f>Table_1[[#This Row],[Profit]]/Table_1[[#This Row],[Sales]]</f>
        <v>0.34999999999999992</v>
      </c>
    </row>
    <row r="6674" spans="1:23" ht="14.25" customHeight="1" x14ac:dyDescent="0.2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c r="W6674" s="2">
        <f>Table_1[[#This Row],[Profit]]/Table_1[[#This Row],[Sales]]</f>
        <v>0.29999999999999993</v>
      </c>
    </row>
    <row r="6675" spans="1:23" ht="14.25" hidden="1" customHeight="1" x14ac:dyDescent="0.2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c r="W6675" s="2"/>
    </row>
    <row r="6676" spans="1:23" ht="14.25" hidden="1" customHeight="1" x14ac:dyDescent="0.2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c r="W6676" s="2"/>
    </row>
    <row r="6677" spans="1:23" ht="14.25" hidden="1" customHeight="1" x14ac:dyDescent="0.2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c r="W6677" s="2"/>
    </row>
    <row r="6678" spans="1:23" ht="14.25" hidden="1" customHeight="1" x14ac:dyDescent="0.2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c r="W6678" s="2"/>
    </row>
    <row r="6679" spans="1:23" ht="14.25" hidden="1" customHeight="1" x14ac:dyDescent="0.2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c r="W6679" s="2"/>
    </row>
    <row r="6680" spans="1:23" ht="14.25" customHeight="1" x14ac:dyDescent="0.2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c r="W6680" s="2">
        <f>Table_1[[#This Row],[Profit]]/Table_1[[#This Row],[Sales]]</f>
        <v>7.4999999999999956E-2</v>
      </c>
    </row>
    <row r="6681" spans="1:23" ht="14.25" hidden="1" customHeight="1" x14ac:dyDescent="0.2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c r="W6681" s="2"/>
    </row>
    <row r="6682" spans="1:23" ht="14.25" hidden="1" customHeight="1" x14ac:dyDescent="0.2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c r="W6682" s="2"/>
    </row>
    <row r="6683" spans="1:23" ht="14.25" hidden="1" customHeight="1" x14ac:dyDescent="0.2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c r="W6683" s="2"/>
    </row>
    <row r="6684" spans="1:23" ht="14.25" hidden="1" customHeight="1" x14ac:dyDescent="0.2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c r="W6684" s="2"/>
    </row>
    <row r="6685" spans="1:23" ht="14.25" customHeight="1" x14ac:dyDescent="0.2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c r="W6685" s="2">
        <f>Table_1[[#This Row],[Profit]]/Table_1[[#This Row],[Sales]]</f>
        <v>0.44000000000000011</v>
      </c>
    </row>
    <row r="6686" spans="1:23" ht="14.25" hidden="1" customHeight="1" x14ac:dyDescent="0.2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c r="W6686" s="2"/>
    </row>
    <row r="6687" spans="1:23" ht="14.25" hidden="1" customHeight="1" x14ac:dyDescent="0.2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c r="W6687" s="2"/>
    </row>
    <row r="6688" spans="1:23" ht="14.25" hidden="1" customHeight="1" x14ac:dyDescent="0.2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c r="W6688" s="2"/>
    </row>
    <row r="6689" spans="1:23" ht="14.25" customHeight="1" x14ac:dyDescent="0.2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c r="W6689" s="2">
        <f>Table_1[[#This Row],[Profit]]/Table_1[[#This Row],[Sales]]</f>
        <v>4.9999999999999961E-2</v>
      </c>
    </row>
    <row r="6690" spans="1:23" ht="14.25" customHeight="1" x14ac:dyDescent="0.2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c r="W6690" s="2">
        <f>Table_1[[#This Row],[Profit]]/Table_1[[#This Row],[Sales]]</f>
        <v>0.18999999999999992</v>
      </c>
    </row>
    <row r="6691" spans="1:23" ht="14.25" hidden="1" customHeight="1" x14ac:dyDescent="0.2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c r="W6691" s="2"/>
    </row>
    <row r="6692" spans="1:23" ht="14.25" hidden="1" customHeight="1" x14ac:dyDescent="0.2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c r="W6692" s="2"/>
    </row>
    <row r="6693" spans="1:23" ht="14.25" hidden="1" customHeight="1" x14ac:dyDescent="0.2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c r="W6693" s="2"/>
    </row>
    <row r="6694" spans="1:23" ht="14.25" hidden="1" customHeight="1" x14ac:dyDescent="0.2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c r="W6694" s="2"/>
    </row>
    <row r="6695" spans="1:23" ht="14.25" hidden="1" customHeight="1" x14ac:dyDescent="0.2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c r="W6695" s="2"/>
    </row>
    <row r="6696" spans="1:23" ht="14.25" hidden="1" customHeight="1" x14ac:dyDescent="0.2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c r="W6696" s="2"/>
    </row>
    <row r="6697" spans="1:23" ht="14.25" hidden="1" customHeight="1" x14ac:dyDescent="0.2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c r="W6697" s="2"/>
    </row>
    <row r="6698" spans="1:23" ht="14.25" hidden="1" customHeight="1" x14ac:dyDescent="0.2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c r="W6698" s="2"/>
    </row>
    <row r="6699" spans="1:23" ht="14.25" hidden="1" customHeight="1" x14ac:dyDescent="0.2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c r="W6699" s="2"/>
    </row>
    <row r="6700" spans="1:23" ht="14.25" customHeight="1" x14ac:dyDescent="0.2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c r="W6700" s="2">
        <f>Table_1[[#This Row],[Profit]]/Table_1[[#This Row],[Sales]]</f>
        <v>0.47000000000000003</v>
      </c>
    </row>
    <row r="6701" spans="1:23" ht="14.25" customHeight="1" x14ac:dyDescent="0.2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c r="W6701" s="2">
        <f>Table_1[[#This Row],[Profit]]/Table_1[[#This Row],[Sales]]</f>
        <v>9.9999999999999964E-2</v>
      </c>
    </row>
    <row r="6702" spans="1:23" ht="14.25" customHeight="1" x14ac:dyDescent="0.2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c r="W6702" s="2">
        <f>Table_1[[#This Row],[Profit]]/Table_1[[#This Row],[Sales]]</f>
        <v>0.34999999999999992</v>
      </c>
    </row>
    <row r="6703" spans="1:23" ht="14.25" hidden="1" customHeight="1" x14ac:dyDescent="0.2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c r="W6703" s="2"/>
    </row>
    <row r="6704" spans="1:23" ht="14.25" hidden="1" customHeight="1" x14ac:dyDescent="0.2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c r="W6704" s="2"/>
    </row>
    <row r="6705" spans="1:23" ht="14.25" customHeight="1" x14ac:dyDescent="0.2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c r="W6705" s="2">
        <f>Table_1[[#This Row],[Profit]]/Table_1[[#This Row],[Sales]]</f>
        <v>8.7500000000000036E-2</v>
      </c>
    </row>
    <row r="6706" spans="1:23" ht="14.25" customHeight="1" x14ac:dyDescent="0.2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c r="W6706" s="2">
        <f>Table_1[[#This Row],[Profit]]/Table_1[[#This Row],[Sales]]</f>
        <v>0.32999999999999996</v>
      </c>
    </row>
    <row r="6707" spans="1:23" ht="14.25" customHeight="1" x14ac:dyDescent="0.2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c r="W6707" s="2">
        <f>Table_1[[#This Row],[Profit]]/Table_1[[#This Row],[Sales]]</f>
        <v>6.2500000000000056E-2</v>
      </c>
    </row>
    <row r="6708" spans="1:23" ht="14.25" hidden="1" customHeight="1" x14ac:dyDescent="0.2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c r="W6708" s="2"/>
    </row>
    <row r="6709" spans="1:23" ht="14.25" hidden="1" customHeight="1" x14ac:dyDescent="0.2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c r="W6709" s="2"/>
    </row>
    <row r="6710" spans="1:23" ht="14.25" customHeight="1" x14ac:dyDescent="0.2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c r="W6710" s="2">
        <f>Table_1[[#This Row],[Profit]]/Table_1[[#This Row],[Sales]]</f>
        <v>0.11249999999999992</v>
      </c>
    </row>
    <row r="6711" spans="1:23" ht="14.25" customHeight="1" x14ac:dyDescent="0.2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c r="W6711" s="2">
        <f>Table_1[[#This Row],[Profit]]/Table_1[[#This Row],[Sales]]</f>
        <v>8.750000000000005E-2</v>
      </c>
    </row>
    <row r="6712" spans="1:23" ht="14.25" customHeight="1" x14ac:dyDescent="0.2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c r="W6712" s="2">
        <f>Table_1[[#This Row],[Profit]]/Table_1[[#This Row],[Sales]]</f>
        <v>0.36249999999999988</v>
      </c>
    </row>
    <row r="6713" spans="1:23" ht="14.25" hidden="1" customHeight="1" x14ac:dyDescent="0.2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c r="W6713" s="2"/>
    </row>
    <row r="6714" spans="1:23" ht="14.25" hidden="1" customHeight="1" x14ac:dyDescent="0.2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c r="W6714" s="2"/>
    </row>
    <row r="6715" spans="1:23" ht="14.25" hidden="1" customHeight="1" x14ac:dyDescent="0.2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c r="W6715" s="2"/>
    </row>
    <row r="6716" spans="1:23" ht="14.25" hidden="1" customHeight="1" x14ac:dyDescent="0.2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c r="W6716" s="2"/>
    </row>
    <row r="6717" spans="1:23" ht="14.25" hidden="1" customHeight="1" x14ac:dyDescent="0.2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c r="W6717" s="2"/>
    </row>
    <row r="6718" spans="1:23" ht="14.25" hidden="1" customHeight="1" x14ac:dyDescent="0.2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c r="W6718" s="2"/>
    </row>
    <row r="6719" spans="1:23" ht="14.25" hidden="1" customHeight="1" x14ac:dyDescent="0.2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c r="W6719" s="2"/>
    </row>
    <row r="6720" spans="1:23" ht="14.25" hidden="1" customHeight="1" x14ac:dyDescent="0.2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c r="W6720" s="2"/>
    </row>
    <row r="6721" spans="1:23" ht="14.25" hidden="1" customHeight="1" x14ac:dyDescent="0.2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c r="W6721" s="2"/>
    </row>
    <row r="6722" spans="1:23" ht="14.25" customHeight="1" x14ac:dyDescent="0.2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c r="W6722" s="2">
        <f>Table_1[[#This Row],[Profit]]/Table_1[[#This Row],[Sales]]</f>
        <v>0.20999999999999996</v>
      </c>
    </row>
    <row r="6723" spans="1:23" ht="14.25" customHeight="1" x14ac:dyDescent="0.2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c r="W6723" s="2">
        <f>Table_1[[#This Row],[Profit]]/Table_1[[#This Row],[Sales]]</f>
        <v>0.26000000000000006</v>
      </c>
    </row>
    <row r="6724" spans="1:23" ht="14.25" customHeight="1" x14ac:dyDescent="0.2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c r="W6724" s="2">
        <f>Table_1[[#This Row],[Profit]]/Table_1[[#This Row],[Sales]]</f>
        <v>0.28999999999999981</v>
      </c>
    </row>
    <row r="6725" spans="1:23" ht="14.25" hidden="1" customHeight="1" x14ac:dyDescent="0.2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c r="W6725" s="2"/>
    </row>
    <row r="6726" spans="1:23" ht="14.25" customHeight="1" x14ac:dyDescent="0.2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c r="W6726" s="2">
        <f>Table_1[[#This Row],[Profit]]/Table_1[[#This Row],[Sales]]</f>
        <v>0.46</v>
      </c>
    </row>
    <row r="6727" spans="1:23" ht="14.25" customHeight="1" x14ac:dyDescent="0.2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c r="W6727" s="2">
        <f>Table_1[[#This Row],[Profit]]/Table_1[[#This Row],[Sales]]</f>
        <v>0.47</v>
      </c>
    </row>
    <row r="6728" spans="1:23" ht="14.25" customHeight="1" x14ac:dyDescent="0.2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c r="W6728" s="2">
        <f>Table_1[[#This Row],[Profit]]/Table_1[[#This Row],[Sales]]</f>
        <v>0.37499999999999994</v>
      </c>
    </row>
    <row r="6729" spans="1:23" ht="14.25" hidden="1" customHeight="1" x14ac:dyDescent="0.2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c r="W6729" s="2"/>
    </row>
    <row r="6730" spans="1:23" ht="14.25" hidden="1" customHeight="1" x14ac:dyDescent="0.2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c r="W6730" s="2"/>
    </row>
    <row r="6731" spans="1:23" ht="14.25" hidden="1" customHeight="1" x14ac:dyDescent="0.2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c r="W6731" s="2"/>
    </row>
    <row r="6732" spans="1:23" ht="14.25" hidden="1" customHeight="1" x14ac:dyDescent="0.2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c r="W6732" s="2"/>
    </row>
    <row r="6733" spans="1:23" ht="14.25" hidden="1" customHeight="1" x14ac:dyDescent="0.2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c r="W6733" s="2"/>
    </row>
    <row r="6734" spans="1:23" ht="14.25" customHeight="1" x14ac:dyDescent="0.2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c r="W6734" s="2">
        <f>Table_1[[#This Row],[Profit]]/Table_1[[#This Row],[Sales]]</f>
        <v>0.35</v>
      </c>
    </row>
    <row r="6735" spans="1:23" ht="14.25" customHeight="1" x14ac:dyDescent="0.2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c r="W6735" s="2">
        <f>Table_1[[#This Row],[Profit]]/Table_1[[#This Row],[Sales]]</f>
        <v>0.10000000000000005</v>
      </c>
    </row>
    <row r="6736" spans="1:23" ht="14.25" hidden="1" customHeight="1" x14ac:dyDescent="0.2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c r="W6736" s="2"/>
    </row>
    <row r="6737" spans="1:23" ht="14.25" customHeight="1" x14ac:dyDescent="0.2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c r="W6737" s="2">
        <f>Table_1[[#This Row],[Profit]]/Table_1[[#This Row],[Sales]]</f>
        <v>0.39</v>
      </c>
    </row>
    <row r="6738" spans="1:23" ht="14.25" customHeight="1" x14ac:dyDescent="0.2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c r="W6738" s="2">
        <f>Table_1[[#This Row],[Profit]]/Table_1[[#This Row],[Sales]]</f>
        <v>0.14000000000000001</v>
      </c>
    </row>
    <row r="6739" spans="1:23" ht="14.25" customHeight="1" x14ac:dyDescent="0.2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c r="W6739" s="2">
        <f>Table_1[[#This Row],[Profit]]/Table_1[[#This Row],[Sales]]</f>
        <v>3.9999999999999945E-2</v>
      </c>
    </row>
    <row r="6740" spans="1:23" ht="14.25" customHeight="1" x14ac:dyDescent="0.2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c r="W6740" s="2">
        <f>Table_1[[#This Row],[Profit]]/Table_1[[#This Row],[Sales]]</f>
        <v>0.32499999999999984</v>
      </c>
    </row>
    <row r="6741" spans="1:23" ht="14.25" hidden="1" customHeight="1" x14ac:dyDescent="0.2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c r="W6741" s="2"/>
    </row>
    <row r="6742" spans="1:23" ht="14.25" hidden="1" customHeight="1" x14ac:dyDescent="0.2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c r="W6742" s="2"/>
    </row>
    <row r="6743" spans="1:23" ht="14.25" hidden="1" customHeight="1" x14ac:dyDescent="0.2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c r="W6743" s="2"/>
    </row>
    <row r="6744" spans="1:23" ht="14.25" customHeight="1" x14ac:dyDescent="0.2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c r="W6744" s="2">
        <f>Table_1[[#This Row],[Profit]]/Table_1[[#This Row],[Sales]]</f>
        <v>-0.11249999999999995</v>
      </c>
    </row>
    <row r="6745" spans="1:23" ht="14.25" hidden="1" customHeight="1" x14ac:dyDescent="0.2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c r="W6745" s="2"/>
    </row>
    <row r="6746" spans="1:23" ht="14.25" hidden="1" customHeight="1" x14ac:dyDescent="0.2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c r="W6746" s="2"/>
    </row>
    <row r="6747" spans="1:23" ht="14.25" hidden="1" customHeight="1" x14ac:dyDescent="0.2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c r="W6747" s="2"/>
    </row>
    <row r="6748" spans="1:23" ht="14.25" hidden="1" customHeight="1" x14ac:dyDescent="0.2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c r="W6748" s="2"/>
    </row>
    <row r="6749" spans="1:23" ht="14.25" hidden="1" customHeight="1" x14ac:dyDescent="0.2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c r="W6749" s="2"/>
    </row>
    <row r="6750" spans="1:23" ht="14.25" hidden="1" customHeight="1" x14ac:dyDescent="0.2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c r="W6750" s="2"/>
    </row>
    <row r="6751" spans="1:23" ht="14.25" hidden="1" customHeight="1" x14ac:dyDescent="0.2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c r="W6751" s="2"/>
    </row>
    <row r="6752" spans="1:23" ht="14.25" hidden="1" customHeight="1" x14ac:dyDescent="0.2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c r="W6752" s="2"/>
    </row>
    <row r="6753" spans="1:23" ht="14.25" hidden="1" customHeight="1" x14ac:dyDescent="0.2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c r="W6753" s="2"/>
    </row>
    <row r="6754" spans="1:23" ht="14.25" hidden="1" customHeight="1" x14ac:dyDescent="0.2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c r="W6754" s="2"/>
    </row>
    <row r="6755" spans="1:23" ht="14.25" hidden="1" customHeight="1" x14ac:dyDescent="0.2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c r="W6755" s="2"/>
    </row>
    <row r="6756" spans="1:23" ht="14.25" hidden="1" customHeight="1" x14ac:dyDescent="0.2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c r="W6756" s="2"/>
    </row>
    <row r="6757" spans="1:23" ht="14.25" hidden="1" customHeight="1" x14ac:dyDescent="0.2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c r="W6757" s="2"/>
    </row>
    <row r="6758" spans="1:23" ht="14.25" hidden="1" customHeight="1" x14ac:dyDescent="0.2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c r="W6758" s="2"/>
    </row>
    <row r="6759" spans="1:23" ht="14.25" hidden="1" customHeight="1" x14ac:dyDescent="0.2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c r="W6759" s="2"/>
    </row>
    <row r="6760" spans="1:23" ht="14.25" hidden="1" customHeight="1" x14ac:dyDescent="0.2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c r="W6760" s="2"/>
    </row>
    <row r="6761" spans="1:23" ht="14.25" hidden="1" customHeight="1" x14ac:dyDescent="0.2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c r="W6761" s="2"/>
    </row>
    <row r="6762" spans="1:23" ht="14.25" hidden="1" customHeight="1" x14ac:dyDescent="0.2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c r="W6762" s="2"/>
    </row>
    <row r="6763" spans="1:23" ht="14.25" hidden="1" customHeight="1" x14ac:dyDescent="0.2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c r="W6763" s="2"/>
    </row>
    <row r="6764" spans="1:23" ht="14.25" hidden="1" customHeight="1" x14ac:dyDescent="0.2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c r="W6764" s="2"/>
    </row>
    <row r="6765" spans="1:23" ht="14.25" hidden="1" customHeight="1" x14ac:dyDescent="0.2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c r="W6765" s="2"/>
    </row>
    <row r="6766" spans="1:23" ht="14.25" hidden="1" customHeight="1" x14ac:dyDescent="0.2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c r="W6766" s="2"/>
    </row>
    <row r="6767" spans="1:23" ht="14.25" hidden="1" customHeight="1" x14ac:dyDescent="0.2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c r="W6767" s="2"/>
    </row>
    <row r="6768" spans="1:23" ht="14.25" hidden="1" customHeight="1" x14ac:dyDescent="0.2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c r="W6768" s="2"/>
    </row>
    <row r="6769" spans="1:23" ht="14.25" hidden="1" customHeight="1" x14ac:dyDescent="0.2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c r="W6769" s="2"/>
    </row>
    <row r="6770" spans="1:23" ht="14.25" hidden="1" customHeight="1" x14ac:dyDescent="0.2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c r="W6770" s="2"/>
    </row>
    <row r="6771" spans="1:23" ht="14.25" hidden="1" customHeight="1" x14ac:dyDescent="0.2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c r="W6771" s="2"/>
    </row>
    <row r="6772" spans="1:23" ht="14.25" customHeight="1" x14ac:dyDescent="0.2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c r="W6772" s="2">
        <f>Table_1[[#This Row],[Profit]]/Table_1[[#This Row],[Sales]]</f>
        <v>0.35</v>
      </c>
    </row>
    <row r="6773" spans="1:23" ht="14.25" customHeight="1" x14ac:dyDescent="0.2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c r="W6773" s="2">
        <f>Table_1[[#This Row],[Profit]]/Table_1[[#This Row],[Sales]]</f>
        <v>-0.76666666666666639</v>
      </c>
    </row>
    <row r="6774" spans="1:23" ht="14.25" customHeight="1" x14ac:dyDescent="0.2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c r="W6774" s="2">
        <f>Table_1[[#This Row],[Profit]]/Table_1[[#This Row],[Sales]]</f>
        <v>0.36249999999999999</v>
      </c>
    </row>
    <row r="6775" spans="1:23" ht="14.25" customHeight="1" x14ac:dyDescent="0.2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c r="W6775" s="2">
        <f>Table_1[[#This Row],[Profit]]/Table_1[[#This Row],[Sales]]</f>
        <v>0.31249999999999994</v>
      </c>
    </row>
    <row r="6776" spans="1:23" ht="14.25" customHeight="1" x14ac:dyDescent="0.2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c r="W6776" s="2">
        <f>Table_1[[#This Row],[Profit]]/Table_1[[#This Row],[Sales]]</f>
        <v>0.48000000000000004</v>
      </c>
    </row>
    <row r="6777" spans="1:23" ht="14.25" hidden="1" customHeight="1" x14ac:dyDescent="0.2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c r="W6777" s="2"/>
    </row>
    <row r="6778" spans="1:23" ht="14.25" hidden="1" customHeight="1" x14ac:dyDescent="0.2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c r="W6778" s="2"/>
    </row>
    <row r="6779" spans="1:23" ht="14.25" hidden="1" customHeight="1" x14ac:dyDescent="0.2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c r="W6779" s="2"/>
    </row>
    <row r="6780" spans="1:23" ht="14.25" hidden="1" customHeight="1" x14ac:dyDescent="0.2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c r="W6780" s="2"/>
    </row>
    <row r="6781" spans="1:23" ht="14.25" hidden="1" customHeight="1" x14ac:dyDescent="0.2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c r="W6781" s="2"/>
    </row>
    <row r="6782" spans="1:23" ht="14.25" hidden="1" customHeight="1" x14ac:dyDescent="0.2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c r="W6782" s="2"/>
    </row>
    <row r="6783" spans="1:23" ht="14.25" hidden="1" customHeight="1" x14ac:dyDescent="0.2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c r="W6783" s="2"/>
    </row>
    <row r="6784" spans="1:23" ht="14.25" hidden="1" customHeight="1" x14ac:dyDescent="0.2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c r="W6784" s="2"/>
    </row>
    <row r="6785" spans="1:23" ht="14.25" hidden="1" customHeight="1" x14ac:dyDescent="0.2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c r="W6785" s="2"/>
    </row>
    <row r="6786" spans="1:23" ht="14.25" hidden="1" customHeight="1" x14ac:dyDescent="0.2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c r="W6786" s="2"/>
    </row>
    <row r="6787" spans="1:23" ht="14.25" hidden="1" customHeight="1" x14ac:dyDescent="0.2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c r="W6787" s="2"/>
    </row>
    <row r="6788" spans="1:23" ht="14.25" hidden="1" customHeight="1" x14ac:dyDescent="0.2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c r="W6788" s="2"/>
    </row>
    <row r="6789" spans="1:23" ht="14.25" hidden="1" customHeight="1" x14ac:dyDescent="0.2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c r="W6789" s="2"/>
    </row>
    <row r="6790" spans="1:23" ht="14.25" hidden="1" customHeight="1" x14ac:dyDescent="0.2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c r="W6790" s="2"/>
    </row>
    <row r="6791" spans="1:23" ht="14.25" hidden="1" customHeight="1" x14ac:dyDescent="0.2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c r="W6791" s="2"/>
    </row>
    <row r="6792" spans="1:23" ht="14.25" customHeight="1" x14ac:dyDescent="0.2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c r="W6792" s="2">
        <f>Table_1[[#This Row],[Profit]]/Table_1[[#This Row],[Sales]]</f>
        <v>0.33749999999999997</v>
      </c>
    </row>
    <row r="6793" spans="1:23" ht="14.25" customHeight="1" x14ac:dyDescent="0.2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c r="W6793" s="2">
        <f>Table_1[[#This Row],[Profit]]/Table_1[[#This Row],[Sales]]</f>
        <v>0.28000000000000003</v>
      </c>
    </row>
    <row r="6794" spans="1:23" ht="14.25" hidden="1" customHeight="1" x14ac:dyDescent="0.2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c r="W6794" s="2"/>
    </row>
    <row r="6795" spans="1:23" ht="14.25" hidden="1" customHeight="1" x14ac:dyDescent="0.2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c r="W6795" s="2"/>
    </row>
    <row r="6796" spans="1:23" ht="14.25" hidden="1" customHeight="1" x14ac:dyDescent="0.2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c r="W6796" s="2"/>
    </row>
    <row r="6797" spans="1:23" ht="14.25" hidden="1" customHeight="1" x14ac:dyDescent="0.2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c r="W6797" s="2"/>
    </row>
    <row r="6798" spans="1:23" ht="14.25" hidden="1" customHeight="1" x14ac:dyDescent="0.2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c r="W6798" s="2"/>
    </row>
    <row r="6799" spans="1:23" ht="14.25" hidden="1" customHeight="1" x14ac:dyDescent="0.2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c r="W6799" s="2"/>
    </row>
    <row r="6800" spans="1:23" ht="14.25" hidden="1" customHeight="1" x14ac:dyDescent="0.2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c r="W6800" s="2"/>
    </row>
    <row r="6801" spans="1:23" ht="14.25" customHeight="1" x14ac:dyDescent="0.2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c r="W6801" s="2">
        <f>Table_1[[#This Row],[Profit]]/Table_1[[#This Row],[Sales]]</f>
        <v>-0.67999999999999983</v>
      </c>
    </row>
    <row r="6802" spans="1:23" ht="14.25" customHeight="1" x14ac:dyDescent="0.2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c r="W6802" s="2">
        <f>Table_1[[#This Row],[Profit]]/Table_1[[#This Row],[Sales]]</f>
        <v>-1.4333333333333331</v>
      </c>
    </row>
    <row r="6803" spans="1:23" ht="14.25" customHeight="1" x14ac:dyDescent="0.2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c r="W6803" s="2">
        <f>Table_1[[#This Row],[Profit]]/Table_1[[#This Row],[Sales]]</f>
        <v>-0.17499999999999999</v>
      </c>
    </row>
    <row r="6804" spans="1:23" ht="14.25" customHeight="1" x14ac:dyDescent="0.2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c r="W6804" s="2">
        <f>Table_1[[#This Row],[Profit]]/Table_1[[#This Row],[Sales]]</f>
        <v>0.21249999999999999</v>
      </c>
    </row>
    <row r="6805" spans="1:23" ht="14.25" customHeight="1" x14ac:dyDescent="0.2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c r="W6805" s="2">
        <f>Table_1[[#This Row],[Profit]]/Table_1[[#This Row],[Sales]]</f>
        <v>8.7499999999999967E-2</v>
      </c>
    </row>
    <row r="6806" spans="1:23" ht="14.25" customHeight="1" x14ac:dyDescent="0.2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c r="W6806" s="2">
        <f>Table_1[[#This Row],[Profit]]/Table_1[[#This Row],[Sales]]</f>
        <v>0.34999999999999992</v>
      </c>
    </row>
    <row r="6807" spans="1:23" ht="14.25" hidden="1" customHeight="1" x14ac:dyDescent="0.2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c r="W6807" s="2"/>
    </row>
    <row r="6808" spans="1:23" ht="14.25" customHeight="1" x14ac:dyDescent="0.2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c r="W6808" s="2">
        <f>Table_1[[#This Row],[Profit]]/Table_1[[#This Row],[Sales]]</f>
        <v>0.36249999999999999</v>
      </c>
    </row>
    <row r="6809" spans="1:23" ht="14.25" hidden="1" customHeight="1" x14ac:dyDescent="0.2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c r="W6809" s="2"/>
    </row>
    <row r="6810" spans="1:23" ht="14.25" hidden="1" customHeight="1" x14ac:dyDescent="0.2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c r="W6810" s="2"/>
    </row>
    <row r="6811" spans="1:23" ht="14.25" hidden="1" customHeight="1" x14ac:dyDescent="0.2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c r="W6811" s="2"/>
    </row>
    <row r="6812" spans="1:23" ht="14.25" hidden="1" customHeight="1" x14ac:dyDescent="0.2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c r="W6812" s="2"/>
    </row>
    <row r="6813" spans="1:23" ht="14.25" hidden="1" customHeight="1" x14ac:dyDescent="0.2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c r="W6813" s="2"/>
    </row>
    <row r="6814" spans="1:23" ht="14.25" hidden="1" customHeight="1" x14ac:dyDescent="0.2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c r="W6814" s="2"/>
    </row>
    <row r="6815" spans="1:23" ht="14.25" hidden="1" customHeight="1" x14ac:dyDescent="0.2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c r="W6815" s="2"/>
    </row>
    <row r="6816" spans="1:23" ht="14.25" hidden="1" customHeight="1" x14ac:dyDescent="0.2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c r="W6816" s="2"/>
    </row>
    <row r="6817" spans="1:23" ht="14.25" customHeight="1" x14ac:dyDescent="0.2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c r="W6817" s="2">
        <f>Table_1[[#This Row],[Profit]]/Table_1[[#This Row],[Sales]]</f>
        <v>0.42000000000000004</v>
      </c>
    </row>
    <row r="6818" spans="1:23" ht="14.25" customHeight="1" x14ac:dyDescent="0.2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c r="W6818" s="2">
        <f>Table_1[[#This Row],[Profit]]/Table_1[[#This Row],[Sales]]</f>
        <v>0.5</v>
      </c>
    </row>
    <row r="6819" spans="1:23" ht="14.25" customHeight="1" x14ac:dyDescent="0.2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c r="W6819" s="2">
        <f>Table_1[[#This Row],[Profit]]/Table_1[[#This Row],[Sales]]</f>
        <v>0.32499999999999996</v>
      </c>
    </row>
    <row r="6820" spans="1:23" ht="14.25" hidden="1" customHeight="1" x14ac:dyDescent="0.2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c r="W6820" s="2"/>
    </row>
    <row r="6821" spans="1:23" ht="14.25" hidden="1" customHeight="1" x14ac:dyDescent="0.2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c r="W6821" s="2"/>
    </row>
    <row r="6822" spans="1:23" ht="14.25" hidden="1" customHeight="1" x14ac:dyDescent="0.2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c r="W6822" s="2"/>
    </row>
    <row r="6823" spans="1:23" ht="14.25" hidden="1" customHeight="1" x14ac:dyDescent="0.2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c r="W6823" s="2"/>
    </row>
    <row r="6824" spans="1:23" ht="14.25" customHeight="1" x14ac:dyDescent="0.2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c r="W6824" s="2">
        <f>Table_1[[#This Row],[Profit]]/Table_1[[#This Row],[Sales]]</f>
        <v>0.26</v>
      </c>
    </row>
    <row r="6825" spans="1:23" ht="14.25" hidden="1" customHeight="1" x14ac:dyDescent="0.2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c r="W6825" s="2"/>
    </row>
    <row r="6826" spans="1:23" ht="14.25" hidden="1" customHeight="1" x14ac:dyDescent="0.2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c r="W6826" s="2"/>
    </row>
    <row r="6827" spans="1:23" ht="14.25" hidden="1" customHeight="1" x14ac:dyDescent="0.2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c r="W6827" s="2"/>
    </row>
    <row r="6828" spans="1:23" ht="14.25" hidden="1" customHeight="1" x14ac:dyDescent="0.2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c r="W6828" s="2"/>
    </row>
    <row r="6829" spans="1:23" ht="14.25" hidden="1" customHeight="1" x14ac:dyDescent="0.2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c r="W6829" s="2"/>
    </row>
    <row r="6830" spans="1:23" ht="14.25" hidden="1" customHeight="1" x14ac:dyDescent="0.2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c r="W6830" s="2"/>
    </row>
    <row r="6831" spans="1:23" ht="14.25" hidden="1" customHeight="1" x14ac:dyDescent="0.2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c r="W6831" s="2"/>
    </row>
    <row r="6832" spans="1:23" ht="14.25" hidden="1" customHeight="1" x14ac:dyDescent="0.2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c r="W6832" s="2"/>
    </row>
    <row r="6833" spans="1:23" ht="14.25" hidden="1" customHeight="1" x14ac:dyDescent="0.2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c r="W6833" s="2"/>
    </row>
    <row r="6834" spans="1:23" ht="14.25" hidden="1" customHeight="1" x14ac:dyDescent="0.2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c r="W6834" s="2"/>
    </row>
    <row r="6835" spans="1:23" ht="14.25" customHeight="1" x14ac:dyDescent="0.2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c r="W6835" s="2">
        <f>Table_1[[#This Row],[Profit]]/Table_1[[#This Row],[Sales]]</f>
        <v>-8.7499999999999953E-2</v>
      </c>
    </row>
    <row r="6836" spans="1:23" ht="14.25" customHeight="1" x14ac:dyDescent="0.2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c r="W6836" s="2">
        <f>Table_1[[#This Row],[Profit]]/Table_1[[#This Row],[Sales]]</f>
        <v>0.14000000000000007</v>
      </c>
    </row>
    <row r="6837" spans="1:23" ht="14.25" customHeight="1" x14ac:dyDescent="0.2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c r="W6837" s="2">
        <f>Table_1[[#This Row],[Profit]]/Table_1[[#This Row],[Sales]]</f>
        <v>0.46</v>
      </c>
    </row>
    <row r="6838" spans="1:23" ht="14.25" customHeight="1" x14ac:dyDescent="0.2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c r="W6838" s="2">
        <f>Table_1[[#This Row],[Profit]]/Table_1[[#This Row],[Sales]]</f>
        <v>0.41000000000000003</v>
      </c>
    </row>
    <row r="6839" spans="1:23" ht="14.25" hidden="1" customHeight="1" x14ac:dyDescent="0.2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c r="W6839" s="2"/>
    </row>
    <row r="6840" spans="1:23" ht="14.25" customHeight="1" x14ac:dyDescent="0.2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c r="W6840" s="2">
        <f>Table_1[[#This Row],[Profit]]/Table_1[[#This Row],[Sales]]</f>
        <v>0.28000000000000003</v>
      </c>
    </row>
    <row r="6841" spans="1:23" ht="14.25" customHeight="1" x14ac:dyDescent="0.2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c r="W6841" s="2">
        <f>Table_1[[#This Row],[Profit]]/Table_1[[#This Row],[Sales]]</f>
        <v>0.11249999999999986</v>
      </c>
    </row>
    <row r="6842" spans="1:23" ht="14.25" hidden="1" customHeight="1" x14ac:dyDescent="0.2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c r="W6842" s="2"/>
    </row>
    <row r="6843" spans="1:23" ht="14.25" hidden="1" customHeight="1" x14ac:dyDescent="0.2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c r="W6843" s="2"/>
    </row>
    <row r="6844" spans="1:23" ht="14.25" hidden="1" customHeight="1" x14ac:dyDescent="0.2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c r="W6844" s="2"/>
    </row>
    <row r="6845" spans="1:23" ht="14.25" hidden="1" customHeight="1" x14ac:dyDescent="0.2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c r="W6845" s="2"/>
    </row>
    <row r="6846" spans="1:23" ht="14.25" hidden="1" customHeight="1" x14ac:dyDescent="0.2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c r="W6846" s="2"/>
    </row>
    <row r="6847" spans="1:23" ht="14.25" customHeight="1" x14ac:dyDescent="0.2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c r="W6847" s="2">
        <f>Table_1[[#This Row],[Profit]]/Table_1[[#This Row],[Sales]]</f>
        <v>0.10000000000000002</v>
      </c>
    </row>
    <row r="6848" spans="1:23" ht="14.25" customHeight="1" x14ac:dyDescent="0.2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c r="W6848" s="2">
        <f>Table_1[[#This Row],[Profit]]/Table_1[[#This Row],[Sales]]</f>
        <v>0.45</v>
      </c>
    </row>
    <row r="6849" spans="1:23" ht="14.25" customHeight="1" x14ac:dyDescent="0.2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c r="W6849" s="2">
        <f>Table_1[[#This Row],[Profit]]/Table_1[[#This Row],[Sales]]</f>
        <v>6.2500000000000056E-2</v>
      </c>
    </row>
    <row r="6850" spans="1:23" ht="14.25" hidden="1" customHeight="1" x14ac:dyDescent="0.2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c r="W6850" s="2"/>
    </row>
    <row r="6851" spans="1:23" ht="14.25" customHeight="1" x14ac:dyDescent="0.2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c r="W6851" s="2">
        <f>Table_1[[#This Row],[Profit]]/Table_1[[#This Row],[Sales]]</f>
        <v>0.46</v>
      </c>
    </row>
    <row r="6852" spans="1:23" ht="14.25" hidden="1" customHeight="1" x14ac:dyDescent="0.2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c r="W6852" s="2"/>
    </row>
    <row r="6853" spans="1:23" ht="14.25" hidden="1" customHeight="1" x14ac:dyDescent="0.2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c r="W6853" s="2"/>
    </row>
    <row r="6854" spans="1:23" ht="14.25" hidden="1" customHeight="1" x14ac:dyDescent="0.2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c r="W6854" s="2"/>
    </row>
    <row r="6855" spans="1:23" ht="14.25" hidden="1" customHeight="1" x14ac:dyDescent="0.2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c r="W6855" s="2"/>
    </row>
    <row r="6856" spans="1:23" ht="14.25" hidden="1" customHeight="1" x14ac:dyDescent="0.2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c r="W6856" s="2"/>
    </row>
    <row r="6857" spans="1:23" ht="14.25" hidden="1" customHeight="1" x14ac:dyDescent="0.2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c r="W6857" s="2"/>
    </row>
    <row r="6858" spans="1:23" ht="14.25" hidden="1" customHeight="1" x14ac:dyDescent="0.2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c r="W6858" s="2"/>
    </row>
    <row r="6859" spans="1:23" ht="14.25" customHeight="1" x14ac:dyDescent="0.2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c r="W6859" s="2">
        <f>Table_1[[#This Row],[Profit]]/Table_1[[#This Row],[Sales]]</f>
        <v>0.48000000000000004</v>
      </c>
    </row>
    <row r="6860" spans="1:23" ht="14.25" customHeight="1" x14ac:dyDescent="0.2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c r="W6860" s="2">
        <f>Table_1[[#This Row],[Profit]]/Table_1[[#This Row],[Sales]]</f>
        <v>0.47</v>
      </c>
    </row>
    <row r="6861" spans="1:23" ht="14.25" customHeight="1" x14ac:dyDescent="0.2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c r="W6861" s="2">
        <f>Table_1[[#This Row],[Profit]]/Table_1[[#This Row],[Sales]]</f>
        <v>0.33</v>
      </c>
    </row>
    <row r="6862" spans="1:23" ht="14.25" customHeight="1" x14ac:dyDescent="0.2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c r="W6862" s="2">
        <f>Table_1[[#This Row],[Profit]]/Table_1[[#This Row],[Sales]]</f>
        <v>0.16999999999999987</v>
      </c>
    </row>
    <row r="6863" spans="1:23" ht="14.25" customHeight="1" x14ac:dyDescent="0.2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c r="W6863" s="2">
        <f>Table_1[[#This Row],[Profit]]/Table_1[[#This Row],[Sales]]</f>
        <v>0.49000000000000005</v>
      </c>
    </row>
    <row r="6864" spans="1:23" ht="14.25" customHeight="1" x14ac:dyDescent="0.2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c r="W6864" s="2">
        <f>Table_1[[#This Row],[Profit]]/Table_1[[#This Row],[Sales]]</f>
        <v>-8.7500000000000064E-2</v>
      </c>
    </row>
    <row r="6865" spans="1:23" ht="14.25" hidden="1" customHeight="1" x14ac:dyDescent="0.2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c r="W6865" s="2"/>
    </row>
    <row r="6866" spans="1:23" ht="14.25" customHeight="1" x14ac:dyDescent="0.2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c r="W6866" s="2">
        <f>Table_1[[#This Row],[Profit]]/Table_1[[#This Row],[Sales]]</f>
        <v>0.37499999999999994</v>
      </c>
    </row>
    <row r="6867" spans="1:23" ht="14.25" customHeight="1" x14ac:dyDescent="0.2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c r="W6867" s="2">
        <f>Table_1[[#This Row],[Profit]]/Table_1[[#This Row],[Sales]]</f>
        <v>-0.22499999999999992</v>
      </c>
    </row>
    <row r="6868" spans="1:23" ht="14.25" customHeight="1" x14ac:dyDescent="0.2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c r="W6868" s="2">
        <f>Table_1[[#This Row],[Profit]]/Table_1[[#This Row],[Sales]]</f>
        <v>0.36000000000000004</v>
      </c>
    </row>
    <row r="6869" spans="1:23" ht="14.25" customHeight="1" x14ac:dyDescent="0.2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c r="W6869" s="2">
        <f>Table_1[[#This Row],[Profit]]/Table_1[[#This Row],[Sales]]</f>
        <v>-0.25</v>
      </c>
    </row>
    <row r="6870" spans="1:23" ht="14.25" customHeight="1" x14ac:dyDescent="0.2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c r="W6870" s="2">
        <f>Table_1[[#This Row],[Profit]]/Table_1[[#This Row],[Sales]]</f>
        <v>6.2499999999999958E-2</v>
      </c>
    </row>
    <row r="6871" spans="1:23" ht="14.25" customHeight="1" x14ac:dyDescent="0.2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c r="W6871" s="2">
        <f>Table_1[[#This Row],[Profit]]/Table_1[[#This Row],[Sales]]</f>
        <v>0.48000000000000004</v>
      </c>
    </row>
    <row r="6872" spans="1:23" ht="14.25" customHeight="1" x14ac:dyDescent="0.2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c r="W6872" s="2">
        <f>Table_1[[#This Row],[Profit]]/Table_1[[#This Row],[Sales]]</f>
        <v>0.44999999999999996</v>
      </c>
    </row>
    <row r="6873" spans="1:23" ht="14.25" hidden="1" customHeight="1" x14ac:dyDescent="0.2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c r="W6873" s="2"/>
    </row>
    <row r="6874" spans="1:23" ht="14.25" customHeight="1" x14ac:dyDescent="0.2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c r="W6874" s="2">
        <f>Table_1[[#This Row],[Profit]]/Table_1[[#This Row],[Sales]]</f>
        <v>0.47000000000000003</v>
      </c>
    </row>
    <row r="6875" spans="1:23" ht="14.25" hidden="1" customHeight="1" x14ac:dyDescent="0.2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c r="W6875" s="2"/>
    </row>
    <row r="6876" spans="1:23" ht="14.25" hidden="1" customHeight="1" x14ac:dyDescent="0.2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c r="W6876" s="2"/>
    </row>
    <row r="6877" spans="1:23" ht="14.25" hidden="1" customHeight="1" x14ac:dyDescent="0.2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c r="W6877" s="2"/>
    </row>
    <row r="6878" spans="1:23" ht="14.25" hidden="1" customHeight="1" x14ac:dyDescent="0.2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c r="W6878" s="2"/>
    </row>
    <row r="6879" spans="1:23" ht="14.25" hidden="1" customHeight="1" x14ac:dyDescent="0.2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c r="W6879" s="2"/>
    </row>
    <row r="6880" spans="1:23" ht="14.25" hidden="1" customHeight="1" x14ac:dyDescent="0.2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c r="W6880" s="2"/>
    </row>
    <row r="6881" spans="1:23" ht="14.25" customHeight="1" x14ac:dyDescent="0.2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c r="W6881" s="2">
        <f>Table_1[[#This Row],[Profit]]/Table_1[[#This Row],[Sales]]</f>
        <v>6.2499999999999965E-2</v>
      </c>
    </row>
    <row r="6882" spans="1:23" ht="14.25" customHeight="1" x14ac:dyDescent="0.2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c r="W6882" s="2">
        <f>Table_1[[#This Row],[Profit]]/Table_1[[#This Row],[Sales]]</f>
        <v>0.48</v>
      </c>
    </row>
    <row r="6883" spans="1:23" ht="14.25" customHeight="1" x14ac:dyDescent="0.2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c r="W6883" s="2">
        <f>Table_1[[#This Row],[Profit]]/Table_1[[#This Row],[Sales]]</f>
        <v>0.20999999999999994</v>
      </c>
    </row>
    <row r="6884" spans="1:23" ht="14.25" customHeight="1" x14ac:dyDescent="0.2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c r="W6884" s="2">
        <f>Table_1[[#This Row],[Profit]]/Table_1[[#This Row],[Sales]]</f>
        <v>2.0000000000000025E-2</v>
      </c>
    </row>
    <row r="6885" spans="1:23" ht="14.25" customHeight="1" x14ac:dyDescent="0.2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c r="W6885" s="2">
        <f>Table_1[[#This Row],[Profit]]/Table_1[[#This Row],[Sales]]</f>
        <v>0.45999999999999996</v>
      </c>
    </row>
    <row r="6886" spans="1:23" ht="14.25" hidden="1" customHeight="1" x14ac:dyDescent="0.2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c r="W6886" s="2"/>
    </row>
    <row r="6887" spans="1:23" ht="14.25" hidden="1" customHeight="1" x14ac:dyDescent="0.2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c r="W6887" s="2"/>
    </row>
    <row r="6888" spans="1:23" ht="14.25" hidden="1" customHeight="1" x14ac:dyDescent="0.2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c r="W6888" s="2"/>
    </row>
    <row r="6889" spans="1:23" ht="14.25" customHeight="1" x14ac:dyDescent="0.2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c r="W6889" s="2">
        <f>Table_1[[#This Row],[Profit]]/Table_1[[#This Row],[Sales]]</f>
        <v>0.46000000000000008</v>
      </c>
    </row>
    <row r="6890" spans="1:23" ht="14.25" customHeight="1" x14ac:dyDescent="0.2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c r="W6890" s="2">
        <f>Table_1[[#This Row],[Profit]]/Table_1[[#This Row],[Sales]]</f>
        <v>0.375</v>
      </c>
    </row>
    <row r="6891" spans="1:23" ht="14.25" hidden="1" customHeight="1" x14ac:dyDescent="0.2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c r="W6891" s="2"/>
    </row>
    <row r="6892" spans="1:23" ht="14.25" hidden="1" customHeight="1" x14ac:dyDescent="0.2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c r="W6892" s="2"/>
    </row>
    <row r="6893" spans="1:23" ht="14.25" hidden="1" customHeight="1" x14ac:dyDescent="0.2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c r="W6893" s="2"/>
    </row>
    <row r="6894" spans="1:23" ht="14.25" hidden="1" customHeight="1" x14ac:dyDescent="0.2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c r="W6894" s="2"/>
    </row>
    <row r="6895" spans="1:23" ht="14.25" hidden="1" customHeight="1" x14ac:dyDescent="0.2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c r="W6895" s="2"/>
    </row>
    <row r="6896" spans="1:23" ht="14.25" hidden="1" customHeight="1" x14ac:dyDescent="0.2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c r="W6896" s="2"/>
    </row>
    <row r="6897" spans="1:23" ht="14.25" hidden="1" customHeight="1" x14ac:dyDescent="0.2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c r="W6897" s="2"/>
    </row>
    <row r="6898" spans="1:23" ht="14.25" hidden="1" customHeight="1" x14ac:dyDescent="0.2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c r="W6898" s="2"/>
    </row>
    <row r="6899" spans="1:23" ht="14.25" hidden="1" customHeight="1" x14ac:dyDescent="0.2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c r="W6899" s="2"/>
    </row>
    <row r="6900" spans="1:23" ht="14.25" hidden="1" customHeight="1" x14ac:dyDescent="0.2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c r="W6900" s="2"/>
    </row>
    <row r="6901" spans="1:23" ht="14.25" hidden="1" customHeight="1" x14ac:dyDescent="0.2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c r="W6901" s="2"/>
    </row>
    <row r="6902" spans="1:23" ht="14.25" hidden="1" customHeight="1" x14ac:dyDescent="0.2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c r="W6902" s="2"/>
    </row>
    <row r="6903" spans="1:23" ht="14.25" customHeight="1" x14ac:dyDescent="0.2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c r="W6903" s="2">
        <f>Table_1[[#This Row],[Profit]]/Table_1[[#This Row],[Sales]]</f>
        <v>0.35000000000000003</v>
      </c>
    </row>
    <row r="6904" spans="1:23" ht="14.25" hidden="1" customHeight="1" x14ac:dyDescent="0.2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c r="W6904" s="2"/>
    </row>
    <row r="6905" spans="1:23" ht="14.25" hidden="1" customHeight="1" x14ac:dyDescent="0.2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c r="W6905" s="2"/>
    </row>
    <row r="6906" spans="1:23" ht="14.25" hidden="1" customHeight="1" x14ac:dyDescent="0.2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c r="W6906" s="2"/>
    </row>
    <row r="6907" spans="1:23" ht="14.25" customHeight="1" x14ac:dyDescent="0.2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c r="W6907" s="2">
        <f>Table_1[[#This Row],[Profit]]/Table_1[[#This Row],[Sales]]</f>
        <v>0.27</v>
      </c>
    </row>
    <row r="6908" spans="1:23" ht="14.25" hidden="1" customHeight="1" x14ac:dyDescent="0.2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c r="W6908" s="2"/>
    </row>
    <row r="6909" spans="1:23" ht="14.25" customHeight="1" x14ac:dyDescent="0.2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c r="W6909" s="2">
        <f>Table_1[[#This Row],[Profit]]/Table_1[[#This Row],[Sales]]</f>
        <v>0.12499999999999992</v>
      </c>
    </row>
    <row r="6910" spans="1:23" ht="14.25" hidden="1" customHeight="1" x14ac:dyDescent="0.2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c r="W6910" s="2"/>
    </row>
    <row r="6911" spans="1:23" ht="14.25" hidden="1" customHeight="1" x14ac:dyDescent="0.2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c r="W6911" s="2"/>
    </row>
    <row r="6912" spans="1:23" ht="14.25" customHeight="1" x14ac:dyDescent="0.2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c r="W6912" s="2">
        <f>Table_1[[#This Row],[Profit]]/Table_1[[#This Row],[Sales]]</f>
        <v>0.22000000000000003</v>
      </c>
    </row>
    <row r="6913" spans="1:23" ht="14.25" customHeight="1" x14ac:dyDescent="0.2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c r="W6913" s="2">
        <f>Table_1[[#This Row],[Profit]]/Table_1[[#This Row],[Sales]]</f>
        <v>0.27000000000000007</v>
      </c>
    </row>
    <row r="6914" spans="1:23" ht="14.25" customHeight="1" x14ac:dyDescent="0.2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c r="W6914" s="2">
        <f>Table_1[[#This Row],[Profit]]/Table_1[[#This Row],[Sales]]</f>
        <v>0.37</v>
      </c>
    </row>
    <row r="6915" spans="1:23" ht="14.25" hidden="1" customHeight="1" x14ac:dyDescent="0.2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c r="W6915" s="2"/>
    </row>
    <row r="6916" spans="1:23" ht="14.25" hidden="1" customHeight="1" x14ac:dyDescent="0.2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c r="W6916" s="2"/>
    </row>
    <row r="6917" spans="1:23" ht="14.25" hidden="1" customHeight="1" x14ac:dyDescent="0.2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c r="W6917" s="2"/>
    </row>
    <row r="6918" spans="1:23" ht="14.25" hidden="1" customHeight="1" x14ac:dyDescent="0.2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c r="W6918" s="2"/>
    </row>
    <row r="6919" spans="1:23" ht="14.25" customHeight="1" x14ac:dyDescent="0.2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c r="W6919" s="2">
        <f>Table_1[[#This Row],[Profit]]/Table_1[[#This Row],[Sales]]</f>
        <v>5.000000000000001E-2</v>
      </c>
    </row>
    <row r="6920" spans="1:23" ht="14.25" customHeight="1" x14ac:dyDescent="0.2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c r="W6920" s="2">
        <f>Table_1[[#This Row],[Profit]]/Table_1[[#This Row],[Sales]]</f>
        <v>3.000000000000003E-2</v>
      </c>
    </row>
    <row r="6921" spans="1:23" ht="14.25" hidden="1" customHeight="1" x14ac:dyDescent="0.2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c r="W6921" s="2"/>
    </row>
    <row r="6922" spans="1:23" ht="14.25" customHeight="1" x14ac:dyDescent="0.2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c r="W6922" s="2">
        <f>Table_1[[#This Row],[Profit]]/Table_1[[#This Row],[Sales]]</f>
        <v>0.27999999999999997</v>
      </c>
    </row>
    <row r="6923" spans="1:23" ht="14.25" hidden="1" customHeight="1" x14ac:dyDescent="0.2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c r="W6923" s="2"/>
    </row>
    <row r="6924" spans="1:23" ht="14.25" hidden="1" customHeight="1" x14ac:dyDescent="0.2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c r="W6924" s="2"/>
    </row>
    <row r="6925" spans="1:23" ht="14.25" hidden="1" customHeight="1" x14ac:dyDescent="0.2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c r="W6925" s="2"/>
    </row>
    <row r="6926" spans="1:23" ht="14.25" hidden="1" customHeight="1" x14ac:dyDescent="0.2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c r="W6926" s="2"/>
    </row>
    <row r="6927" spans="1:23" ht="14.25" hidden="1" customHeight="1" x14ac:dyDescent="0.2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c r="W6927" s="2"/>
    </row>
    <row r="6928" spans="1:23" ht="14.25" customHeight="1" x14ac:dyDescent="0.2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c r="W6928" s="2">
        <f>Table_1[[#This Row],[Profit]]/Table_1[[#This Row],[Sales]]</f>
        <v>0.45999999999999996</v>
      </c>
    </row>
    <row r="6929" spans="1:23" ht="14.25" customHeight="1" x14ac:dyDescent="0.2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c r="W6929" s="2">
        <f>Table_1[[#This Row],[Profit]]/Table_1[[#This Row],[Sales]]</f>
        <v>0.26999999999999996</v>
      </c>
    </row>
    <row r="6930" spans="1:23" ht="14.25" customHeight="1" x14ac:dyDescent="0.2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c r="W6930" s="2">
        <f>Table_1[[#This Row],[Profit]]/Table_1[[#This Row],[Sales]]</f>
        <v>0.46999999999999992</v>
      </c>
    </row>
    <row r="6931" spans="1:23" ht="14.25" customHeight="1" x14ac:dyDescent="0.2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c r="W6931" s="2">
        <f>Table_1[[#This Row],[Profit]]/Table_1[[#This Row],[Sales]]</f>
        <v>0.11249999999999982</v>
      </c>
    </row>
    <row r="6932" spans="1:23" ht="14.25" customHeight="1" x14ac:dyDescent="0.2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c r="W6932" s="2">
        <f>Table_1[[#This Row],[Profit]]/Table_1[[#This Row],[Sales]]</f>
        <v>0.47</v>
      </c>
    </row>
    <row r="6933" spans="1:23" ht="14.25" hidden="1" customHeight="1" x14ac:dyDescent="0.2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c r="W6933" s="2"/>
    </row>
    <row r="6934" spans="1:23" ht="14.25" hidden="1" customHeight="1" x14ac:dyDescent="0.2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c r="W6934" s="2"/>
    </row>
    <row r="6935" spans="1:23" ht="14.25" hidden="1" customHeight="1" x14ac:dyDescent="0.2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c r="W6935" s="2"/>
    </row>
    <row r="6936" spans="1:23" ht="14.25" hidden="1" customHeight="1" x14ac:dyDescent="0.2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c r="W6936" s="2"/>
    </row>
    <row r="6937" spans="1:23" ht="14.25" hidden="1" customHeight="1" x14ac:dyDescent="0.2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c r="W6937" s="2"/>
    </row>
    <row r="6938" spans="1:23" ht="14.25" hidden="1" customHeight="1" x14ac:dyDescent="0.2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c r="W6938" s="2"/>
    </row>
    <row r="6939" spans="1:23" ht="14.25" hidden="1" customHeight="1" x14ac:dyDescent="0.2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c r="W6939" s="2"/>
    </row>
    <row r="6940" spans="1:23" ht="14.25" customHeight="1" x14ac:dyDescent="0.2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c r="W6940" s="2">
        <f>Table_1[[#This Row],[Profit]]/Table_1[[#This Row],[Sales]]</f>
        <v>0.11000000000000001</v>
      </c>
    </row>
    <row r="6941" spans="1:23" ht="14.25" hidden="1" customHeight="1" x14ac:dyDescent="0.2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c r="W6941" s="2"/>
    </row>
    <row r="6942" spans="1:23" ht="14.25" hidden="1" customHeight="1" x14ac:dyDescent="0.2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c r="W6942" s="2"/>
    </row>
    <row r="6943" spans="1:23" ht="14.25" hidden="1" customHeight="1" x14ac:dyDescent="0.2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c r="W6943" s="2"/>
    </row>
    <row r="6944" spans="1:23" ht="14.25" hidden="1" customHeight="1" x14ac:dyDescent="0.2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c r="W6944" s="2"/>
    </row>
    <row r="6945" spans="1:23" ht="14.25" customHeight="1" x14ac:dyDescent="0.2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c r="W6945" s="2">
        <f>Table_1[[#This Row],[Profit]]/Table_1[[#This Row],[Sales]]</f>
        <v>6.25E-2</v>
      </c>
    </row>
    <row r="6946" spans="1:23" ht="14.25" hidden="1" customHeight="1" x14ac:dyDescent="0.2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c r="W6946" s="2"/>
    </row>
    <row r="6947" spans="1:23" ht="14.25" hidden="1" customHeight="1" x14ac:dyDescent="0.2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c r="W6947" s="2"/>
    </row>
    <row r="6948" spans="1:23" ht="14.25" customHeight="1" x14ac:dyDescent="0.2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c r="W6948" s="2">
        <f>Table_1[[#This Row],[Profit]]/Table_1[[#This Row],[Sales]]</f>
        <v>0.47</v>
      </c>
    </row>
    <row r="6949" spans="1:23" ht="14.25" hidden="1" customHeight="1" x14ac:dyDescent="0.2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c r="W6949" s="2"/>
    </row>
    <row r="6950" spans="1:23" ht="14.25" hidden="1" customHeight="1" x14ac:dyDescent="0.2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c r="W6950" s="2"/>
    </row>
    <row r="6951" spans="1:23" ht="14.25" hidden="1" customHeight="1" x14ac:dyDescent="0.2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c r="W6951" s="2"/>
    </row>
    <row r="6952" spans="1:23" ht="14.25" hidden="1" customHeight="1" x14ac:dyDescent="0.2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c r="W6952" s="2"/>
    </row>
    <row r="6953" spans="1:23" ht="14.25" hidden="1" customHeight="1" x14ac:dyDescent="0.2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c r="W6953" s="2"/>
    </row>
    <row r="6954" spans="1:23" ht="14.25" customHeight="1" x14ac:dyDescent="0.2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c r="W6954" s="2">
        <f>Table_1[[#This Row],[Profit]]/Table_1[[#This Row],[Sales]]</f>
        <v>0.35</v>
      </c>
    </row>
    <row r="6955" spans="1:23" ht="14.25" customHeight="1" x14ac:dyDescent="0.2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c r="W6955" s="2">
        <f>Table_1[[#This Row],[Profit]]/Table_1[[#This Row],[Sales]]</f>
        <v>0.36249999999999993</v>
      </c>
    </row>
    <row r="6956" spans="1:23" ht="14.25" customHeight="1" x14ac:dyDescent="0.2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c r="W6956" s="2">
        <f>Table_1[[#This Row],[Profit]]/Table_1[[#This Row],[Sales]]</f>
        <v>0.10000000000000002</v>
      </c>
    </row>
    <row r="6957" spans="1:23" ht="14.25" customHeight="1" x14ac:dyDescent="0.2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c r="W6957" s="2">
        <f>Table_1[[#This Row],[Profit]]/Table_1[[#This Row],[Sales]]</f>
        <v>0.46</v>
      </c>
    </row>
    <row r="6958" spans="1:23" ht="14.25" hidden="1" customHeight="1" x14ac:dyDescent="0.2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c r="W6958" s="2"/>
    </row>
    <row r="6959" spans="1:23" ht="14.25" hidden="1" customHeight="1" x14ac:dyDescent="0.2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c r="W6959" s="2"/>
    </row>
    <row r="6960" spans="1:23" ht="14.25" customHeight="1" x14ac:dyDescent="0.2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c r="W6960" s="2">
        <f>Table_1[[#This Row],[Profit]]/Table_1[[#This Row],[Sales]]</f>
        <v>0.28000000000000003</v>
      </c>
    </row>
    <row r="6961" spans="1:23" ht="14.25" customHeight="1" x14ac:dyDescent="0.2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c r="W6961" s="2">
        <f>Table_1[[#This Row],[Profit]]/Table_1[[#This Row],[Sales]]</f>
        <v>0.5</v>
      </c>
    </row>
    <row r="6962" spans="1:23" ht="14.25" customHeight="1" x14ac:dyDescent="0.2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c r="W6962" s="2">
        <f>Table_1[[#This Row],[Profit]]/Table_1[[#This Row],[Sales]]</f>
        <v>0.48000000000000004</v>
      </c>
    </row>
    <row r="6963" spans="1:23" ht="14.25" customHeight="1" x14ac:dyDescent="0.2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c r="W6963" s="2">
        <f>Table_1[[#This Row],[Profit]]/Table_1[[#This Row],[Sales]]</f>
        <v>0.27000000000000007</v>
      </c>
    </row>
    <row r="6964" spans="1:23" ht="14.25" hidden="1" customHeight="1" x14ac:dyDescent="0.2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c r="W6964" s="2"/>
    </row>
    <row r="6965" spans="1:23" ht="14.25" hidden="1" customHeight="1" x14ac:dyDescent="0.2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c r="W6965" s="2"/>
    </row>
    <row r="6966" spans="1:23" ht="14.25" hidden="1" customHeight="1" x14ac:dyDescent="0.2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c r="W6966" s="2"/>
    </row>
    <row r="6967" spans="1:23" ht="14.25" hidden="1" customHeight="1" x14ac:dyDescent="0.2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c r="W6967" s="2"/>
    </row>
    <row r="6968" spans="1:23" ht="14.25" hidden="1" customHeight="1" x14ac:dyDescent="0.2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c r="W6968" s="2"/>
    </row>
    <row r="6969" spans="1:23" ht="14.25" hidden="1" customHeight="1" x14ac:dyDescent="0.2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c r="W6969" s="2"/>
    </row>
    <row r="6970" spans="1:23" ht="14.25" hidden="1" customHeight="1" x14ac:dyDescent="0.2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c r="W6970" s="2"/>
    </row>
    <row r="6971" spans="1:23" ht="14.25" customHeight="1" x14ac:dyDescent="0.2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c r="W6971" s="2">
        <f>Table_1[[#This Row],[Profit]]/Table_1[[#This Row],[Sales]]</f>
        <v>0.30999999999999994</v>
      </c>
    </row>
    <row r="6972" spans="1:23" ht="14.25" customHeight="1" x14ac:dyDescent="0.2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c r="W6972" s="2">
        <f>Table_1[[#This Row],[Profit]]/Table_1[[#This Row],[Sales]]</f>
        <v>-0.20000000000000015</v>
      </c>
    </row>
    <row r="6973" spans="1:23" ht="14.25" customHeight="1" x14ac:dyDescent="0.2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c r="W6973" s="2">
        <f>Table_1[[#This Row],[Profit]]/Table_1[[#This Row],[Sales]]</f>
        <v>5.0000000000000065E-2</v>
      </c>
    </row>
    <row r="6974" spans="1:23" ht="14.25" customHeight="1" x14ac:dyDescent="0.2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c r="W6974" s="2">
        <f>Table_1[[#This Row],[Profit]]/Table_1[[#This Row],[Sales]]</f>
        <v>6.2500000000000042E-2</v>
      </c>
    </row>
    <row r="6975" spans="1:23" ht="14.25" customHeight="1" x14ac:dyDescent="0.2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c r="W6975" s="2">
        <f>Table_1[[#This Row],[Profit]]/Table_1[[#This Row],[Sales]]</f>
        <v>-0.76666666666666661</v>
      </c>
    </row>
    <row r="6976" spans="1:23" ht="14.25" hidden="1" customHeight="1" x14ac:dyDescent="0.2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c r="W6976" s="2"/>
    </row>
    <row r="6977" spans="1:23" ht="14.25" customHeight="1" x14ac:dyDescent="0.2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c r="W6977" s="2">
        <f>Table_1[[#This Row],[Profit]]/Table_1[[#This Row],[Sales]]</f>
        <v>0.33749999999999997</v>
      </c>
    </row>
    <row r="6978" spans="1:23" ht="14.25" customHeight="1" x14ac:dyDescent="0.2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c r="W6978" s="2">
        <f>Table_1[[#This Row],[Profit]]/Table_1[[#This Row],[Sales]]</f>
        <v>7.4999999999999956E-2</v>
      </c>
    </row>
    <row r="6979" spans="1:23" ht="14.25" hidden="1" customHeight="1" x14ac:dyDescent="0.2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c r="W6979" s="2"/>
    </row>
    <row r="6980" spans="1:23" ht="14.25" hidden="1" customHeight="1" x14ac:dyDescent="0.2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c r="W6980" s="2"/>
    </row>
    <row r="6981" spans="1:23" ht="14.25" customHeight="1" x14ac:dyDescent="0.2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c r="W6981" s="2">
        <f>Table_1[[#This Row],[Profit]]/Table_1[[#This Row],[Sales]]</f>
        <v>0.44999999999999996</v>
      </c>
    </row>
    <row r="6982" spans="1:23" ht="14.25" hidden="1" customHeight="1" x14ac:dyDescent="0.2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c r="W6982" s="2"/>
    </row>
    <row r="6983" spans="1:23" ht="14.25" hidden="1" customHeight="1" x14ac:dyDescent="0.2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c r="W6983" s="2"/>
    </row>
    <row r="6984" spans="1:23" ht="14.25" hidden="1" customHeight="1" x14ac:dyDescent="0.2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c r="W6984" s="2"/>
    </row>
    <row r="6985" spans="1:23" ht="14.25" hidden="1" customHeight="1" x14ac:dyDescent="0.2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c r="W6985" s="2"/>
    </row>
    <row r="6986" spans="1:23" ht="14.25" hidden="1" customHeight="1" x14ac:dyDescent="0.2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c r="W6986" s="2"/>
    </row>
    <row r="6987" spans="1:23" ht="14.25" hidden="1" customHeight="1" x14ac:dyDescent="0.2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c r="W6987" s="2"/>
    </row>
    <row r="6988" spans="1:23" ht="14.25" hidden="1" customHeight="1" x14ac:dyDescent="0.2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c r="W6988" s="2"/>
    </row>
    <row r="6989" spans="1:23" ht="14.25" hidden="1" customHeight="1" x14ac:dyDescent="0.2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c r="W6989" s="2"/>
    </row>
    <row r="6990" spans="1:23" ht="14.25" hidden="1" customHeight="1" x14ac:dyDescent="0.2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c r="W6990" s="2"/>
    </row>
    <row r="6991" spans="1:23" ht="14.25" hidden="1" customHeight="1" x14ac:dyDescent="0.2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c r="W6991" s="2"/>
    </row>
    <row r="6992" spans="1:23" ht="14.25" hidden="1" customHeight="1" x14ac:dyDescent="0.2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c r="W6992" s="2"/>
    </row>
    <row r="6993" spans="1:23" ht="14.25" hidden="1" customHeight="1" x14ac:dyDescent="0.2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c r="W6993" s="2"/>
    </row>
    <row r="6994" spans="1:23" ht="14.25" hidden="1" customHeight="1" x14ac:dyDescent="0.2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c r="W6994" s="2"/>
    </row>
    <row r="6995" spans="1:23" ht="14.25" hidden="1" customHeight="1" x14ac:dyDescent="0.2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c r="W6995" s="2"/>
    </row>
    <row r="6996" spans="1:23" ht="14.25" hidden="1" customHeight="1" x14ac:dyDescent="0.2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c r="W6996" s="2"/>
    </row>
    <row r="6997" spans="1:23" ht="14.25" customHeight="1" x14ac:dyDescent="0.2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c r="W6997" s="2">
        <f>Table_1[[#This Row],[Profit]]/Table_1[[#This Row],[Sales]]</f>
        <v>0.27</v>
      </c>
    </row>
    <row r="6998" spans="1:23" ht="14.25" hidden="1" customHeight="1" x14ac:dyDescent="0.2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c r="W6998" s="2"/>
    </row>
    <row r="6999" spans="1:23" ht="14.25" hidden="1" customHeight="1" x14ac:dyDescent="0.2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c r="W6999" s="2"/>
    </row>
    <row r="7000" spans="1:23" ht="14.25" customHeight="1" x14ac:dyDescent="0.2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c r="W7000" s="2">
        <f>Table_1[[#This Row],[Profit]]/Table_1[[#This Row],[Sales]]</f>
        <v>0.49</v>
      </c>
    </row>
    <row r="7001" spans="1:23" ht="14.25" hidden="1" customHeight="1" x14ac:dyDescent="0.2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c r="W7001" s="2"/>
    </row>
    <row r="7002" spans="1:23" ht="14.25" hidden="1" customHeight="1" x14ac:dyDescent="0.2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c r="W7002" s="2"/>
    </row>
    <row r="7003" spans="1:23" ht="14.25" hidden="1" customHeight="1" x14ac:dyDescent="0.2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c r="W7003" s="2"/>
    </row>
    <row r="7004" spans="1:23" ht="14.25" customHeight="1" x14ac:dyDescent="0.2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c r="W7004" s="2">
        <f>Table_1[[#This Row],[Profit]]/Table_1[[#This Row],[Sales]]</f>
        <v>9.0000000000000038E-2</v>
      </c>
    </row>
    <row r="7005" spans="1:23" ht="14.25" customHeight="1" x14ac:dyDescent="0.2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c r="W7005" s="2">
        <f>Table_1[[#This Row],[Profit]]/Table_1[[#This Row],[Sales]]</f>
        <v>0.32499999999999996</v>
      </c>
    </row>
    <row r="7006" spans="1:23" ht="14.25" hidden="1" customHeight="1" x14ac:dyDescent="0.2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c r="W7006" s="2"/>
    </row>
    <row r="7007" spans="1:23" ht="14.25" hidden="1" customHeight="1" x14ac:dyDescent="0.2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c r="W7007" s="2"/>
    </row>
    <row r="7008" spans="1:23" ht="14.25" hidden="1" customHeight="1" x14ac:dyDescent="0.2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c r="W7008" s="2"/>
    </row>
    <row r="7009" spans="1:23" ht="14.25" hidden="1" customHeight="1" x14ac:dyDescent="0.2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c r="W7009" s="2"/>
    </row>
    <row r="7010" spans="1:23" ht="14.25" hidden="1" customHeight="1" x14ac:dyDescent="0.2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c r="W7010" s="2"/>
    </row>
    <row r="7011" spans="1:23" ht="14.25" hidden="1" customHeight="1" x14ac:dyDescent="0.2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c r="W7011" s="2"/>
    </row>
    <row r="7012" spans="1:23" ht="14.25" hidden="1" customHeight="1" x14ac:dyDescent="0.2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c r="W7012" s="2"/>
    </row>
    <row r="7013" spans="1:23" ht="14.25" hidden="1" customHeight="1" x14ac:dyDescent="0.2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c r="W7013" s="2"/>
    </row>
    <row r="7014" spans="1:23" ht="14.25" hidden="1" customHeight="1" x14ac:dyDescent="0.2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c r="W7014" s="2"/>
    </row>
    <row r="7015" spans="1:23" ht="14.25" customHeight="1" x14ac:dyDescent="0.2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c r="W7015" s="2">
        <f>Table_1[[#This Row],[Profit]]/Table_1[[#This Row],[Sales]]</f>
        <v>0.1058823529411765</v>
      </c>
    </row>
    <row r="7016" spans="1:23" ht="14.25" hidden="1" customHeight="1" x14ac:dyDescent="0.2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c r="W7016" s="2"/>
    </row>
    <row r="7017" spans="1:23" ht="14.25" hidden="1" customHeight="1" x14ac:dyDescent="0.2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c r="W7017" s="2"/>
    </row>
    <row r="7018" spans="1:23" ht="14.25" hidden="1" customHeight="1" x14ac:dyDescent="0.2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c r="W7018" s="2"/>
    </row>
    <row r="7019" spans="1:23" ht="14.25" hidden="1" customHeight="1" x14ac:dyDescent="0.2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c r="W7019" s="2"/>
    </row>
    <row r="7020" spans="1:23" ht="14.25" hidden="1" customHeight="1" x14ac:dyDescent="0.2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c r="W7020" s="2"/>
    </row>
    <row r="7021" spans="1:23" ht="14.25" customHeight="1" x14ac:dyDescent="0.2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c r="W7021" s="2">
        <f>Table_1[[#This Row],[Profit]]/Table_1[[#This Row],[Sales]]</f>
        <v>0.34999999999999992</v>
      </c>
    </row>
    <row r="7022" spans="1:23" ht="14.25" customHeight="1" x14ac:dyDescent="0.2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c r="W7022" s="2">
        <f>Table_1[[#This Row],[Profit]]/Table_1[[#This Row],[Sales]]</f>
        <v>7.4999999999999956E-2</v>
      </c>
    </row>
    <row r="7023" spans="1:23" ht="14.25" customHeight="1" x14ac:dyDescent="0.2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c r="W7023" s="2">
        <f>Table_1[[#This Row],[Profit]]/Table_1[[#This Row],[Sales]]</f>
        <v>0.30000000000000004</v>
      </c>
    </row>
    <row r="7024" spans="1:23" ht="14.25" customHeight="1" x14ac:dyDescent="0.2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c r="W7024" s="2">
        <f>Table_1[[#This Row],[Profit]]/Table_1[[#This Row],[Sales]]</f>
        <v>7.4999999999999914E-2</v>
      </c>
    </row>
    <row r="7025" spans="1:23" ht="14.25" customHeight="1" x14ac:dyDescent="0.2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c r="W7025" s="2">
        <f>Table_1[[#This Row],[Profit]]/Table_1[[#This Row],[Sales]]</f>
        <v>0.34999999999999992</v>
      </c>
    </row>
    <row r="7026" spans="1:23" ht="14.25" customHeight="1" x14ac:dyDescent="0.2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c r="W7026" s="2">
        <f>Table_1[[#This Row],[Profit]]/Table_1[[#This Row],[Sales]]</f>
        <v>0.31249999999999989</v>
      </c>
    </row>
    <row r="7027" spans="1:23" ht="14.25" hidden="1" customHeight="1" x14ac:dyDescent="0.2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c r="W7027" s="2"/>
    </row>
    <row r="7028" spans="1:23" ht="14.25" hidden="1" customHeight="1" x14ac:dyDescent="0.2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c r="W7028" s="2"/>
    </row>
    <row r="7029" spans="1:23" ht="14.25" hidden="1" customHeight="1" x14ac:dyDescent="0.2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c r="W7029" s="2"/>
    </row>
    <row r="7030" spans="1:23" ht="14.25" hidden="1" customHeight="1" x14ac:dyDescent="0.2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c r="W7030" s="2"/>
    </row>
    <row r="7031" spans="1:23" ht="14.25" hidden="1" customHeight="1" x14ac:dyDescent="0.2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c r="W7031" s="2"/>
    </row>
    <row r="7032" spans="1:23" ht="14.25" hidden="1" customHeight="1" x14ac:dyDescent="0.2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c r="W7032" s="2"/>
    </row>
    <row r="7033" spans="1:23" ht="14.25" hidden="1" customHeight="1" x14ac:dyDescent="0.2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c r="W7033" s="2"/>
    </row>
    <row r="7034" spans="1:23" ht="14.25" hidden="1" customHeight="1" x14ac:dyDescent="0.2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c r="W7034" s="2"/>
    </row>
    <row r="7035" spans="1:23" ht="14.25" hidden="1" customHeight="1" x14ac:dyDescent="0.2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c r="W7035" s="2"/>
    </row>
    <row r="7036" spans="1:23" ht="14.25" hidden="1" customHeight="1" x14ac:dyDescent="0.2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c r="W7036" s="2"/>
    </row>
    <row r="7037" spans="1:23" ht="14.25" customHeight="1" x14ac:dyDescent="0.2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c r="W7037" s="2">
        <f>Table_1[[#This Row],[Profit]]/Table_1[[#This Row],[Sales]]</f>
        <v>9.999999999999995E-2</v>
      </c>
    </row>
    <row r="7038" spans="1:23" ht="14.25" hidden="1" customHeight="1" x14ac:dyDescent="0.2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c r="W7038" s="2"/>
    </row>
    <row r="7039" spans="1:23" ht="14.25" hidden="1" customHeight="1" x14ac:dyDescent="0.2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c r="W7039" s="2"/>
    </row>
    <row r="7040" spans="1:23" ht="14.25" hidden="1" customHeight="1" x14ac:dyDescent="0.2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c r="W7040" s="2"/>
    </row>
    <row r="7041" spans="1:23" ht="14.25" hidden="1" customHeight="1" x14ac:dyDescent="0.2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c r="W7041" s="2"/>
    </row>
    <row r="7042" spans="1:23" ht="14.25" hidden="1" customHeight="1" x14ac:dyDescent="0.2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c r="W7042" s="2"/>
    </row>
    <row r="7043" spans="1:23" ht="14.25" hidden="1" customHeight="1" x14ac:dyDescent="0.2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c r="W7043" s="2"/>
    </row>
    <row r="7044" spans="1:23" ht="14.25" hidden="1" customHeight="1" x14ac:dyDescent="0.2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c r="W7044" s="2"/>
    </row>
    <row r="7045" spans="1:23" ht="14.25" hidden="1" customHeight="1" x14ac:dyDescent="0.2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c r="W7045" s="2"/>
    </row>
    <row r="7046" spans="1:23" ht="14.25" hidden="1" customHeight="1" x14ac:dyDescent="0.2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c r="W7046" s="2"/>
    </row>
    <row r="7047" spans="1:23" ht="14.25" hidden="1" customHeight="1" x14ac:dyDescent="0.2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c r="W7047" s="2"/>
    </row>
    <row r="7048" spans="1:23" ht="14.25" customHeight="1" x14ac:dyDescent="0.2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c r="W7048" s="2">
        <f>Table_1[[#This Row],[Profit]]/Table_1[[#This Row],[Sales]]</f>
        <v>2.4999999999999991E-2</v>
      </c>
    </row>
    <row r="7049" spans="1:23" ht="14.25" customHeight="1" x14ac:dyDescent="0.2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c r="W7049" s="2">
        <f>Table_1[[#This Row],[Profit]]/Table_1[[#This Row],[Sales]]</f>
        <v>0.35</v>
      </c>
    </row>
    <row r="7050" spans="1:23" ht="14.25" hidden="1" customHeight="1" x14ac:dyDescent="0.2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c r="W7050" s="2"/>
    </row>
    <row r="7051" spans="1:23" ht="14.25" customHeight="1" x14ac:dyDescent="0.2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c r="W7051" s="2">
        <f>Table_1[[#This Row],[Profit]]/Table_1[[#This Row],[Sales]]</f>
        <v>0.16249999999999992</v>
      </c>
    </row>
    <row r="7052" spans="1:23" ht="14.25" customHeight="1" x14ac:dyDescent="0.2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c r="W7052" s="2">
        <f>Table_1[[#This Row],[Profit]]/Table_1[[#This Row],[Sales]]</f>
        <v>0.3249999999999999</v>
      </c>
    </row>
    <row r="7053" spans="1:23" ht="14.25" customHeight="1" x14ac:dyDescent="0.2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c r="W7053" s="2">
        <f>Table_1[[#This Row],[Profit]]/Table_1[[#This Row],[Sales]]</f>
        <v>0.26000000000000006</v>
      </c>
    </row>
    <row r="7054" spans="1:23" ht="14.25" customHeight="1" x14ac:dyDescent="0.2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c r="W7054" s="2">
        <f>Table_1[[#This Row],[Profit]]/Table_1[[#This Row],[Sales]]</f>
        <v>0.44999999999999996</v>
      </c>
    </row>
    <row r="7055" spans="1:23" ht="14.25" customHeight="1" x14ac:dyDescent="0.2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c r="W7055" s="2">
        <f>Table_1[[#This Row],[Profit]]/Table_1[[#This Row],[Sales]]</f>
        <v>0.20999999999999996</v>
      </c>
    </row>
    <row r="7056" spans="1:23" ht="14.25" customHeight="1" x14ac:dyDescent="0.2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c r="W7056" s="2">
        <f>Table_1[[#This Row],[Profit]]/Table_1[[#This Row],[Sales]]</f>
        <v>-8.750000000000005E-2</v>
      </c>
    </row>
    <row r="7057" spans="1:23" ht="14.25" customHeight="1" x14ac:dyDescent="0.2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c r="W7057" s="2">
        <f>Table_1[[#This Row],[Profit]]/Table_1[[#This Row],[Sales]]</f>
        <v>0.31249999999999989</v>
      </c>
    </row>
    <row r="7058" spans="1:23" ht="14.25" customHeight="1" x14ac:dyDescent="0.2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c r="W7058" s="2">
        <f>Table_1[[#This Row],[Profit]]/Table_1[[#This Row],[Sales]]</f>
        <v>0.32499999999999984</v>
      </c>
    </row>
    <row r="7059" spans="1:23" ht="14.25" customHeight="1" x14ac:dyDescent="0.2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c r="W7059" s="2">
        <f>Table_1[[#This Row],[Profit]]/Table_1[[#This Row],[Sales]]</f>
        <v>0.12499999999999989</v>
      </c>
    </row>
    <row r="7060" spans="1:23" ht="14.25" customHeight="1" x14ac:dyDescent="0.2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c r="W7060" s="2">
        <f>Table_1[[#This Row],[Profit]]/Table_1[[#This Row],[Sales]]</f>
        <v>3.9999999999999945E-2</v>
      </c>
    </row>
    <row r="7061" spans="1:23" ht="14.25" customHeight="1" x14ac:dyDescent="0.2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c r="W7061" s="2">
        <f>Table_1[[#This Row],[Profit]]/Table_1[[#This Row],[Sales]]</f>
        <v>0.28999999999999992</v>
      </c>
    </row>
    <row r="7062" spans="1:23" ht="14.25" customHeight="1" x14ac:dyDescent="0.2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c r="W7062" s="2">
        <f>Table_1[[#This Row],[Profit]]/Table_1[[#This Row],[Sales]]</f>
        <v>0.36249999999999999</v>
      </c>
    </row>
    <row r="7063" spans="1:23" ht="14.25" customHeight="1" x14ac:dyDescent="0.2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c r="W7063" s="2">
        <f>Table_1[[#This Row],[Profit]]/Table_1[[#This Row],[Sales]]</f>
        <v>0.33749999999999997</v>
      </c>
    </row>
    <row r="7064" spans="1:23" ht="14.25" customHeight="1" x14ac:dyDescent="0.2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c r="W7064" s="2">
        <f>Table_1[[#This Row],[Profit]]/Table_1[[#This Row],[Sales]]</f>
        <v>0.375</v>
      </c>
    </row>
    <row r="7065" spans="1:23" ht="14.25" customHeight="1" x14ac:dyDescent="0.2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c r="W7065" s="2">
        <f>Table_1[[#This Row],[Profit]]/Table_1[[#This Row],[Sales]]</f>
        <v>0.11249999999999984</v>
      </c>
    </row>
    <row r="7066" spans="1:23" ht="14.25" hidden="1" customHeight="1" x14ac:dyDescent="0.2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c r="W7066" s="2"/>
    </row>
    <row r="7067" spans="1:23" ht="14.25" customHeight="1" x14ac:dyDescent="0.2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c r="W7067" s="2">
        <f>Table_1[[#This Row],[Profit]]/Table_1[[#This Row],[Sales]]</f>
        <v>0.26</v>
      </c>
    </row>
    <row r="7068" spans="1:23" ht="14.25" customHeight="1" x14ac:dyDescent="0.2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c r="W7068" s="2">
        <f>Table_1[[#This Row],[Profit]]/Table_1[[#This Row],[Sales]]</f>
        <v>0.48000000000000004</v>
      </c>
    </row>
    <row r="7069" spans="1:23" ht="14.25" hidden="1" customHeight="1" x14ac:dyDescent="0.2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c r="W7069" s="2"/>
    </row>
    <row r="7070" spans="1:23" ht="14.25" hidden="1" customHeight="1" x14ac:dyDescent="0.2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c r="W7070" s="2"/>
    </row>
    <row r="7071" spans="1:23" ht="14.25" customHeight="1" x14ac:dyDescent="0.2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c r="W7071" s="2">
        <f>Table_1[[#This Row],[Profit]]/Table_1[[#This Row],[Sales]]</f>
        <v>0.44999999999999996</v>
      </c>
    </row>
    <row r="7072" spans="1:23" ht="14.25" hidden="1" customHeight="1" x14ac:dyDescent="0.2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c r="W7072" s="2"/>
    </row>
    <row r="7073" spans="1:23" ht="14.25" hidden="1" customHeight="1" x14ac:dyDescent="0.2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c r="W7073" s="2"/>
    </row>
    <row r="7074" spans="1:23" ht="14.25" hidden="1" customHeight="1" x14ac:dyDescent="0.2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c r="W7074" s="2"/>
    </row>
    <row r="7075" spans="1:23" ht="14.25" hidden="1" customHeight="1" x14ac:dyDescent="0.2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c r="W7075" s="2"/>
    </row>
    <row r="7076" spans="1:23" ht="14.25" hidden="1" customHeight="1" x14ac:dyDescent="0.2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c r="W7076" s="2"/>
    </row>
    <row r="7077" spans="1:23" ht="14.25" hidden="1" customHeight="1" x14ac:dyDescent="0.2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c r="W7077" s="2"/>
    </row>
    <row r="7078" spans="1:23" ht="14.25" customHeight="1" x14ac:dyDescent="0.2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c r="W7078" s="2">
        <f>Table_1[[#This Row],[Profit]]/Table_1[[#This Row],[Sales]]</f>
        <v>0.49</v>
      </c>
    </row>
    <row r="7079" spans="1:23" ht="14.25" hidden="1" customHeight="1" x14ac:dyDescent="0.2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c r="W7079" s="2"/>
    </row>
    <row r="7080" spans="1:23" ht="14.25" hidden="1" customHeight="1" x14ac:dyDescent="0.2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c r="W7080" s="2"/>
    </row>
    <row r="7081" spans="1:23" ht="14.25" hidden="1" customHeight="1" x14ac:dyDescent="0.2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c r="W7081" s="2"/>
    </row>
    <row r="7082" spans="1:23" ht="14.25" hidden="1" customHeight="1" x14ac:dyDescent="0.2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c r="W7082" s="2"/>
    </row>
    <row r="7083" spans="1:23" ht="14.25" hidden="1" customHeight="1" x14ac:dyDescent="0.2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c r="W7083" s="2"/>
    </row>
    <row r="7084" spans="1:23" ht="14.25" hidden="1" customHeight="1" x14ac:dyDescent="0.2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c r="W7084" s="2"/>
    </row>
    <row r="7085" spans="1:23" ht="14.25" customHeight="1" x14ac:dyDescent="0.2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c r="W7085" s="2">
        <f>Table_1[[#This Row],[Profit]]/Table_1[[#This Row],[Sales]]</f>
        <v>0.48</v>
      </c>
    </row>
    <row r="7086" spans="1:23" ht="14.25" customHeight="1" x14ac:dyDescent="0.2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c r="W7086" s="2">
        <f>Table_1[[#This Row],[Profit]]/Table_1[[#This Row],[Sales]]</f>
        <v>7.4999999999999997E-2</v>
      </c>
    </row>
    <row r="7087" spans="1:23" ht="14.25" hidden="1" customHeight="1" x14ac:dyDescent="0.2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c r="W7087" s="2"/>
    </row>
    <row r="7088" spans="1:23" ht="14.25" hidden="1" customHeight="1" x14ac:dyDescent="0.2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c r="W7088" s="2"/>
    </row>
    <row r="7089" spans="1:23" ht="14.25" customHeight="1" x14ac:dyDescent="0.2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c r="W7089" s="2">
        <f>Table_1[[#This Row],[Profit]]/Table_1[[#This Row],[Sales]]</f>
        <v>0.23999999999999996</v>
      </c>
    </row>
    <row r="7090" spans="1:23" ht="14.25" customHeight="1" x14ac:dyDescent="0.2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c r="W7090" s="2">
        <f>Table_1[[#This Row],[Profit]]/Table_1[[#This Row],[Sales]]</f>
        <v>0.29999999999999993</v>
      </c>
    </row>
    <row r="7091" spans="1:23" ht="14.25" customHeight="1" x14ac:dyDescent="0.2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c r="W7091" s="2">
        <f>Table_1[[#This Row],[Profit]]/Table_1[[#This Row],[Sales]]</f>
        <v>6.2499999999999993E-2</v>
      </c>
    </row>
    <row r="7092" spans="1:23" ht="14.25" hidden="1" customHeight="1" x14ac:dyDescent="0.2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c r="W7092" s="2"/>
    </row>
    <row r="7093" spans="1:23" ht="14.25" hidden="1" customHeight="1" x14ac:dyDescent="0.2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c r="W7093" s="2"/>
    </row>
    <row r="7094" spans="1:23" ht="14.25" hidden="1" customHeight="1" x14ac:dyDescent="0.2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c r="W7094" s="2"/>
    </row>
    <row r="7095" spans="1:23" ht="14.25" hidden="1" customHeight="1" x14ac:dyDescent="0.2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c r="W7095" s="2"/>
    </row>
    <row r="7096" spans="1:23" ht="14.25" hidden="1" customHeight="1" x14ac:dyDescent="0.2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c r="W7096" s="2"/>
    </row>
    <row r="7097" spans="1:23" ht="14.25" hidden="1" customHeight="1" x14ac:dyDescent="0.2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c r="W7097" s="2"/>
    </row>
    <row r="7098" spans="1:23" ht="14.25" hidden="1" customHeight="1" x14ac:dyDescent="0.2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c r="W7098" s="2"/>
    </row>
    <row r="7099" spans="1:23" ht="14.25" hidden="1" customHeight="1" x14ac:dyDescent="0.2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c r="W7099" s="2"/>
    </row>
    <row r="7100" spans="1:23" ht="14.25" hidden="1" customHeight="1" x14ac:dyDescent="0.2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c r="W7100" s="2"/>
    </row>
    <row r="7101" spans="1:23" ht="14.25" hidden="1" customHeight="1" x14ac:dyDescent="0.2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c r="W7101" s="2"/>
    </row>
    <row r="7102" spans="1:23" ht="14.25" customHeight="1" x14ac:dyDescent="0.2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c r="W7102" s="2">
        <f>Table_1[[#This Row],[Profit]]/Table_1[[#This Row],[Sales]]</f>
        <v>0.37499999999999989</v>
      </c>
    </row>
    <row r="7103" spans="1:23" ht="14.25" hidden="1" customHeight="1" x14ac:dyDescent="0.2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c r="W7103" s="2"/>
    </row>
    <row r="7104" spans="1:23" ht="14.25" hidden="1" customHeight="1" x14ac:dyDescent="0.2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c r="W7104" s="2"/>
    </row>
    <row r="7105" spans="1:23" ht="14.25" customHeight="1" x14ac:dyDescent="0.2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c r="W7105" s="2">
        <f>Table_1[[#This Row],[Profit]]/Table_1[[#This Row],[Sales]]</f>
        <v>0.24999999999999994</v>
      </c>
    </row>
    <row r="7106" spans="1:23" ht="14.25" hidden="1" customHeight="1" x14ac:dyDescent="0.2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c r="W7106" s="2"/>
    </row>
    <row r="7107" spans="1:23" ht="14.25" hidden="1" customHeight="1" x14ac:dyDescent="0.2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c r="W7107" s="2"/>
    </row>
    <row r="7108" spans="1:23" ht="14.25" hidden="1" customHeight="1" x14ac:dyDescent="0.2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c r="W7108" s="2"/>
    </row>
    <row r="7109" spans="1:23" ht="14.25" hidden="1" customHeight="1" x14ac:dyDescent="0.2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c r="W7109" s="2"/>
    </row>
    <row r="7110" spans="1:23" ht="14.25" hidden="1" customHeight="1" x14ac:dyDescent="0.2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c r="W7110" s="2"/>
    </row>
    <row r="7111" spans="1:23" ht="14.25" hidden="1" customHeight="1" x14ac:dyDescent="0.2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c r="W7111" s="2"/>
    </row>
    <row r="7112" spans="1:23" ht="14.25" hidden="1" customHeight="1" x14ac:dyDescent="0.2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c r="W7112" s="2"/>
    </row>
    <row r="7113" spans="1:23" ht="14.25" hidden="1" customHeight="1" x14ac:dyDescent="0.2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c r="W7113" s="2"/>
    </row>
    <row r="7114" spans="1:23" ht="14.25" hidden="1" customHeight="1" x14ac:dyDescent="0.2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c r="W7114" s="2"/>
    </row>
    <row r="7115" spans="1:23" ht="14.25" hidden="1" customHeight="1" x14ac:dyDescent="0.2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c r="W7115" s="2"/>
    </row>
    <row r="7116" spans="1:23" ht="14.25" customHeight="1" x14ac:dyDescent="0.2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c r="W7116" s="2">
        <f>Table_1[[#This Row],[Profit]]/Table_1[[#This Row],[Sales]]</f>
        <v>0.19</v>
      </c>
    </row>
    <row r="7117" spans="1:23" ht="14.25" customHeight="1" x14ac:dyDescent="0.2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c r="W7117" s="2">
        <f>Table_1[[#This Row],[Profit]]/Table_1[[#This Row],[Sales]]</f>
        <v>0.34999999999999987</v>
      </c>
    </row>
    <row r="7118" spans="1:23" ht="14.25" customHeight="1" x14ac:dyDescent="0.2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c r="W7118" s="2">
        <f>Table_1[[#This Row],[Profit]]/Table_1[[#This Row],[Sales]]</f>
        <v>0.44999999999999996</v>
      </c>
    </row>
    <row r="7119" spans="1:23" ht="14.25" customHeight="1" x14ac:dyDescent="0.2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c r="W7119" s="2">
        <f>Table_1[[#This Row],[Profit]]/Table_1[[#This Row],[Sales]]</f>
        <v>0.34999999999999987</v>
      </c>
    </row>
    <row r="7120" spans="1:23" ht="14.25" hidden="1" customHeight="1" x14ac:dyDescent="0.2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c r="W7120" s="2"/>
    </row>
    <row r="7121" spans="1:23" ht="14.25" customHeight="1" x14ac:dyDescent="0.2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c r="W7121" s="2">
        <f>Table_1[[#This Row],[Profit]]/Table_1[[#This Row],[Sales]]</f>
        <v>0.32499999999999996</v>
      </c>
    </row>
    <row r="7122" spans="1:23" ht="14.25" hidden="1" customHeight="1" x14ac:dyDescent="0.2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c r="W7122" s="2"/>
    </row>
    <row r="7123" spans="1:23" ht="14.25" customHeight="1" x14ac:dyDescent="0.2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c r="W7123" s="2">
        <f>Table_1[[#This Row],[Profit]]/Table_1[[#This Row],[Sales]]</f>
        <v>0.45</v>
      </c>
    </row>
    <row r="7124" spans="1:23" ht="14.25" customHeight="1" x14ac:dyDescent="0.2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c r="W7124" s="2">
        <f>Table_1[[#This Row],[Profit]]/Table_1[[#This Row],[Sales]]</f>
        <v>0.28999999999999992</v>
      </c>
    </row>
    <row r="7125" spans="1:23" ht="14.25" hidden="1" customHeight="1" x14ac:dyDescent="0.2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c r="W7125" s="2"/>
    </row>
    <row r="7126" spans="1:23" ht="14.25" hidden="1" customHeight="1" x14ac:dyDescent="0.2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c r="W7126" s="2"/>
    </row>
    <row r="7127" spans="1:23" ht="14.25" hidden="1" customHeight="1" x14ac:dyDescent="0.2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c r="W7127" s="2"/>
    </row>
    <row r="7128" spans="1:23" ht="14.25" hidden="1" customHeight="1" x14ac:dyDescent="0.2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c r="W7128" s="2"/>
    </row>
    <row r="7129" spans="1:23" ht="14.25" hidden="1" customHeight="1" x14ac:dyDescent="0.2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c r="W7129" s="2"/>
    </row>
    <row r="7130" spans="1:23" ht="14.25" hidden="1" customHeight="1" x14ac:dyDescent="0.2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c r="W7130" s="2"/>
    </row>
    <row r="7131" spans="1:23" ht="14.25" hidden="1" customHeight="1" x14ac:dyDescent="0.2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c r="W7131" s="2"/>
    </row>
    <row r="7132" spans="1:23" ht="14.25" hidden="1" customHeight="1" x14ac:dyDescent="0.2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c r="W7132" s="2"/>
    </row>
    <row r="7133" spans="1:23" ht="14.25" hidden="1" customHeight="1" x14ac:dyDescent="0.2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c r="W7133" s="2"/>
    </row>
    <row r="7134" spans="1:23" ht="14.25" hidden="1" customHeight="1" x14ac:dyDescent="0.2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c r="W7134" s="2"/>
    </row>
    <row r="7135" spans="1:23" ht="14.25" hidden="1" customHeight="1" x14ac:dyDescent="0.2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c r="W7135" s="2"/>
    </row>
    <row r="7136" spans="1:23" ht="14.25" hidden="1" customHeight="1" x14ac:dyDescent="0.2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c r="W7136" s="2"/>
    </row>
    <row r="7137" spans="1:23" ht="14.25" hidden="1" customHeight="1" x14ac:dyDescent="0.2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c r="W7137" s="2"/>
    </row>
    <row r="7138" spans="1:23" ht="14.25" hidden="1" customHeight="1" x14ac:dyDescent="0.2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c r="W7138" s="2"/>
    </row>
    <row r="7139" spans="1:23" ht="14.25" hidden="1" customHeight="1" x14ac:dyDescent="0.2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c r="W7139" s="2"/>
    </row>
    <row r="7140" spans="1:23" ht="14.25" hidden="1" customHeight="1" x14ac:dyDescent="0.2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c r="W7140" s="2"/>
    </row>
    <row r="7141" spans="1:23" ht="14.25" hidden="1" customHeight="1" x14ac:dyDescent="0.2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c r="W7141" s="2"/>
    </row>
    <row r="7142" spans="1:23" ht="14.25" hidden="1" customHeight="1" x14ac:dyDescent="0.2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c r="W7142" s="2"/>
    </row>
    <row r="7143" spans="1:23" ht="14.25" hidden="1" customHeight="1" x14ac:dyDescent="0.2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c r="W7143" s="2"/>
    </row>
    <row r="7144" spans="1:23" ht="14.25" hidden="1" customHeight="1" x14ac:dyDescent="0.2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c r="W7144" s="2"/>
    </row>
    <row r="7145" spans="1:23" ht="14.25" hidden="1" customHeight="1" x14ac:dyDescent="0.2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c r="W7145" s="2"/>
    </row>
    <row r="7146" spans="1:23" ht="14.25" hidden="1" customHeight="1" x14ac:dyDescent="0.2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c r="W7146" s="2"/>
    </row>
    <row r="7147" spans="1:23" ht="14.25" hidden="1" customHeight="1" x14ac:dyDescent="0.2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c r="W7147" s="2"/>
    </row>
    <row r="7148" spans="1:23" ht="14.25" hidden="1" customHeight="1" x14ac:dyDescent="0.2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c r="W7148" s="2"/>
    </row>
    <row r="7149" spans="1:23" ht="14.25" hidden="1" customHeight="1" x14ac:dyDescent="0.2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c r="W7149" s="2"/>
    </row>
    <row r="7150" spans="1:23" ht="14.25" hidden="1" customHeight="1" x14ac:dyDescent="0.2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c r="W7150" s="2"/>
    </row>
    <row r="7151" spans="1:23" ht="14.25" hidden="1" customHeight="1" x14ac:dyDescent="0.2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c r="W7151" s="2"/>
    </row>
    <row r="7152" spans="1:23" ht="14.25" hidden="1" customHeight="1" x14ac:dyDescent="0.2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c r="W7152" s="2"/>
    </row>
    <row r="7153" spans="1:23" ht="14.25" customHeight="1" x14ac:dyDescent="0.2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c r="W7153" s="2">
        <f>Table_1[[#This Row],[Profit]]/Table_1[[#This Row],[Sales]]</f>
        <v>-0.73999999999999988</v>
      </c>
    </row>
    <row r="7154" spans="1:23" ht="14.25" hidden="1" customHeight="1" x14ac:dyDescent="0.2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c r="W7154" s="2"/>
    </row>
    <row r="7155" spans="1:23" ht="14.25" hidden="1" customHeight="1" x14ac:dyDescent="0.2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c r="W7155" s="2"/>
    </row>
    <row r="7156" spans="1:23" ht="14.25" hidden="1" customHeight="1" x14ac:dyDescent="0.2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c r="W7156" s="2"/>
    </row>
    <row r="7157" spans="1:23" ht="14.25" hidden="1" customHeight="1" x14ac:dyDescent="0.2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c r="W7157" s="2"/>
    </row>
    <row r="7158" spans="1:23" ht="14.25" hidden="1" customHeight="1" x14ac:dyDescent="0.2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c r="W7158" s="2"/>
    </row>
    <row r="7159" spans="1:23" ht="14.25" customHeight="1" x14ac:dyDescent="0.2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c r="W7159" s="2">
        <f>Table_1[[#This Row],[Profit]]/Table_1[[#This Row],[Sales]]</f>
        <v>9.999999999999969E-3</v>
      </c>
    </row>
    <row r="7160" spans="1:23" ht="14.25" customHeight="1" x14ac:dyDescent="0.2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c r="W7160" s="2">
        <f>Table_1[[#This Row],[Profit]]/Table_1[[#This Row],[Sales]]</f>
        <v>0.49</v>
      </c>
    </row>
    <row r="7161" spans="1:23" ht="14.25" hidden="1" customHeight="1" x14ac:dyDescent="0.2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c r="W7161" s="2"/>
    </row>
    <row r="7162" spans="1:23" ht="14.25" hidden="1" customHeight="1" x14ac:dyDescent="0.2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c r="W7162" s="2"/>
    </row>
    <row r="7163" spans="1:23" ht="14.25" hidden="1" customHeight="1" x14ac:dyDescent="0.2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c r="W7163" s="2"/>
    </row>
    <row r="7164" spans="1:23" ht="14.25" hidden="1" customHeight="1" x14ac:dyDescent="0.2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c r="W7164" s="2"/>
    </row>
    <row r="7165" spans="1:23" ht="14.25" hidden="1" customHeight="1" x14ac:dyDescent="0.2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c r="W7165" s="2"/>
    </row>
    <row r="7166" spans="1:23" ht="14.25" hidden="1" customHeight="1" x14ac:dyDescent="0.2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c r="W7166" s="2"/>
    </row>
    <row r="7167" spans="1:23" ht="14.25" hidden="1" customHeight="1" x14ac:dyDescent="0.2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c r="W7167" s="2"/>
    </row>
    <row r="7168" spans="1:23" ht="14.25" customHeight="1" x14ac:dyDescent="0.2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c r="W7168" s="2">
        <f>Table_1[[#This Row],[Profit]]/Table_1[[#This Row],[Sales]]</f>
        <v>0.28000000000000003</v>
      </c>
    </row>
    <row r="7169" spans="1:23" ht="14.25" customHeight="1" x14ac:dyDescent="0.2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c r="W7169" s="2">
        <f>Table_1[[#This Row],[Profit]]/Table_1[[#This Row],[Sales]]</f>
        <v>0.10000000000000002</v>
      </c>
    </row>
    <row r="7170" spans="1:23" ht="14.25" customHeight="1" x14ac:dyDescent="0.2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c r="W7170" s="2">
        <f>Table_1[[#This Row],[Profit]]/Table_1[[#This Row],[Sales]]</f>
        <v>0.28999999999999998</v>
      </c>
    </row>
    <row r="7171" spans="1:23" ht="14.25" customHeight="1" x14ac:dyDescent="0.2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c r="W7171" s="2">
        <f>Table_1[[#This Row],[Profit]]/Table_1[[#This Row],[Sales]]</f>
        <v>0.11249999999999985</v>
      </c>
    </row>
    <row r="7172" spans="1:23" ht="14.25" hidden="1" customHeight="1" x14ac:dyDescent="0.2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c r="W7172" s="2"/>
    </row>
    <row r="7173" spans="1:23" ht="14.25" customHeight="1" x14ac:dyDescent="0.2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c r="W7173" s="2">
        <f>Table_1[[#This Row],[Profit]]/Table_1[[#This Row],[Sales]]</f>
        <v>0.21</v>
      </c>
    </row>
    <row r="7174" spans="1:23" ht="14.25" hidden="1" customHeight="1" x14ac:dyDescent="0.2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c r="W7174" s="2"/>
    </row>
    <row r="7175" spans="1:23" ht="14.25" hidden="1" customHeight="1" x14ac:dyDescent="0.2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c r="W7175" s="2"/>
    </row>
    <row r="7176" spans="1:23" ht="14.25" hidden="1" customHeight="1" x14ac:dyDescent="0.2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c r="W7176" s="2"/>
    </row>
    <row r="7177" spans="1:23" ht="14.25" hidden="1" customHeight="1" x14ac:dyDescent="0.2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c r="W7177" s="2"/>
    </row>
    <row r="7178" spans="1:23" ht="14.25" hidden="1" customHeight="1" x14ac:dyDescent="0.2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c r="W7178" s="2"/>
    </row>
    <row r="7179" spans="1:23" ht="14.25" hidden="1" customHeight="1" x14ac:dyDescent="0.2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c r="W7179" s="2"/>
    </row>
    <row r="7180" spans="1:23" ht="14.25" hidden="1" customHeight="1" x14ac:dyDescent="0.2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c r="W7180" s="2"/>
    </row>
    <row r="7181" spans="1:23" ht="14.25" hidden="1" customHeight="1" x14ac:dyDescent="0.2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c r="W7181" s="2"/>
    </row>
    <row r="7182" spans="1:23" ht="14.25" hidden="1" customHeight="1" x14ac:dyDescent="0.2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c r="W7182" s="2"/>
    </row>
    <row r="7183" spans="1:23" ht="14.25" hidden="1" customHeight="1" x14ac:dyDescent="0.2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c r="W7183" s="2"/>
    </row>
    <row r="7184" spans="1:23" ht="14.25" customHeight="1" x14ac:dyDescent="0.2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c r="W7184" s="2">
        <f>Table_1[[#This Row],[Profit]]/Table_1[[#This Row],[Sales]]</f>
        <v>0.32499999999999996</v>
      </c>
    </row>
    <row r="7185" spans="1:23" ht="14.25" hidden="1" customHeight="1" x14ac:dyDescent="0.2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c r="W7185" s="2"/>
    </row>
    <row r="7186" spans="1:23" ht="14.25" hidden="1" customHeight="1" x14ac:dyDescent="0.2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c r="W7186" s="2"/>
    </row>
    <row r="7187" spans="1:23" ht="14.25" hidden="1" customHeight="1" x14ac:dyDescent="0.2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c r="W7187" s="2"/>
    </row>
    <row r="7188" spans="1:23" ht="14.25" hidden="1" customHeight="1" x14ac:dyDescent="0.2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c r="W7188" s="2"/>
    </row>
    <row r="7189" spans="1:23" ht="14.25" hidden="1" customHeight="1" x14ac:dyDescent="0.2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c r="W7189" s="2"/>
    </row>
    <row r="7190" spans="1:23" ht="14.25" hidden="1" customHeight="1" x14ac:dyDescent="0.2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c r="W7190" s="2"/>
    </row>
    <row r="7191" spans="1:23" ht="14.25" customHeight="1" x14ac:dyDescent="0.2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c r="W7191" s="2">
        <f>Table_1[[#This Row],[Profit]]/Table_1[[#This Row],[Sales]]</f>
        <v>0.12499999999999993</v>
      </c>
    </row>
    <row r="7192" spans="1:23" ht="14.25" customHeight="1" x14ac:dyDescent="0.2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c r="W7192" s="2">
        <f>Table_1[[#This Row],[Profit]]/Table_1[[#This Row],[Sales]]</f>
        <v>-1.2500000000000022E-2</v>
      </c>
    </row>
    <row r="7193" spans="1:23" ht="14.25" hidden="1" customHeight="1" x14ac:dyDescent="0.2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c r="W7193" s="2"/>
    </row>
    <row r="7194" spans="1:23" ht="14.25" hidden="1" customHeight="1" x14ac:dyDescent="0.2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c r="W7194" s="2"/>
    </row>
    <row r="7195" spans="1:23" ht="14.25" hidden="1" customHeight="1" x14ac:dyDescent="0.2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c r="W7195" s="2"/>
    </row>
    <row r="7196" spans="1:23" ht="14.25" hidden="1" customHeight="1" x14ac:dyDescent="0.2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c r="W7196" s="2"/>
    </row>
    <row r="7197" spans="1:23" ht="14.25" customHeight="1" x14ac:dyDescent="0.2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c r="W7197" s="2">
        <f>Table_1[[#This Row],[Profit]]/Table_1[[#This Row],[Sales]]</f>
        <v>0.37</v>
      </c>
    </row>
    <row r="7198" spans="1:23" ht="14.25" customHeight="1" x14ac:dyDescent="0.2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c r="W7198" s="2">
        <f>Table_1[[#This Row],[Profit]]/Table_1[[#This Row],[Sales]]</f>
        <v>0.28999999999999987</v>
      </c>
    </row>
    <row r="7199" spans="1:23" ht="14.25" customHeight="1" x14ac:dyDescent="0.2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c r="W7199" s="2">
        <f>Table_1[[#This Row],[Profit]]/Table_1[[#This Row],[Sales]]</f>
        <v>0.45999999999999996</v>
      </c>
    </row>
    <row r="7200" spans="1:23" ht="14.25" hidden="1" customHeight="1" x14ac:dyDescent="0.2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c r="W7200" s="2"/>
    </row>
    <row r="7201" spans="1:23" ht="14.25" hidden="1" customHeight="1" x14ac:dyDescent="0.2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c r="W7201" s="2"/>
    </row>
    <row r="7202" spans="1:23" ht="14.25" hidden="1" customHeight="1" x14ac:dyDescent="0.2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c r="W7202" s="2"/>
    </row>
    <row r="7203" spans="1:23" ht="14.25" hidden="1" customHeight="1" x14ac:dyDescent="0.2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c r="W7203" s="2"/>
    </row>
    <row r="7204" spans="1:23" ht="14.25" hidden="1" customHeight="1" x14ac:dyDescent="0.2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c r="W7204" s="2"/>
    </row>
    <row r="7205" spans="1:23" ht="14.25" hidden="1" customHeight="1" x14ac:dyDescent="0.2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c r="W7205" s="2"/>
    </row>
    <row r="7206" spans="1:23" ht="14.25" hidden="1" customHeight="1" x14ac:dyDescent="0.2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c r="W7206" s="2"/>
    </row>
    <row r="7207" spans="1:23" ht="14.25" customHeight="1" x14ac:dyDescent="0.2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c r="W7207" s="2">
        <f>Table_1[[#This Row],[Profit]]/Table_1[[#This Row],[Sales]]</f>
        <v>0.33999999999999991</v>
      </c>
    </row>
    <row r="7208" spans="1:23" ht="14.25" customHeight="1" x14ac:dyDescent="0.2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c r="W7208" s="2">
        <f>Table_1[[#This Row],[Profit]]/Table_1[[#This Row],[Sales]]</f>
        <v>8.750000000000005E-2</v>
      </c>
    </row>
    <row r="7209" spans="1:23" ht="14.25" customHeight="1" x14ac:dyDescent="0.2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c r="W7209" s="2">
        <f>Table_1[[#This Row],[Profit]]/Table_1[[#This Row],[Sales]]</f>
        <v>0.31249999999999989</v>
      </c>
    </row>
    <row r="7210" spans="1:23" ht="14.25" customHeight="1" x14ac:dyDescent="0.2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c r="W7210" s="2">
        <f>Table_1[[#This Row],[Profit]]/Table_1[[#This Row],[Sales]]</f>
        <v>0.34999999999999992</v>
      </c>
    </row>
    <row r="7211" spans="1:23" ht="14.25" customHeight="1" x14ac:dyDescent="0.2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c r="W7211" s="2">
        <f>Table_1[[#This Row],[Profit]]/Table_1[[#This Row],[Sales]]</f>
        <v>0.31249999999999989</v>
      </c>
    </row>
    <row r="7212" spans="1:23" ht="14.25" customHeight="1" x14ac:dyDescent="0.2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c r="W7212" s="2">
        <f>Table_1[[#This Row],[Profit]]/Table_1[[#This Row],[Sales]]</f>
        <v>0.45999999999999996</v>
      </c>
    </row>
    <row r="7213" spans="1:23" ht="14.25" customHeight="1" x14ac:dyDescent="0.2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c r="W7213" s="2">
        <f>Table_1[[#This Row],[Profit]]/Table_1[[#This Row],[Sales]]</f>
        <v>0.36249999999999999</v>
      </c>
    </row>
    <row r="7214" spans="1:23" ht="14.25" customHeight="1" x14ac:dyDescent="0.2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c r="W7214" s="2">
        <f>Table_1[[#This Row],[Profit]]/Table_1[[#This Row],[Sales]]</f>
        <v>0.35000000000000009</v>
      </c>
    </row>
    <row r="7215" spans="1:23" ht="14.25" customHeight="1" x14ac:dyDescent="0.2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c r="W7215" s="2">
        <f>Table_1[[#This Row],[Profit]]/Table_1[[#This Row],[Sales]]</f>
        <v>0.49</v>
      </c>
    </row>
    <row r="7216" spans="1:23" ht="14.25" hidden="1" customHeight="1" x14ac:dyDescent="0.2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c r="W7216" s="2"/>
    </row>
    <row r="7217" spans="1:23" ht="14.25" hidden="1" customHeight="1" x14ac:dyDescent="0.2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c r="W7217" s="2"/>
    </row>
    <row r="7218" spans="1:23" ht="14.25" customHeight="1" x14ac:dyDescent="0.2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c r="W7218" s="2">
        <f>Table_1[[#This Row],[Profit]]/Table_1[[#This Row],[Sales]]</f>
        <v>0.28999999999999992</v>
      </c>
    </row>
    <row r="7219" spans="1:23" ht="14.25" customHeight="1" x14ac:dyDescent="0.2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c r="W7219" s="2">
        <f>Table_1[[#This Row],[Profit]]/Table_1[[#This Row],[Sales]]</f>
        <v>0.34999999999999987</v>
      </c>
    </row>
    <row r="7220" spans="1:23" ht="14.25" customHeight="1" x14ac:dyDescent="0.2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c r="W7220" s="2">
        <f>Table_1[[#This Row],[Profit]]/Table_1[[#This Row],[Sales]]</f>
        <v>0.36</v>
      </c>
    </row>
    <row r="7221" spans="1:23" ht="14.25" customHeight="1" x14ac:dyDescent="0.2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c r="W7221" s="2">
        <f>Table_1[[#This Row],[Profit]]/Table_1[[#This Row],[Sales]]</f>
        <v>0.34999999999999992</v>
      </c>
    </row>
    <row r="7222" spans="1:23" ht="14.25" hidden="1" customHeight="1" x14ac:dyDescent="0.2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c r="W7222" s="2"/>
    </row>
    <row r="7223" spans="1:23" ht="14.25" hidden="1" customHeight="1" x14ac:dyDescent="0.2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c r="W7223" s="2"/>
    </row>
    <row r="7224" spans="1:23" ht="14.25" hidden="1" customHeight="1" x14ac:dyDescent="0.2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c r="W7224" s="2"/>
    </row>
    <row r="7225" spans="1:23" ht="14.25" customHeight="1" x14ac:dyDescent="0.2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c r="W7225" s="2">
        <f>Table_1[[#This Row],[Profit]]/Table_1[[#This Row],[Sales]]</f>
        <v>0.11249999999999998</v>
      </c>
    </row>
    <row r="7226" spans="1:23" ht="14.25" customHeight="1" x14ac:dyDescent="0.2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c r="W7226" s="2">
        <f>Table_1[[#This Row],[Profit]]/Table_1[[#This Row],[Sales]]</f>
        <v>0.3299999999999999</v>
      </c>
    </row>
    <row r="7227" spans="1:23" ht="14.25" customHeight="1" x14ac:dyDescent="0.2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c r="W7227" s="2">
        <f>Table_1[[#This Row],[Profit]]/Table_1[[#This Row],[Sales]]</f>
        <v>0.3299999999999999</v>
      </c>
    </row>
    <row r="7228" spans="1:23" ht="14.25" hidden="1" customHeight="1" x14ac:dyDescent="0.2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c r="W7228" s="2"/>
    </row>
    <row r="7229" spans="1:23" ht="14.25" hidden="1" customHeight="1" x14ac:dyDescent="0.2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c r="W7229" s="2"/>
    </row>
    <row r="7230" spans="1:23" ht="14.25" customHeight="1" x14ac:dyDescent="0.2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c r="W7230" s="2">
        <f>Table_1[[#This Row],[Profit]]/Table_1[[#This Row],[Sales]]</f>
        <v>0.33749999999999986</v>
      </c>
    </row>
    <row r="7231" spans="1:23" ht="14.25" customHeight="1" x14ac:dyDescent="0.2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c r="W7231" s="2">
        <f>Table_1[[#This Row],[Profit]]/Table_1[[#This Row],[Sales]]</f>
        <v>0.47</v>
      </c>
    </row>
    <row r="7232" spans="1:23" ht="14.25" hidden="1" customHeight="1" x14ac:dyDescent="0.2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c r="W7232" s="2"/>
    </row>
    <row r="7233" spans="1:23" ht="14.25" hidden="1" customHeight="1" x14ac:dyDescent="0.2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c r="W7233" s="2"/>
    </row>
    <row r="7234" spans="1:23" ht="14.25" hidden="1" customHeight="1" x14ac:dyDescent="0.2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c r="W7234" s="2"/>
    </row>
    <row r="7235" spans="1:23" ht="14.25" hidden="1" customHeight="1" x14ac:dyDescent="0.2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c r="W7235" s="2"/>
    </row>
    <row r="7236" spans="1:23" ht="14.25" hidden="1" customHeight="1" x14ac:dyDescent="0.2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c r="W7236" s="2"/>
    </row>
    <row r="7237" spans="1:23" ht="14.25" hidden="1" customHeight="1" x14ac:dyDescent="0.2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c r="W7237" s="2"/>
    </row>
    <row r="7238" spans="1:23" ht="14.25" customHeight="1" x14ac:dyDescent="0.2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c r="W7238" s="2">
        <f>Table_1[[#This Row],[Profit]]/Table_1[[#This Row],[Sales]]</f>
        <v>0.27999999999999997</v>
      </c>
    </row>
    <row r="7239" spans="1:23" ht="14.25" hidden="1" customHeight="1" x14ac:dyDescent="0.2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c r="W7239" s="2"/>
    </row>
    <row r="7240" spans="1:23" ht="14.25" customHeight="1" x14ac:dyDescent="0.2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c r="W7240" s="2">
        <f>Table_1[[#This Row],[Profit]]/Table_1[[#This Row],[Sales]]</f>
        <v>0.4200000000000001</v>
      </c>
    </row>
    <row r="7241" spans="1:23" ht="14.25" customHeight="1" x14ac:dyDescent="0.2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c r="W7241" s="2">
        <f>Table_1[[#This Row],[Profit]]/Table_1[[#This Row],[Sales]]</f>
        <v>0.47</v>
      </c>
    </row>
    <row r="7242" spans="1:23" ht="14.25" customHeight="1" x14ac:dyDescent="0.2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c r="W7242" s="2">
        <f>Table_1[[#This Row],[Profit]]/Table_1[[#This Row],[Sales]]</f>
        <v>0.40000000000000008</v>
      </c>
    </row>
    <row r="7243" spans="1:23" ht="14.25" customHeight="1" x14ac:dyDescent="0.2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c r="W7243" s="2">
        <f>Table_1[[#This Row],[Profit]]/Table_1[[#This Row],[Sales]]</f>
        <v>0.3249999999999999</v>
      </c>
    </row>
    <row r="7244" spans="1:23" ht="14.25" customHeight="1" x14ac:dyDescent="0.2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c r="W7244" s="2">
        <f>Table_1[[#This Row],[Profit]]/Table_1[[#This Row],[Sales]]</f>
        <v>0.33</v>
      </c>
    </row>
    <row r="7245" spans="1:23" ht="14.25" hidden="1" customHeight="1" x14ac:dyDescent="0.2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c r="W7245" s="2"/>
    </row>
    <row r="7246" spans="1:23" ht="14.25" customHeight="1" x14ac:dyDescent="0.2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c r="W7246" s="2">
        <f>Table_1[[#This Row],[Profit]]/Table_1[[#This Row],[Sales]]</f>
        <v>0.38</v>
      </c>
    </row>
    <row r="7247" spans="1:23" ht="14.25" customHeight="1" x14ac:dyDescent="0.2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c r="W7247" s="2">
        <f>Table_1[[#This Row],[Profit]]/Table_1[[#This Row],[Sales]]</f>
        <v>4.9999999999999885E-2</v>
      </c>
    </row>
    <row r="7248" spans="1:23" ht="14.25" hidden="1" customHeight="1" x14ac:dyDescent="0.2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c r="W7248" s="2"/>
    </row>
    <row r="7249" spans="1:23" ht="14.25" hidden="1" customHeight="1" x14ac:dyDescent="0.2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c r="W7249" s="2"/>
    </row>
    <row r="7250" spans="1:23" ht="14.25" hidden="1" customHeight="1" x14ac:dyDescent="0.2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c r="W7250" s="2"/>
    </row>
    <row r="7251" spans="1:23" ht="14.25" customHeight="1" x14ac:dyDescent="0.2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c r="W7251" s="2">
        <f>Table_1[[#This Row],[Profit]]/Table_1[[#This Row],[Sales]]</f>
        <v>0.3</v>
      </c>
    </row>
    <row r="7252" spans="1:23" ht="14.25" customHeight="1" x14ac:dyDescent="0.2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c r="W7252" s="2">
        <f>Table_1[[#This Row],[Profit]]/Table_1[[#This Row],[Sales]]</f>
        <v>0.4</v>
      </c>
    </row>
    <row r="7253" spans="1:23" ht="14.25" hidden="1" customHeight="1" x14ac:dyDescent="0.2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c r="W7253" s="2"/>
    </row>
    <row r="7254" spans="1:23" ht="14.25" hidden="1" customHeight="1" x14ac:dyDescent="0.2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c r="W7254" s="2"/>
    </row>
    <row r="7255" spans="1:23" ht="14.25" hidden="1" customHeight="1" x14ac:dyDescent="0.2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c r="W7255" s="2"/>
    </row>
    <row r="7256" spans="1:23" ht="14.25" hidden="1" customHeight="1" x14ac:dyDescent="0.2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c r="W7256" s="2"/>
    </row>
    <row r="7257" spans="1:23" ht="14.25" hidden="1" customHeight="1" x14ac:dyDescent="0.2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c r="W7257" s="2"/>
    </row>
    <row r="7258" spans="1:23" ht="14.25" hidden="1" customHeight="1" x14ac:dyDescent="0.2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c r="W7258" s="2"/>
    </row>
    <row r="7259" spans="1:23" ht="14.25" hidden="1" customHeight="1" x14ac:dyDescent="0.2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c r="W7259" s="2"/>
    </row>
    <row r="7260" spans="1:23" ht="14.25" hidden="1" customHeight="1" x14ac:dyDescent="0.2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c r="W7260" s="2"/>
    </row>
    <row r="7261" spans="1:23" ht="14.25" hidden="1" customHeight="1" x14ac:dyDescent="0.2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c r="W7261" s="2"/>
    </row>
    <row r="7262" spans="1:23" ht="14.25" hidden="1" customHeight="1" x14ac:dyDescent="0.2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c r="W7262" s="2"/>
    </row>
    <row r="7263" spans="1:23" ht="14.25" customHeight="1" x14ac:dyDescent="0.2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c r="W7263" s="2">
        <f>Table_1[[#This Row],[Profit]]/Table_1[[#This Row],[Sales]]</f>
        <v>0.28000000000000003</v>
      </c>
    </row>
    <row r="7264" spans="1:23" ht="14.25" hidden="1" customHeight="1" x14ac:dyDescent="0.2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c r="W7264" s="2"/>
    </row>
    <row r="7265" spans="1:23" ht="14.25" hidden="1" customHeight="1" x14ac:dyDescent="0.2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c r="W7265" s="2"/>
    </row>
    <row r="7266" spans="1:23" ht="14.25" hidden="1" customHeight="1" x14ac:dyDescent="0.2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c r="W7266" s="2"/>
    </row>
    <row r="7267" spans="1:23" ht="14.25" hidden="1" customHeight="1" x14ac:dyDescent="0.2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c r="W7267" s="2"/>
    </row>
    <row r="7268" spans="1:23" ht="14.25" hidden="1" customHeight="1" x14ac:dyDescent="0.2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c r="W7268" s="2"/>
    </row>
    <row r="7269" spans="1:23" ht="14.25" hidden="1" customHeight="1" x14ac:dyDescent="0.2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c r="W7269" s="2"/>
    </row>
    <row r="7270" spans="1:23" ht="14.25" hidden="1" customHeight="1" x14ac:dyDescent="0.2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c r="W7270" s="2"/>
    </row>
    <row r="7271" spans="1:23" ht="14.25" hidden="1" customHeight="1" x14ac:dyDescent="0.2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c r="W7271" s="2"/>
    </row>
    <row r="7272" spans="1:23" ht="14.25" customHeight="1" x14ac:dyDescent="0.2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c r="W7272" s="2">
        <f>Table_1[[#This Row],[Profit]]/Table_1[[#This Row],[Sales]]</f>
        <v>-4.7058823529411813E-2</v>
      </c>
    </row>
    <row r="7273" spans="1:23" ht="14.25" customHeight="1" x14ac:dyDescent="0.2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c r="W7273" s="2">
        <f>Table_1[[#This Row],[Profit]]/Table_1[[#This Row],[Sales]]</f>
        <v>0.26</v>
      </c>
    </row>
    <row r="7274" spans="1:23" ht="14.25" hidden="1" customHeight="1" x14ac:dyDescent="0.2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c r="W7274" s="2"/>
    </row>
    <row r="7275" spans="1:23" ht="14.25" hidden="1" customHeight="1" x14ac:dyDescent="0.2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c r="W7275" s="2"/>
    </row>
    <row r="7276" spans="1:23" ht="14.25" customHeight="1" x14ac:dyDescent="0.2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c r="W7276" s="2">
        <f>Table_1[[#This Row],[Profit]]/Table_1[[#This Row],[Sales]]</f>
        <v>0.12499999999999983</v>
      </c>
    </row>
    <row r="7277" spans="1:23" ht="14.25" customHeight="1" x14ac:dyDescent="0.2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c r="W7277" s="2">
        <f>Table_1[[#This Row],[Profit]]/Table_1[[#This Row],[Sales]]</f>
        <v>0.33999999999999997</v>
      </c>
    </row>
    <row r="7278" spans="1:23" ht="14.25" hidden="1" customHeight="1" x14ac:dyDescent="0.2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c r="W7278" s="2"/>
    </row>
    <row r="7279" spans="1:23" ht="14.25" customHeight="1" x14ac:dyDescent="0.2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c r="W7279" s="2">
        <f>Table_1[[#This Row],[Profit]]/Table_1[[#This Row],[Sales]]</f>
        <v>0.12499999999999988</v>
      </c>
    </row>
    <row r="7280" spans="1:23" ht="14.25" customHeight="1" x14ac:dyDescent="0.2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c r="W7280" s="2">
        <f>Table_1[[#This Row],[Profit]]/Table_1[[#This Row],[Sales]]</f>
        <v>0.34</v>
      </c>
    </row>
    <row r="7281" spans="1:23" ht="14.25" customHeight="1" x14ac:dyDescent="0.2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c r="W7281" s="2">
        <f>Table_1[[#This Row],[Profit]]/Table_1[[#This Row],[Sales]]</f>
        <v>0.26249999999999996</v>
      </c>
    </row>
    <row r="7282" spans="1:23" ht="14.25" hidden="1" customHeight="1" x14ac:dyDescent="0.2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c r="W7282" s="2"/>
    </row>
    <row r="7283" spans="1:23" ht="14.25" customHeight="1" x14ac:dyDescent="0.2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c r="W7283" s="2">
        <f>Table_1[[#This Row],[Profit]]/Table_1[[#This Row],[Sales]]</f>
        <v>-0.79999999999999971</v>
      </c>
    </row>
    <row r="7284" spans="1:23" ht="14.25" hidden="1" customHeight="1" x14ac:dyDescent="0.2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c r="W7284" s="2"/>
    </row>
    <row r="7285" spans="1:23" ht="14.25" hidden="1" customHeight="1" x14ac:dyDescent="0.2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c r="W7285" s="2"/>
    </row>
    <row r="7286" spans="1:23" ht="14.25" hidden="1" customHeight="1" x14ac:dyDescent="0.2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c r="W7286" s="2"/>
    </row>
    <row r="7287" spans="1:23" ht="14.25" customHeight="1" x14ac:dyDescent="0.2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c r="W7287" s="2">
        <f>Table_1[[#This Row],[Profit]]/Table_1[[#This Row],[Sales]]</f>
        <v>0.3299999999999999</v>
      </c>
    </row>
    <row r="7288" spans="1:23" ht="14.25" hidden="1" customHeight="1" x14ac:dyDescent="0.2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c r="W7288" s="2"/>
    </row>
    <row r="7289" spans="1:23" ht="14.25" hidden="1" customHeight="1" x14ac:dyDescent="0.2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c r="W7289" s="2"/>
    </row>
    <row r="7290" spans="1:23" ht="14.25" hidden="1" customHeight="1" x14ac:dyDescent="0.2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c r="W7290" s="2"/>
    </row>
    <row r="7291" spans="1:23" ht="14.25" customHeight="1" x14ac:dyDescent="0.2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c r="W7291" s="2">
        <f>Table_1[[#This Row],[Profit]]/Table_1[[#This Row],[Sales]]</f>
        <v>0.25</v>
      </c>
    </row>
    <row r="7292" spans="1:23" ht="14.25" customHeight="1" x14ac:dyDescent="0.2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c r="W7292" s="2">
        <f>Table_1[[#This Row],[Profit]]/Table_1[[#This Row],[Sales]]</f>
        <v>0.35000000000000003</v>
      </c>
    </row>
    <row r="7293" spans="1:23" ht="14.25" customHeight="1" x14ac:dyDescent="0.2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c r="W7293" s="2">
        <f>Table_1[[#This Row],[Profit]]/Table_1[[#This Row],[Sales]]</f>
        <v>0.47</v>
      </c>
    </row>
    <row r="7294" spans="1:23" ht="14.25" hidden="1" customHeight="1" x14ac:dyDescent="0.2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c r="W7294" s="2"/>
    </row>
    <row r="7295" spans="1:23" ht="14.25" customHeight="1" x14ac:dyDescent="0.2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c r="W7295" s="2">
        <f>Table_1[[#This Row],[Profit]]/Table_1[[#This Row],[Sales]]</f>
        <v>0.36000000000000004</v>
      </c>
    </row>
    <row r="7296" spans="1:23" ht="14.25" customHeight="1" x14ac:dyDescent="0.2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c r="W7296" s="2">
        <f>Table_1[[#This Row],[Profit]]/Table_1[[#This Row],[Sales]]</f>
        <v>0.39</v>
      </c>
    </row>
    <row r="7297" spans="1:23" ht="14.25" hidden="1" customHeight="1" x14ac:dyDescent="0.2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c r="W7297" s="2"/>
    </row>
    <row r="7298" spans="1:23" ht="14.25" hidden="1" customHeight="1" x14ac:dyDescent="0.2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c r="W7298" s="2"/>
    </row>
    <row r="7299" spans="1:23" ht="14.25" hidden="1" customHeight="1" x14ac:dyDescent="0.2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c r="W7299" s="2"/>
    </row>
    <row r="7300" spans="1:23" ht="14.25" hidden="1" customHeight="1" x14ac:dyDescent="0.2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c r="W7300" s="2"/>
    </row>
    <row r="7301" spans="1:23" ht="14.25" hidden="1" customHeight="1" x14ac:dyDescent="0.2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c r="W7301" s="2"/>
    </row>
    <row r="7302" spans="1:23" ht="14.25" hidden="1" customHeight="1" x14ac:dyDescent="0.2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c r="W7302" s="2"/>
    </row>
    <row r="7303" spans="1:23" ht="14.25" hidden="1" customHeight="1" x14ac:dyDescent="0.2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c r="W7303" s="2"/>
    </row>
    <row r="7304" spans="1:23" ht="14.25" hidden="1" customHeight="1" x14ac:dyDescent="0.2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c r="W7304" s="2"/>
    </row>
    <row r="7305" spans="1:23" ht="14.25" hidden="1" customHeight="1" x14ac:dyDescent="0.2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c r="W7305" s="2"/>
    </row>
    <row r="7306" spans="1:23" ht="14.25" hidden="1" customHeight="1" x14ac:dyDescent="0.2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c r="W7306" s="2"/>
    </row>
    <row r="7307" spans="1:23" ht="14.25" hidden="1" customHeight="1" x14ac:dyDescent="0.2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c r="W7307" s="2"/>
    </row>
    <row r="7308" spans="1:23" ht="14.25" customHeight="1" x14ac:dyDescent="0.2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c r="W7308" s="2">
        <f>Table_1[[#This Row],[Profit]]/Table_1[[#This Row],[Sales]]</f>
        <v>0.17999999999999991</v>
      </c>
    </row>
    <row r="7309" spans="1:23" ht="14.25" customHeight="1" x14ac:dyDescent="0.2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c r="W7309" s="2">
        <f>Table_1[[#This Row],[Profit]]/Table_1[[#This Row],[Sales]]</f>
        <v>8.7499999999999981E-2</v>
      </c>
    </row>
    <row r="7310" spans="1:23" ht="14.25" customHeight="1" x14ac:dyDescent="0.2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c r="W7310" s="2">
        <f>Table_1[[#This Row],[Profit]]/Table_1[[#This Row],[Sales]]</f>
        <v>0.49</v>
      </c>
    </row>
    <row r="7311" spans="1:23" ht="14.25" hidden="1" customHeight="1" x14ac:dyDescent="0.2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c r="W7311" s="2"/>
    </row>
    <row r="7312" spans="1:23" ht="14.25" hidden="1" customHeight="1" x14ac:dyDescent="0.2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c r="W7312" s="2"/>
    </row>
    <row r="7313" spans="1:23" ht="14.25" hidden="1" customHeight="1" x14ac:dyDescent="0.2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c r="W7313" s="2"/>
    </row>
    <row r="7314" spans="1:23" ht="14.25" hidden="1" customHeight="1" x14ac:dyDescent="0.2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c r="W7314" s="2"/>
    </row>
    <row r="7315" spans="1:23" ht="14.25" hidden="1" customHeight="1" x14ac:dyDescent="0.2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c r="W7315" s="2"/>
    </row>
    <row r="7316" spans="1:23" ht="14.25" hidden="1" customHeight="1" x14ac:dyDescent="0.2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c r="W7316" s="2"/>
    </row>
    <row r="7317" spans="1:23" ht="14.25" hidden="1" customHeight="1" x14ac:dyDescent="0.2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c r="W7317" s="2"/>
    </row>
    <row r="7318" spans="1:23" ht="14.25" hidden="1" customHeight="1" x14ac:dyDescent="0.2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c r="W7318" s="2"/>
    </row>
    <row r="7319" spans="1:23" ht="14.25" customHeight="1" x14ac:dyDescent="0.2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c r="W7319" s="2">
        <f>Table_1[[#This Row],[Profit]]/Table_1[[#This Row],[Sales]]</f>
        <v>0.33750000000000002</v>
      </c>
    </row>
    <row r="7320" spans="1:23" ht="14.25" customHeight="1" x14ac:dyDescent="0.2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c r="W7320" s="2">
        <f>Table_1[[#This Row],[Profit]]/Table_1[[#This Row],[Sales]]</f>
        <v>-0.83333333333333326</v>
      </c>
    </row>
    <row r="7321" spans="1:23" ht="14.25" hidden="1" customHeight="1" x14ac:dyDescent="0.2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c r="W7321" s="2"/>
    </row>
    <row r="7322" spans="1:23" ht="14.25" hidden="1" customHeight="1" x14ac:dyDescent="0.2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c r="W7322" s="2"/>
    </row>
    <row r="7323" spans="1:23" ht="14.25" hidden="1" customHeight="1" x14ac:dyDescent="0.2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c r="W7323" s="2"/>
    </row>
    <row r="7324" spans="1:23" ht="14.25" hidden="1" customHeight="1" x14ac:dyDescent="0.2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c r="W7324" s="2"/>
    </row>
    <row r="7325" spans="1:23" ht="14.25" hidden="1" customHeight="1" x14ac:dyDescent="0.2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c r="W7325" s="2"/>
    </row>
    <row r="7326" spans="1:23" ht="14.25" hidden="1" customHeight="1" x14ac:dyDescent="0.2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c r="W7326" s="2"/>
    </row>
    <row r="7327" spans="1:23" ht="14.25" customHeight="1" x14ac:dyDescent="0.2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c r="W7327" s="2">
        <f>Table_1[[#This Row],[Profit]]/Table_1[[#This Row],[Sales]]</f>
        <v>0.28000000000000003</v>
      </c>
    </row>
    <row r="7328" spans="1:23" ht="14.25" customHeight="1" x14ac:dyDescent="0.2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c r="W7328" s="2">
        <f>Table_1[[#This Row],[Profit]]/Table_1[[#This Row],[Sales]]</f>
        <v>0.35000000000000003</v>
      </c>
    </row>
    <row r="7329" spans="1:23" ht="14.25" customHeight="1" x14ac:dyDescent="0.2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c r="W7329" s="2">
        <f>Table_1[[#This Row],[Profit]]/Table_1[[#This Row],[Sales]]</f>
        <v>0.13000000000000006</v>
      </c>
    </row>
    <row r="7330" spans="1:23" ht="14.25" customHeight="1" x14ac:dyDescent="0.2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c r="W7330" s="2">
        <f>Table_1[[#This Row],[Profit]]/Table_1[[#This Row],[Sales]]</f>
        <v>0.32499999999999996</v>
      </c>
    </row>
    <row r="7331" spans="1:23" ht="14.25" customHeight="1" x14ac:dyDescent="0.2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c r="W7331" s="2">
        <f>Table_1[[#This Row],[Profit]]/Table_1[[#This Row],[Sales]]</f>
        <v>0.17999999999999994</v>
      </c>
    </row>
    <row r="7332" spans="1:23" ht="14.25" hidden="1" customHeight="1" x14ac:dyDescent="0.2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c r="W7332" s="2"/>
    </row>
    <row r="7333" spans="1:23" ht="14.25" hidden="1" customHeight="1" x14ac:dyDescent="0.2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c r="W7333" s="2"/>
    </row>
    <row r="7334" spans="1:23" ht="14.25" hidden="1" customHeight="1" x14ac:dyDescent="0.2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c r="W7334" s="2"/>
    </row>
    <row r="7335" spans="1:23" ht="14.25" hidden="1" customHeight="1" x14ac:dyDescent="0.2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c r="W7335" s="2"/>
    </row>
    <row r="7336" spans="1:23" ht="14.25" hidden="1" customHeight="1" x14ac:dyDescent="0.2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c r="W7336" s="2"/>
    </row>
    <row r="7337" spans="1:23" ht="14.25" hidden="1" customHeight="1" x14ac:dyDescent="0.2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c r="W7337" s="2"/>
    </row>
    <row r="7338" spans="1:23" ht="14.25" hidden="1" customHeight="1" x14ac:dyDescent="0.2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c r="W7338" s="2"/>
    </row>
    <row r="7339" spans="1:23" ht="14.25" customHeight="1" x14ac:dyDescent="0.2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c r="W7339" s="2">
        <f>Table_1[[#This Row],[Profit]]/Table_1[[#This Row],[Sales]]</f>
        <v>0.24999999999999997</v>
      </c>
    </row>
    <row r="7340" spans="1:23" ht="14.25" hidden="1" customHeight="1" x14ac:dyDescent="0.2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c r="W7340" s="2"/>
    </row>
    <row r="7341" spans="1:23" ht="14.25" hidden="1" customHeight="1" x14ac:dyDescent="0.2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c r="W7341" s="2"/>
    </row>
    <row r="7342" spans="1:23" ht="14.25" hidden="1" customHeight="1" x14ac:dyDescent="0.2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c r="W7342" s="2"/>
    </row>
    <row r="7343" spans="1:23" ht="14.25" hidden="1" customHeight="1" x14ac:dyDescent="0.2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c r="W7343" s="2"/>
    </row>
    <row r="7344" spans="1:23" ht="14.25" hidden="1" customHeight="1" x14ac:dyDescent="0.2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c r="W7344" s="2"/>
    </row>
    <row r="7345" spans="1:23" ht="14.25" hidden="1" customHeight="1" x14ac:dyDescent="0.2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c r="W7345" s="2"/>
    </row>
    <row r="7346" spans="1:23" ht="14.25" hidden="1" customHeight="1" x14ac:dyDescent="0.2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c r="W7346" s="2"/>
    </row>
    <row r="7347" spans="1:23" ht="14.25" hidden="1" customHeight="1" x14ac:dyDescent="0.2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c r="W7347" s="2"/>
    </row>
    <row r="7348" spans="1:23" ht="14.25" hidden="1" customHeight="1" x14ac:dyDescent="0.2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c r="W7348" s="2"/>
    </row>
    <row r="7349" spans="1:23" ht="14.25" hidden="1" customHeight="1" x14ac:dyDescent="0.2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c r="W7349" s="2"/>
    </row>
    <row r="7350" spans="1:23" ht="14.25" hidden="1" customHeight="1" x14ac:dyDescent="0.2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c r="W7350" s="2"/>
    </row>
    <row r="7351" spans="1:23" ht="14.25" hidden="1" customHeight="1" x14ac:dyDescent="0.2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c r="W7351" s="2"/>
    </row>
    <row r="7352" spans="1:23" ht="14.25" hidden="1" customHeight="1" x14ac:dyDescent="0.2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c r="W7352" s="2"/>
    </row>
    <row r="7353" spans="1:23" ht="14.25" customHeight="1" x14ac:dyDescent="0.2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c r="W7353" s="2">
        <f>Table_1[[#This Row],[Profit]]/Table_1[[#This Row],[Sales]]</f>
        <v>0.39</v>
      </c>
    </row>
    <row r="7354" spans="1:23" ht="14.25" hidden="1" customHeight="1" x14ac:dyDescent="0.2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c r="W7354" s="2"/>
    </row>
    <row r="7355" spans="1:23" ht="14.25" hidden="1" customHeight="1" x14ac:dyDescent="0.2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c r="W7355" s="2"/>
    </row>
    <row r="7356" spans="1:23" ht="14.25" customHeight="1" x14ac:dyDescent="0.2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c r="W7356" s="2">
        <f>Table_1[[#This Row],[Profit]]/Table_1[[#This Row],[Sales]]</f>
        <v>0.4499999999999999</v>
      </c>
    </row>
    <row r="7357" spans="1:23" ht="14.25" hidden="1" customHeight="1" x14ac:dyDescent="0.2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c r="W7357" s="2"/>
    </row>
    <row r="7358" spans="1:23" ht="14.25" customHeight="1" x14ac:dyDescent="0.2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c r="W7358" s="2">
        <f>Table_1[[#This Row],[Profit]]/Table_1[[#This Row],[Sales]]</f>
        <v>0.11249999999999993</v>
      </c>
    </row>
    <row r="7359" spans="1:23" ht="14.25" customHeight="1" x14ac:dyDescent="0.2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c r="W7359" s="2">
        <f>Table_1[[#This Row],[Profit]]/Table_1[[#This Row],[Sales]]</f>
        <v>0</v>
      </c>
    </row>
    <row r="7360" spans="1:23" ht="14.25" hidden="1" customHeight="1" x14ac:dyDescent="0.2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c r="W7360" s="2"/>
    </row>
    <row r="7361" spans="1:23" ht="14.25" hidden="1" customHeight="1" x14ac:dyDescent="0.2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c r="W7361" s="2"/>
    </row>
    <row r="7362" spans="1:23" ht="14.25" customHeight="1" x14ac:dyDescent="0.2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c r="W7362" s="2">
        <f>Table_1[[#This Row],[Profit]]/Table_1[[#This Row],[Sales]]</f>
        <v>0.48000000000000004</v>
      </c>
    </row>
    <row r="7363" spans="1:23" ht="14.25" customHeight="1" x14ac:dyDescent="0.2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c r="W7363" s="2">
        <f>Table_1[[#This Row],[Profit]]/Table_1[[#This Row],[Sales]]</f>
        <v>-0.18750000000000014</v>
      </c>
    </row>
    <row r="7364" spans="1:23" ht="14.25" customHeight="1" x14ac:dyDescent="0.2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c r="W7364" s="2">
        <f>Table_1[[#This Row],[Profit]]/Table_1[[#This Row],[Sales]]</f>
        <v>0.375</v>
      </c>
    </row>
    <row r="7365" spans="1:23" ht="14.25" hidden="1" customHeight="1" x14ac:dyDescent="0.2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c r="W7365" s="2"/>
    </row>
    <row r="7366" spans="1:23" ht="14.25" hidden="1" customHeight="1" x14ac:dyDescent="0.2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c r="W7366" s="2"/>
    </row>
    <row r="7367" spans="1:23" ht="14.25" hidden="1" customHeight="1" x14ac:dyDescent="0.2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c r="W7367" s="2"/>
    </row>
    <row r="7368" spans="1:23" ht="14.25" hidden="1" customHeight="1" x14ac:dyDescent="0.2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c r="W7368" s="2"/>
    </row>
    <row r="7369" spans="1:23" ht="14.25" hidden="1" customHeight="1" x14ac:dyDescent="0.2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c r="W7369" s="2"/>
    </row>
    <row r="7370" spans="1:23" ht="14.25" hidden="1" customHeight="1" x14ac:dyDescent="0.2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c r="W7370" s="2"/>
    </row>
    <row r="7371" spans="1:23" ht="14.25" hidden="1" customHeight="1" x14ac:dyDescent="0.2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c r="W7371" s="2"/>
    </row>
    <row r="7372" spans="1:23" ht="14.25" hidden="1" customHeight="1" x14ac:dyDescent="0.2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c r="W7372" s="2"/>
    </row>
    <row r="7373" spans="1:23" ht="14.25" customHeight="1" x14ac:dyDescent="0.2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c r="W7373" s="2">
        <f>Table_1[[#This Row],[Profit]]/Table_1[[#This Row],[Sales]]</f>
        <v>0.28999999999999998</v>
      </c>
    </row>
    <row r="7374" spans="1:23" ht="14.25" customHeight="1" x14ac:dyDescent="0.2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c r="W7374" s="2">
        <f>Table_1[[#This Row],[Profit]]/Table_1[[#This Row],[Sales]]</f>
        <v>9.9999999999999256E-3</v>
      </c>
    </row>
    <row r="7375" spans="1:23" ht="14.25" customHeight="1" x14ac:dyDescent="0.2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c r="W7375" s="2">
        <f>Table_1[[#This Row],[Profit]]/Table_1[[#This Row],[Sales]]</f>
        <v>0.28999999999999987</v>
      </c>
    </row>
    <row r="7376" spans="1:23" ht="14.25" customHeight="1" x14ac:dyDescent="0.2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c r="W7376" s="2">
        <f>Table_1[[#This Row],[Profit]]/Table_1[[#This Row],[Sales]]</f>
        <v>0.44999999999999996</v>
      </c>
    </row>
    <row r="7377" spans="1:23" ht="14.25" customHeight="1" x14ac:dyDescent="0.2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c r="W7377" s="2">
        <f>Table_1[[#This Row],[Profit]]/Table_1[[#This Row],[Sales]]</f>
        <v>0.32499999999999984</v>
      </c>
    </row>
    <row r="7378" spans="1:23" ht="14.25" hidden="1" customHeight="1" x14ac:dyDescent="0.2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c r="W7378" s="2"/>
    </row>
    <row r="7379" spans="1:23" ht="14.25" customHeight="1" x14ac:dyDescent="0.2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c r="W7379" s="2">
        <f>Table_1[[#This Row],[Profit]]/Table_1[[#This Row],[Sales]]</f>
        <v>0.27000000000000007</v>
      </c>
    </row>
    <row r="7380" spans="1:23" ht="14.25" hidden="1" customHeight="1" x14ac:dyDescent="0.2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c r="W7380" s="2"/>
    </row>
    <row r="7381" spans="1:23" ht="14.25" hidden="1" customHeight="1" x14ac:dyDescent="0.2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c r="W7381" s="2"/>
    </row>
    <row r="7382" spans="1:23" ht="14.25" hidden="1" customHeight="1" x14ac:dyDescent="0.2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c r="W7382" s="2"/>
    </row>
    <row r="7383" spans="1:23" ht="14.25" hidden="1" customHeight="1" x14ac:dyDescent="0.2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c r="W7383" s="2"/>
    </row>
    <row r="7384" spans="1:23" ht="14.25" hidden="1" customHeight="1" x14ac:dyDescent="0.2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c r="W7384" s="2"/>
    </row>
    <row r="7385" spans="1:23" ht="14.25" hidden="1" customHeight="1" x14ac:dyDescent="0.2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c r="W7385" s="2"/>
    </row>
    <row r="7386" spans="1:23" ht="14.25" hidden="1" customHeight="1" x14ac:dyDescent="0.2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c r="W7386" s="2"/>
    </row>
    <row r="7387" spans="1:23" ht="14.25" hidden="1" customHeight="1" x14ac:dyDescent="0.2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c r="W7387" s="2"/>
    </row>
    <row r="7388" spans="1:23" ht="14.25" hidden="1" customHeight="1" x14ac:dyDescent="0.2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c r="W7388" s="2"/>
    </row>
    <row r="7389" spans="1:23" ht="14.25" hidden="1" customHeight="1" x14ac:dyDescent="0.2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c r="W7389" s="2"/>
    </row>
    <row r="7390" spans="1:23" ht="14.25" hidden="1" customHeight="1" x14ac:dyDescent="0.2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c r="W7390" s="2"/>
    </row>
    <row r="7391" spans="1:23" ht="14.25" hidden="1" customHeight="1" x14ac:dyDescent="0.2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c r="W7391" s="2"/>
    </row>
    <row r="7392" spans="1:23" ht="14.25" hidden="1" customHeight="1" x14ac:dyDescent="0.2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c r="W7392" s="2"/>
    </row>
    <row r="7393" spans="1:23" ht="14.25" hidden="1" customHeight="1" x14ac:dyDescent="0.2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c r="W7393" s="2"/>
    </row>
    <row r="7394" spans="1:23" ht="14.25" customHeight="1" x14ac:dyDescent="0.2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c r="W7394" s="2">
        <f>Table_1[[#This Row],[Profit]]/Table_1[[#This Row],[Sales]]</f>
        <v>0.44999999999999996</v>
      </c>
    </row>
    <row r="7395" spans="1:23" ht="14.25" customHeight="1" x14ac:dyDescent="0.2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c r="W7395" s="2">
        <f>Table_1[[#This Row],[Profit]]/Table_1[[#This Row],[Sales]]</f>
        <v>0.26</v>
      </c>
    </row>
    <row r="7396" spans="1:23" ht="14.25" customHeight="1" x14ac:dyDescent="0.2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c r="W7396" s="2">
        <f>Table_1[[#This Row],[Profit]]/Table_1[[#This Row],[Sales]]</f>
        <v>0.45999999999999996</v>
      </c>
    </row>
    <row r="7397" spans="1:23" ht="14.25" hidden="1" customHeight="1" x14ac:dyDescent="0.2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c r="W7397" s="2"/>
    </row>
    <row r="7398" spans="1:23" ht="14.25" hidden="1" customHeight="1" x14ac:dyDescent="0.2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c r="W7398" s="2"/>
    </row>
    <row r="7399" spans="1:23" ht="14.25" hidden="1" customHeight="1" x14ac:dyDescent="0.2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c r="W7399" s="2"/>
    </row>
    <row r="7400" spans="1:23" ht="14.25" hidden="1" customHeight="1" x14ac:dyDescent="0.2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c r="W7400" s="2"/>
    </row>
    <row r="7401" spans="1:23" ht="14.25" hidden="1" customHeight="1" x14ac:dyDescent="0.2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c r="W7401" s="2"/>
    </row>
    <row r="7402" spans="1:23" ht="14.25" customHeight="1" x14ac:dyDescent="0.2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c r="W7402" s="2">
        <f>Table_1[[#This Row],[Profit]]/Table_1[[#This Row],[Sales]]</f>
        <v>0.34</v>
      </c>
    </row>
    <row r="7403" spans="1:23" ht="14.25" customHeight="1" x14ac:dyDescent="0.2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c r="W7403" s="2">
        <f>Table_1[[#This Row],[Profit]]/Table_1[[#This Row],[Sales]]</f>
        <v>0.45999999999999996</v>
      </c>
    </row>
    <row r="7404" spans="1:23" ht="14.25" hidden="1" customHeight="1" x14ac:dyDescent="0.2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c r="W7404" s="2"/>
    </row>
    <row r="7405" spans="1:23" ht="14.25" customHeight="1" x14ac:dyDescent="0.2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c r="W7405" s="2">
        <f>Table_1[[#This Row],[Profit]]/Table_1[[#This Row],[Sales]]</f>
        <v>8.235294117647049E-2</v>
      </c>
    </row>
    <row r="7406" spans="1:23" ht="14.25" customHeight="1" x14ac:dyDescent="0.2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c r="W7406" s="2">
        <f>Table_1[[#This Row],[Profit]]/Table_1[[#This Row],[Sales]]</f>
        <v>0.28000000000000008</v>
      </c>
    </row>
    <row r="7407" spans="1:23" ht="14.25" customHeight="1" x14ac:dyDescent="0.2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c r="W7407" s="2">
        <f>Table_1[[#This Row],[Profit]]/Table_1[[#This Row],[Sales]]</f>
        <v>-6.2500000000000028E-2</v>
      </c>
    </row>
    <row r="7408" spans="1:23" ht="14.25" customHeight="1" x14ac:dyDescent="0.2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c r="W7408" s="2">
        <f>Table_1[[#This Row],[Profit]]/Table_1[[#This Row],[Sales]]</f>
        <v>0.11249999999999986</v>
      </c>
    </row>
    <row r="7409" spans="1:23" ht="14.25" hidden="1" customHeight="1" x14ac:dyDescent="0.2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c r="W7409" s="2"/>
    </row>
    <row r="7410" spans="1:23" ht="14.25" customHeight="1" x14ac:dyDescent="0.2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c r="W7410" s="2">
        <f>Table_1[[#This Row],[Profit]]/Table_1[[#This Row],[Sales]]</f>
        <v>6.9999999999999937E-2</v>
      </c>
    </row>
    <row r="7411" spans="1:23" ht="14.25" hidden="1" customHeight="1" x14ac:dyDescent="0.2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c r="W7411" s="2"/>
    </row>
    <row r="7412" spans="1:23" ht="14.25" hidden="1" customHeight="1" x14ac:dyDescent="0.2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c r="W7412" s="2"/>
    </row>
    <row r="7413" spans="1:23" ht="14.25" customHeight="1" x14ac:dyDescent="0.2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c r="W7413" s="2">
        <f>Table_1[[#This Row],[Profit]]/Table_1[[#This Row],[Sales]]</f>
        <v>0.11249999999999988</v>
      </c>
    </row>
    <row r="7414" spans="1:23" ht="14.25" customHeight="1" x14ac:dyDescent="0.2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c r="W7414" s="2">
        <f>Table_1[[#This Row],[Profit]]/Table_1[[#This Row],[Sales]]</f>
        <v>-8.7499999999999967E-2</v>
      </c>
    </row>
    <row r="7415" spans="1:23" ht="14.25" customHeight="1" x14ac:dyDescent="0.2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c r="W7415" s="2">
        <f>Table_1[[#This Row],[Profit]]/Table_1[[#This Row],[Sales]]</f>
        <v>-2.5000000000000026E-2</v>
      </c>
    </row>
    <row r="7416" spans="1:23" ht="14.25" hidden="1" customHeight="1" x14ac:dyDescent="0.2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c r="W7416" s="2"/>
    </row>
    <row r="7417" spans="1:23" ht="14.25" hidden="1" customHeight="1" x14ac:dyDescent="0.2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c r="W7417" s="2"/>
    </row>
    <row r="7418" spans="1:23" ht="14.25" hidden="1" customHeight="1" x14ac:dyDescent="0.2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c r="W7418" s="2"/>
    </row>
    <row r="7419" spans="1:23" ht="14.25" hidden="1" customHeight="1" x14ac:dyDescent="0.2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c r="W7419" s="2"/>
    </row>
    <row r="7420" spans="1:23" ht="14.25" hidden="1" customHeight="1" x14ac:dyDescent="0.2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c r="W7420" s="2"/>
    </row>
    <row r="7421" spans="1:23" ht="14.25" hidden="1" customHeight="1" x14ac:dyDescent="0.2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c r="W7421" s="2"/>
    </row>
    <row r="7422" spans="1:23" ht="14.25" hidden="1" customHeight="1" x14ac:dyDescent="0.2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c r="W7422" s="2"/>
    </row>
    <row r="7423" spans="1:23" ht="14.25" hidden="1" customHeight="1" x14ac:dyDescent="0.2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c r="W7423" s="2"/>
    </row>
    <row r="7424" spans="1:23" ht="14.25" hidden="1" customHeight="1" x14ac:dyDescent="0.2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c r="W7424" s="2"/>
    </row>
    <row r="7425" spans="1:23" ht="14.25" hidden="1" customHeight="1" x14ac:dyDescent="0.2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c r="W7425" s="2"/>
    </row>
    <row r="7426" spans="1:23" ht="14.25" hidden="1" customHeight="1" x14ac:dyDescent="0.2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c r="W7426" s="2"/>
    </row>
    <row r="7427" spans="1:23" ht="14.25" hidden="1" customHeight="1" x14ac:dyDescent="0.2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c r="W7427" s="2"/>
    </row>
    <row r="7428" spans="1:23" ht="14.25" hidden="1" customHeight="1" x14ac:dyDescent="0.2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c r="W7428" s="2"/>
    </row>
    <row r="7429" spans="1:23" ht="14.25" hidden="1" customHeight="1" x14ac:dyDescent="0.2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c r="W7429" s="2"/>
    </row>
    <row r="7430" spans="1:23" ht="14.25" hidden="1" customHeight="1" x14ac:dyDescent="0.2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c r="W7430" s="2"/>
    </row>
    <row r="7431" spans="1:23" ht="14.25" hidden="1" customHeight="1" x14ac:dyDescent="0.2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c r="W7431" s="2"/>
    </row>
    <row r="7432" spans="1:23" ht="14.25" hidden="1" customHeight="1" x14ac:dyDescent="0.2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c r="W7432" s="2"/>
    </row>
    <row r="7433" spans="1:23" ht="14.25" hidden="1" customHeight="1" x14ac:dyDescent="0.2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c r="W7433" s="2"/>
    </row>
    <row r="7434" spans="1:23" ht="14.25" customHeight="1" x14ac:dyDescent="0.2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c r="W7434" s="2">
        <f>Table_1[[#This Row],[Profit]]/Table_1[[#This Row],[Sales]]</f>
        <v>-0.21249999999999997</v>
      </c>
    </row>
    <row r="7435" spans="1:23" ht="14.25" customHeight="1" x14ac:dyDescent="0.2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c r="W7435" s="2">
        <f>Table_1[[#This Row],[Profit]]/Table_1[[#This Row],[Sales]]</f>
        <v>-0.69999999999999973</v>
      </c>
    </row>
    <row r="7436" spans="1:23" ht="14.25" customHeight="1" x14ac:dyDescent="0.2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c r="W7436" s="2">
        <f>Table_1[[#This Row],[Profit]]/Table_1[[#This Row],[Sales]]</f>
        <v>0.33749999999999997</v>
      </c>
    </row>
    <row r="7437" spans="1:23" ht="14.25" customHeight="1" x14ac:dyDescent="0.2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c r="W7437" s="2">
        <f>Table_1[[#This Row],[Profit]]/Table_1[[#This Row],[Sales]]</f>
        <v>0.36249999999999993</v>
      </c>
    </row>
    <row r="7438" spans="1:23" ht="14.25" customHeight="1" x14ac:dyDescent="0.2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c r="W7438" s="2">
        <f>Table_1[[#This Row],[Profit]]/Table_1[[#This Row],[Sales]]</f>
        <v>0.26</v>
      </c>
    </row>
    <row r="7439" spans="1:23" ht="14.25" customHeight="1" x14ac:dyDescent="0.2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c r="W7439" s="2">
        <f>Table_1[[#This Row],[Profit]]/Table_1[[#This Row],[Sales]]</f>
        <v>0.33749999999999997</v>
      </c>
    </row>
    <row r="7440" spans="1:23" ht="14.25" customHeight="1" x14ac:dyDescent="0.2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c r="W7440" s="2">
        <f>Table_1[[#This Row],[Profit]]/Table_1[[#This Row],[Sales]]</f>
        <v>0.27999999999999997</v>
      </c>
    </row>
    <row r="7441" spans="1:23" ht="14.25" customHeight="1" x14ac:dyDescent="0.2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c r="W7441" s="2">
        <f>Table_1[[#This Row],[Profit]]/Table_1[[#This Row],[Sales]]</f>
        <v>0.35</v>
      </c>
    </row>
    <row r="7442" spans="1:23" ht="14.25" customHeight="1" x14ac:dyDescent="0.2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c r="W7442" s="2">
        <f>Table_1[[#This Row],[Profit]]/Table_1[[#This Row],[Sales]]</f>
        <v>-1.2500000000000035E-2</v>
      </c>
    </row>
    <row r="7443" spans="1:23" ht="14.25" customHeight="1" x14ac:dyDescent="0.2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c r="W7443" s="2">
        <f>Table_1[[#This Row],[Profit]]/Table_1[[#This Row],[Sales]]</f>
        <v>0.45999999999999996</v>
      </c>
    </row>
    <row r="7444" spans="1:23" ht="14.25" hidden="1" customHeight="1" x14ac:dyDescent="0.2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c r="W7444" s="2"/>
    </row>
    <row r="7445" spans="1:23" ht="14.25" hidden="1" customHeight="1" x14ac:dyDescent="0.2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c r="W7445" s="2"/>
    </row>
    <row r="7446" spans="1:23" ht="14.25" hidden="1" customHeight="1" x14ac:dyDescent="0.2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c r="W7446" s="2"/>
    </row>
    <row r="7447" spans="1:23" ht="14.25" hidden="1" customHeight="1" x14ac:dyDescent="0.2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c r="W7447" s="2"/>
    </row>
    <row r="7448" spans="1:23" ht="14.25" hidden="1" customHeight="1" x14ac:dyDescent="0.2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c r="W7448" s="2"/>
    </row>
    <row r="7449" spans="1:23" ht="14.25" hidden="1" customHeight="1" x14ac:dyDescent="0.2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c r="W7449" s="2"/>
    </row>
    <row r="7450" spans="1:23" ht="14.25" hidden="1" customHeight="1" x14ac:dyDescent="0.2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c r="W7450" s="2"/>
    </row>
    <row r="7451" spans="1:23" ht="14.25" hidden="1" customHeight="1" x14ac:dyDescent="0.2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c r="W7451" s="2"/>
    </row>
    <row r="7452" spans="1:23" ht="14.25" hidden="1" customHeight="1" x14ac:dyDescent="0.2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c r="W7452" s="2"/>
    </row>
    <row r="7453" spans="1:23" ht="14.25" hidden="1" customHeight="1" x14ac:dyDescent="0.2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c r="W7453" s="2"/>
    </row>
    <row r="7454" spans="1:23" ht="14.25" hidden="1" customHeight="1" x14ac:dyDescent="0.2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c r="W7454" s="2"/>
    </row>
    <row r="7455" spans="1:23" ht="14.25" hidden="1" customHeight="1" x14ac:dyDescent="0.2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c r="W7455" s="2"/>
    </row>
    <row r="7456" spans="1:23" ht="14.25" hidden="1" customHeight="1" x14ac:dyDescent="0.2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c r="W7456" s="2"/>
    </row>
    <row r="7457" spans="1:23" ht="14.25" hidden="1" customHeight="1" x14ac:dyDescent="0.2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c r="W7457" s="2"/>
    </row>
    <row r="7458" spans="1:23" ht="14.25" hidden="1" customHeight="1" x14ac:dyDescent="0.2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c r="W7458" s="2"/>
    </row>
    <row r="7459" spans="1:23" ht="14.25" hidden="1" customHeight="1" x14ac:dyDescent="0.2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c r="W7459" s="2"/>
    </row>
    <row r="7460" spans="1:23" ht="14.25" hidden="1" customHeight="1" x14ac:dyDescent="0.2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c r="W7460" s="2"/>
    </row>
    <row r="7461" spans="1:23" ht="14.25" hidden="1" customHeight="1" x14ac:dyDescent="0.2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c r="W7461" s="2"/>
    </row>
    <row r="7462" spans="1:23" ht="14.25" customHeight="1" x14ac:dyDescent="0.2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c r="W7462" s="2">
        <f>Table_1[[#This Row],[Profit]]/Table_1[[#This Row],[Sales]]</f>
        <v>0.33749999999999991</v>
      </c>
    </row>
    <row r="7463" spans="1:23" ht="14.25" customHeight="1" x14ac:dyDescent="0.2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c r="W7463" s="2">
        <f>Table_1[[#This Row],[Profit]]/Table_1[[#This Row],[Sales]]</f>
        <v>0.45999999999999996</v>
      </c>
    </row>
    <row r="7464" spans="1:23" ht="14.25" customHeight="1" x14ac:dyDescent="0.2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c r="W7464" s="2">
        <f>Table_1[[#This Row],[Profit]]/Table_1[[#This Row],[Sales]]</f>
        <v>0.14999999999999997</v>
      </c>
    </row>
    <row r="7465" spans="1:23" ht="14.25" customHeight="1" x14ac:dyDescent="0.2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c r="W7465" s="2">
        <f>Table_1[[#This Row],[Profit]]/Table_1[[#This Row],[Sales]]</f>
        <v>0.25000000000000006</v>
      </c>
    </row>
    <row r="7466" spans="1:23" ht="14.25" customHeight="1" x14ac:dyDescent="0.2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c r="W7466" s="2">
        <f>Table_1[[#This Row],[Profit]]/Table_1[[#This Row],[Sales]]</f>
        <v>0.4499999999999999</v>
      </c>
    </row>
    <row r="7467" spans="1:23" ht="14.25" customHeight="1" x14ac:dyDescent="0.2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c r="W7467" s="2">
        <f>Table_1[[#This Row],[Profit]]/Table_1[[#This Row],[Sales]]</f>
        <v>0.25</v>
      </c>
    </row>
    <row r="7468" spans="1:23" ht="14.25" customHeight="1" x14ac:dyDescent="0.2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c r="W7468" s="2">
        <f>Table_1[[#This Row],[Profit]]/Table_1[[#This Row],[Sales]]</f>
        <v>0.27000000000000007</v>
      </c>
    </row>
    <row r="7469" spans="1:23" ht="14.25" customHeight="1" x14ac:dyDescent="0.2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c r="W7469" s="2">
        <f>Table_1[[#This Row],[Profit]]/Table_1[[#This Row],[Sales]]</f>
        <v>0.33999999999999991</v>
      </c>
    </row>
    <row r="7470" spans="1:23" ht="14.25" hidden="1" customHeight="1" x14ac:dyDescent="0.2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c r="W7470" s="2"/>
    </row>
    <row r="7471" spans="1:23" ht="14.25" hidden="1" customHeight="1" x14ac:dyDescent="0.2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c r="W7471" s="2"/>
    </row>
    <row r="7472" spans="1:23" ht="14.25" hidden="1" customHeight="1" x14ac:dyDescent="0.2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c r="W7472" s="2"/>
    </row>
    <row r="7473" spans="1:23" ht="14.25" hidden="1" customHeight="1" x14ac:dyDescent="0.2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c r="W7473" s="2"/>
    </row>
    <row r="7474" spans="1:23" ht="14.25" customHeight="1" x14ac:dyDescent="0.2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c r="W7474" s="2">
        <f>Table_1[[#This Row],[Profit]]/Table_1[[#This Row],[Sales]]</f>
        <v>0.29999999999999993</v>
      </c>
    </row>
    <row r="7475" spans="1:23" ht="14.25" hidden="1" customHeight="1" x14ac:dyDescent="0.2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c r="W7475" s="2"/>
    </row>
    <row r="7476" spans="1:23" ht="14.25" hidden="1" customHeight="1" x14ac:dyDescent="0.2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c r="W7476" s="2"/>
    </row>
    <row r="7477" spans="1:23" ht="14.25" hidden="1" customHeight="1" x14ac:dyDescent="0.2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c r="W7477" s="2"/>
    </row>
    <row r="7478" spans="1:23" ht="14.25" hidden="1" customHeight="1" x14ac:dyDescent="0.2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c r="W7478" s="2"/>
    </row>
    <row r="7479" spans="1:23" ht="14.25" hidden="1" customHeight="1" x14ac:dyDescent="0.2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c r="W7479" s="2"/>
    </row>
    <row r="7480" spans="1:23" ht="14.25" hidden="1" customHeight="1" x14ac:dyDescent="0.2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c r="W7480" s="2"/>
    </row>
    <row r="7481" spans="1:23" ht="14.25" hidden="1" customHeight="1" x14ac:dyDescent="0.2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c r="W7481" s="2"/>
    </row>
    <row r="7482" spans="1:23" ht="14.25" hidden="1" customHeight="1" x14ac:dyDescent="0.2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c r="W7482" s="2"/>
    </row>
    <row r="7483" spans="1:23" ht="14.25" customHeight="1" x14ac:dyDescent="0.2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c r="W7483" s="2">
        <f>Table_1[[#This Row],[Profit]]/Table_1[[#This Row],[Sales]]</f>
        <v>0.44999999999999996</v>
      </c>
    </row>
    <row r="7484" spans="1:23" ht="14.25" hidden="1" customHeight="1" x14ac:dyDescent="0.2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c r="W7484" s="2"/>
    </row>
    <row r="7485" spans="1:23" ht="14.25" hidden="1" customHeight="1" x14ac:dyDescent="0.2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c r="W7485" s="2"/>
    </row>
    <row r="7486" spans="1:23" ht="14.25" hidden="1" customHeight="1" x14ac:dyDescent="0.2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c r="W7486" s="2"/>
    </row>
    <row r="7487" spans="1:23" ht="14.25" hidden="1" customHeight="1" x14ac:dyDescent="0.2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c r="W7487" s="2"/>
    </row>
    <row r="7488" spans="1:23" ht="14.25" hidden="1" customHeight="1" x14ac:dyDescent="0.2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c r="W7488" s="2"/>
    </row>
    <row r="7489" spans="1:23" ht="14.25" hidden="1" customHeight="1" x14ac:dyDescent="0.2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c r="W7489" s="2"/>
    </row>
    <row r="7490" spans="1:23" ht="14.25" hidden="1" customHeight="1" x14ac:dyDescent="0.2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c r="W7490" s="2"/>
    </row>
    <row r="7491" spans="1:23" ht="14.25" customHeight="1" x14ac:dyDescent="0.2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c r="W7491" s="2">
        <f>Table_1[[#This Row],[Profit]]/Table_1[[#This Row],[Sales]]</f>
        <v>0.48000000000000004</v>
      </c>
    </row>
    <row r="7492" spans="1:23" ht="14.25" customHeight="1" x14ac:dyDescent="0.2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c r="W7492" s="2">
        <f>Table_1[[#This Row],[Profit]]/Table_1[[#This Row],[Sales]]</f>
        <v>0.30999999999999989</v>
      </c>
    </row>
    <row r="7493" spans="1:23" ht="14.25" hidden="1" customHeight="1" x14ac:dyDescent="0.2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c r="W7493" s="2"/>
    </row>
    <row r="7494" spans="1:23" ht="14.25" hidden="1" customHeight="1" x14ac:dyDescent="0.2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c r="W7494" s="2"/>
    </row>
    <row r="7495" spans="1:23" ht="14.25" hidden="1" customHeight="1" x14ac:dyDescent="0.2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c r="W7495" s="2"/>
    </row>
    <row r="7496" spans="1:23" ht="14.25" hidden="1" customHeight="1" x14ac:dyDescent="0.2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c r="W7496" s="2"/>
    </row>
    <row r="7497" spans="1:23" ht="14.25" customHeight="1" x14ac:dyDescent="0.2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c r="W7497" s="2">
        <f>Table_1[[#This Row],[Profit]]/Table_1[[#This Row],[Sales]]</f>
        <v>0.32499999999999996</v>
      </c>
    </row>
    <row r="7498" spans="1:23" ht="14.25" customHeight="1" x14ac:dyDescent="0.2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c r="W7498" s="2">
        <f>Table_1[[#This Row],[Profit]]/Table_1[[#This Row],[Sales]]</f>
        <v>0.18</v>
      </c>
    </row>
    <row r="7499" spans="1:23" ht="14.25" customHeight="1" x14ac:dyDescent="0.2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c r="W7499" s="2">
        <f>Table_1[[#This Row],[Profit]]/Table_1[[#This Row],[Sales]]</f>
        <v>0.47</v>
      </c>
    </row>
    <row r="7500" spans="1:23" ht="14.25" customHeight="1" x14ac:dyDescent="0.2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c r="W7500" s="2">
        <f>Table_1[[#This Row],[Profit]]/Table_1[[#This Row],[Sales]]</f>
        <v>0.28999999999999987</v>
      </c>
    </row>
    <row r="7501" spans="1:23" ht="14.25" customHeight="1" x14ac:dyDescent="0.2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c r="W7501" s="2">
        <f>Table_1[[#This Row],[Profit]]/Table_1[[#This Row],[Sales]]</f>
        <v>0.42000000000000004</v>
      </c>
    </row>
    <row r="7502" spans="1:23" ht="14.25" customHeight="1" x14ac:dyDescent="0.2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c r="W7502" s="2">
        <f>Table_1[[#This Row],[Profit]]/Table_1[[#This Row],[Sales]]</f>
        <v>0.14000000000000004</v>
      </c>
    </row>
    <row r="7503" spans="1:23" ht="14.25" customHeight="1" x14ac:dyDescent="0.2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c r="W7503" s="2">
        <f>Table_1[[#This Row],[Profit]]/Table_1[[#This Row],[Sales]]</f>
        <v>0.11249999999999988</v>
      </c>
    </row>
    <row r="7504" spans="1:23" ht="14.25" customHeight="1" x14ac:dyDescent="0.2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c r="W7504" s="2">
        <f>Table_1[[#This Row],[Profit]]/Table_1[[#This Row],[Sales]]</f>
        <v>0.33999999999999997</v>
      </c>
    </row>
    <row r="7505" spans="1:23" ht="14.25" customHeight="1" x14ac:dyDescent="0.2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c r="W7505" s="2">
        <f>Table_1[[#This Row],[Profit]]/Table_1[[#This Row],[Sales]]</f>
        <v>0.11249999999999992</v>
      </c>
    </row>
    <row r="7506" spans="1:23" ht="14.25" hidden="1" customHeight="1" x14ac:dyDescent="0.2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c r="W7506" s="2"/>
    </row>
    <row r="7507" spans="1:23" ht="14.25" hidden="1" customHeight="1" x14ac:dyDescent="0.2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c r="W7507" s="2"/>
    </row>
    <row r="7508" spans="1:23" ht="14.25" customHeight="1" x14ac:dyDescent="0.2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c r="W7508" s="2">
        <f>Table_1[[#This Row],[Profit]]/Table_1[[#This Row],[Sales]]</f>
        <v>0.11249999999999984</v>
      </c>
    </row>
    <row r="7509" spans="1:23" ht="14.25" customHeight="1" x14ac:dyDescent="0.2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c r="W7509" s="2">
        <f>Table_1[[#This Row],[Profit]]/Table_1[[#This Row],[Sales]]</f>
        <v>0.28999999999999987</v>
      </c>
    </row>
    <row r="7510" spans="1:23" ht="14.25" hidden="1" customHeight="1" x14ac:dyDescent="0.2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c r="W7510" s="2"/>
    </row>
    <row r="7511" spans="1:23" ht="14.25" hidden="1" customHeight="1" x14ac:dyDescent="0.2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c r="W7511" s="2"/>
    </row>
    <row r="7512" spans="1:23" ht="14.25" hidden="1" customHeight="1" x14ac:dyDescent="0.2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c r="W7512" s="2"/>
    </row>
    <row r="7513" spans="1:23" ht="14.25" hidden="1" customHeight="1" x14ac:dyDescent="0.2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c r="W7513" s="2"/>
    </row>
    <row r="7514" spans="1:23" ht="14.25" hidden="1" customHeight="1" x14ac:dyDescent="0.2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c r="W7514" s="2"/>
    </row>
    <row r="7515" spans="1:23" ht="14.25" hidden="1" customHeight="1" x14ac:dyDescent="0.2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c r="W7515" s="2"/>
    </row>
    <row r="7516" spans="1:23" ht="14.25" hidden="1" customHeight="1" x14ac:dyDescent="0.2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c r="W7516" s="2"/>
    </row>
    <row r="7517" spans="1:23" ht="14.25" hidden="1" customHeight="1" x14ac:dyDescent="0.2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c r="W7517" s="2"/>
    </row>
    <row r="7518" spans="1:23" ht="14.25" hidden="1" customHeight="1" x14ac:dyDescent="0.2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c r="W7518" s="2"/>
    </row>
    <row r="7519" spans="1:23" ht="14.25" hidden="1" customHeight="1" x14ac:dyDescent="0.2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c r="W7519" s="2"/>
    </row>
    <row r="7520" spans="1:23" ht="14.25" hidden="1" customHeight="1" x14ac:dyDescent="0.2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c r="W7520" s="2"/>
    </row>
    <row r="7521" spans="1:23" ht="14.25" hidden="1" customHeight="1" x14ac:dyDescent="0.2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c r="W7521" s="2"/>
    </row>
    <row r="7522" spans="1:23" ht="14.25" hidden="1" customHeight="1" x14ac:dyDescent="0.2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c r="W7522" s="2"/>
    </row>
    <row r="7523" spans="1:23" ht="14.25" hidden="1" customHeight="1" x14ac:dyDescent="0.2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c r="W7523" s="2"/>
    </row>
    <row r="7524" spans="1:23" ht="14.25" hidden="1" customHeight="1" x14ac:dyDescent="0.2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c r="W7524" s="2"/>
    </row>
    <row r="7525" spans="1:23" ht="14.25" hidden="1" customHeight="1" x14ac:dyDescent="0.2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c r="W7525" s="2"/>
    </row>
    <row r="7526" spans="1:23" ht="14.25" customHeight="1" x14ac:dyDescent="0.2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c r="W7526" s="2">
        <f>Table_1[[#This Row],[Profit]]/Table_1[[#This Row],[Sales]]</f>
        <v>0.34999999999999992</v>
      </c>
    </row>
    <row r="7527" spans="1:23" ht="14.25" customHeight="1" x14ac:dyDescent="0.2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c r="W7527" s="2">
        <f>Table_1[[#This Row],[Profit]]/Table_1[[#This Row],[Sales]]</f>
        <v>0.10000000000000005</v>
      </c>
    </row>
    <row r="7528" spans="1:23" ht="14.25" customHeight="1" x14ac:dyDescent="0.2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c r="W7528" s="2">
        <f>Table_1[[#This Row],[Profit]]/Table_1[[#This Row],[Sales]]</f>
        <v>0.46</v>
      </c>
    </row>
    <row r="7529" spans="1:23" ht="14.25" customHeight="1" x14ac:dyDescent="0.2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c r="W7529" s="2">
        <f>Table_1[[#This Row],[Profit]]/Table_1[[#This Row],[Sales]]</f>
        <v>0.31999999999999995</v>
      </c>
    </row>
    <row r="7530" spans="1:23" ht="14.25" customHeight="1" x14ac:dyDescent="0.2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c r="W7530" s="2">
        <f>Table_1[[#This Row],[Profit]]/Table_1[[#This Row],[Sales]]</f>
        <v>0.45</v>
      </c>
    </row>
    <row r="7531" spans="1:23" ht="14.25" customHeight="1" x14ac:dyDescent="0.2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c r="W7531" s="2">
        <f>Table_1[[#This Row],[Profit]]/Table_1[[#This Row],[Sales]]</f>
        <v>0.3249999999999999</v>
      </c>
    </row>
    <row r="7532" spans="1:23" ht="14.25" customHeight="1" x14ac:dyDescent="0.2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c r="W7532" s="2">
        <f>Table_1[[#This Row],[Profit]]/Table_1[[#This Row],[Sales]]</f>
        <v>0.33749999999999997</v>
      </c>
    </row>
    <row r="7533" spans="1:23" ht="14.25" customHeight="1" x14ac:dyDescent="0.2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c r="W7533" s="2">
        <f>Table_1[[#This Row],[Profit]]/Table_1[[#This Row],[Sales]]</f>
        <v>-5.0000000000000044E-2</v>
      </c>
    </row>
    <row r="7534" spans="1:23" ht="14.25" customHeight="1" x14ac:dyDescent="0.2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c r="W7534" s="2">
        <f>Table_1[[#This Row],[Profit]]/Table_1[[#This Row],[Sales]]</f>
        <v>0.11249999999999989</v>
      </c>
    </row>
    <row r="7535" spans="1:23" ht="14.25" hidden="1" customHeight="1" x14ac:dyDescent="0.2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c r="W7535" s="2"/>
    </row>
    <row r="7536" spans="1:23" ht="14.25" hidden="1" customHeight="1" x14ac:dyDescent="0.2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c r="W7536" s="2"/>
    </row>
    <row r="7537" spans="1:23" ht="14.25" customHeight="1" x14ac:dyDescent="0.2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c r="W7537" s="2">
        <f>Table_1[[#This Row],[Profit]]/Table_1[[#This Row],[Sales]]</f>
        <v>0.26999999999999996</v>
      </c>
    </row>
    <row r="7538" spans="1:23" ht="14.25" hidden="1" customHeight="1" x14ac:dyDescent="0.2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c r="W7538" s="2"/>
    </row>
    <row r="7539" spans="1:23" ht="14.25" customHeight="1" x14ac:dyDescent="0.2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c r="W7539" s="2">
        <f>Table_1[[#This Row],[Profit]]/Table_1[[#This Row],[Sales]]</f>
        <v>0.46999999999999992</v>
      </c>
    </row>
    <row r="7540" spans="1:23" ht="14.25" customHeight="1" x14ac:dyDescent="0.2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c r="W7540" s="2">
        <f>Table_1[[#This Row],[Profit]]/Table_1[[#This Row],[Sales]]</f>
        <v>0.11249999999999985</v>
      </c>
    </row>
    <row r="7541" spans="1:23" ht="14.25" customHeight="1" x14ac:dyDescent="0.2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c r="W7541" s="2">
        <f>Table_1[[#This Row],[Profit]]/Table_1[[#This Row],[Sales]]</f>
        <v>-0.6666666666666663</v>
      </c>
    </row>
    <row r="7542" spans="1:23" ht="14.25" customHeight="1" x14ac:dyDescent="0.2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c r="W7542" s="2">
        <f>Table_1[[#This Row],[Profit]]/Table_1[[#This Row],[Sales]]</f>
        <v>-1.4999999999999993</v>
      </c>
    </row>
    <row r="7543" spans="1:23" ht="14.25" customHeight="1" x14ac:dyDescent="0.2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c r="W7543" s="2">
        <f>Table_1[[#This Row],[Profit]]/Table_1[[#This Row],[Sales]]</f>
        <v>9.9999999999999964E-2</v>
      </c>
    </row>
    <row r="7544" spans="1:23" ht="14.25" customHeight="1" x14ac:dyDescent="0.2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c r="W7544" s="2">
        <f>Table_1[[#This Row],[Profit]]/Table_1[[#This Row],[Sales]]</f>
        <v>0</v>
      </c>
    </row>
    <row r="7545" spans="1:23" ht="14.25" customHeight="1" x14ac:dyDescent="0.2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c r="W7545" s="2">
        <f>Table_1[[#This Row],[Profit]]/Table_1[[#This Row],[Sales]]</f>
        <v>-0.25</v>
      </c>
    </row>
    <row r="7546" spans="1:23" ht="14.25" customHeight="1" x14ac:dyDescent="0.2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c r="W7546" s="2">
        <f>Table_1[[#This Row],[Profit]]/Table_1[[#This Row],[Sales]]</f>
        <v>7.5000000000000025E-2</v>
      </c>
    </row>
    <row r="7547" spans="1:23" ht="14.25" hidden="1" customHeight="1" x14ac:dyDescent="0.2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c r="W7547" s="2"/>
    </row>
    <row r="7548" spans="1:23" ht="14.25" hidden="1" customHeight="1" x14ac:dyDescent="0.2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c r="W7548" s="2"/>
    </row>
    <row r="7549" spans="1:23" ht="14.25" hidden="1" customHeight="1" x14ac:dyDescent="0.2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c r="W7549" s="2"/>
    </row>
    <row r="7550" spans="1:23" ht="14.25" hidden="1" customHeight="1" x14ac:dyDescent="0.2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c r="W7550" s="2"/>
    </row>
    <row r="7551" spans="1:23" ht="14.25" hidden="1" customHeight="1" x14ac:dyDescent="0.2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c r="W7551" s="2"/>
    </row>
    <row r="7552" spans="1:23" ht="14.25" hidden="1" customHeight="1" x14ac:dyDescent="0.2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c r="W7552" s="2"/>
    </row>
    <row r="7553" spans="1:23" ht="14.25" hidden="1" customHeight="1" x14ac:dyDescent="0.2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c r="W7553" s="2"/>
    </row>
    <row r="7554" spans="1:23" ht="14.25" hidden="1" customHeight="1" x14ac:dyDescent="0.2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c r="W7554" s="2"/>
    </row>
    <row r="7555" spans="1:23" ht="14.25" hidden="1" customHeight="1" x14ac:dyDescent="0.2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c r="W7555" s="2"/>
    </row>
    <row r="7556" spans="1:23" ht="14.25" hidden="1" customHeight="1" x14ac:dyDescent="0.2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c r="W7556" s="2"/>
    </row>
    <row r="7557" spans="1:23" ht="14.25" hidden="1" customHeight="1" x14ac:dyDescent="0.2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c r="W7557" s="2"/>
    </row>
    <row r="7558" spans="1:23" ht="14.25" hidden="1" customHeight="1" x14ac:dyDescent="0.2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c r="W7558" s="2"/>
    </row>
    <row r="7559" spans="1:23" ht="14.25" hidden="1" customHeight="1" x14ac:dyDescent="0.2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c r="W7559" s="2"/>
    </row>
    <row r="7560" spans="1:23" ht="14.25" hidden="1" customHeight="1" x14ac:dyDescent="0.2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c r="W7560" s="2"/>
    </row>
    <row r="7561" spans="1:23" ht="14.25" hidden="1" customHeight="1" x14ac:dyDescent="0.2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c r="W7561" s="2"/>
    </row>
    <row r="7562" spans="1:23" ht="14.25" hidden="1" customHeight="1" x14ac:dyDescent="0.2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c r="W7562" s="2"/>
    </row>
    <row r="7563" spans="1:23" ht="14.25" hidden="1" customHeight="1" x14ac:dyDescent="0.2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c r="W7563" s="2"/>
    </row>
    <row r="7564" spans="1:23" ht="14.25" hidden="1" customHeight="1" x14ac:dyDescent="0.2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c r="W7564" s="2"/>
    </row>
    <row r="7565" spans="1:23" ht="14.25" customHeight="1" x14ac:dyDescent="0.2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c r="W7565" s="2">
        <f>Table_1[[#This Row],[Profit]]/Table_1[[#This Row],[Sales]]</f>
        <v>0.21249999999999994</v>
      </c>
    </row>
    <row r="7566" spans="1:23" ht="14.25" customHeight="1" x14ac:dyDescent="0.2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c r="W7566" s="2">
        <f>Table_1[[#This Row],[Profit]]/Table_1[[#This Row],[Sales]]</f>
        <v>-0.13750000000000007</v>
      </c>
    </row>
    <row r="7567" spans="1:23" ht="14.25" customHeight="1" x14ac:dyDescent="0.2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c r="W7567" s="2">
        <f>Table_1[[#This Row],[Profit]]/Table_1[[#This Row],[Sales]]</f>
        <v>0.16000000000000009</v>
      </c>
    </row>
    <row r="7568" spans="1:23" ht="14.25" hidden="1" customHeight="1" x14ac:dyDescent="0.2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c r="W7568" s="2"/>
    </row>
    <row r="7569" spans="1:23" ht="14.25" hidden="1" customHeight="1" x14ac:dyDescent="0.2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c r="W7569" s="2"/>
    </row>
    <row r="7570" spans="1:23" ht="14.25" customHeight="1" x14ac:dyDescent="0.2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c r="W7570" s="2">
        <f>Table_1[[#This Row],[Profit]]/Table_1[[#This Row],[Sales]]</f>
        <v>0.45</v>
      </c>
    </row>
    <row r="7571" spans="1:23" ht="14.25" customHeight="1" x14ac:dyDescent="0.2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c r="W7571" s="2">
        <f>Table_1[[#This Row],[Profit]]/Table_1[[#This Row],[Sales]]</f>
        <v>0.47</v>
      </c>
    </row>
    <row r="7572" spans="1:23" ht="14.25" customHeight="1" x14ac:dyDescent="0.2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c r="W7572" s="2">
        <f>Table_1[[#This Row],[Profit]]/Table_1[[#This Row],[Sales]]</f>
        <v>0.47999999999999993</v>
      </c>
    </row>
    <row r="7573" spans="1:23" ht="14.25" hidden="1" customHeight="1" x14ac:dyDescent="0.2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c r="W7573" s="2"/>
    </row>
    <row r="7574" spans="1:23" ht="14.25" hidden="1" customHeight="1" x14ac:dyDescent="0.2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c r="W7574" s="2"/>
    </row>
    <row r="7575" spans="1:23" ht="14.25" hidden="1" customHeight="1" x14ac:dyDescent="0.2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c r="W7575" s="2"/>
    </row>
    <row r="7576" spans="1:23" ht="14.25" customHeight="1" x14ac:dyDescent="0.2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c r="W7576" s="2">
        <f>Table_1[[#This Row],[Profit]]/Table_1[[#This Row],[Sales]]</f>
        <v>1.9999999999999997E-2</v>
      </c>
    </row>
    <row r="7577" spans="1:23" ht="14.25" customHeight="1" x14ac:dyDescent="0.2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c r="W7577" s="2">
        <f>Table_1[[#This Row],[Profit]]/Table_1[[#This Row],[Sales]]</f>
        <v>0.1699999999999999</v>
      </c>
    </row>
    <row r="7578" spans="1:23" ht="14.25" customHeight="1" x14ac:dyDescent="0.2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c r="W7578" s="2">
        <f>Table_1[[#This Row],[Profit]]/Table_1[[#This Row],[Sales]]</f>
        <v>0.36</v>
      </c>
    </row>
    <row r="7579" spans="1:23" ht="14.25" customHeight="1" x14ac:dyDescent="0.2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c r="W7579" s="2">
        <f>Table_1[[#This Row],[Profit]]/Table_1[[#This Row],[Sales]]</f>
        <v>8.750000000000005E-2</v>
      </c>
    </row>
    <row r="7580" spans="1:23" ht="14.25" hidden="1" customHeight="1" x14ac:dyDescent="0.2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c r="W7580" s="2"/>
    </row>
    <row r="7581" spans="1:23" ht="14.25" hidden="1" customHeight="1" x14ac:dyDescent="0.2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c r="W7581" s="2"/>
    </row>
    <row r="7582" spans="1:23" ht="14.25" hidden="1" customHeight="1" x14ac:dyDescent="0.2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c r="W7582" s="2"/>
    </row>
    <row r="7583" spans="1:23" ht="14.25" hidden="1" customHeight="1" x14ac:dyDescent="0.2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c r="W7583" s="2"/>
    </row>
    <row r="7584" spans="1:23" ht="14.25" hidden="1" customHeight="1" x14ac:dyDescent="0.2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c r="W7584" s="2"/>
    </row>
    <row r="7585" spans="1:23" ht="14.25" hidden="1" customHeight="1" x14ac:dyDescent="0.2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c r="W7585" s="2"/>
    </row>
    <row r="7586" spans="1:23" ht="14.25" hidden="1" customHeight="1" x14ac:dyDescent="0.2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c r="W7586" s="2"/>
    </row>
    <row r="7587" spans="1:23" ht="14.25" hidden="1" customHeight="1" x14ac:dyDescent="0.2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c r="W7587" s="2"/>
    </row>
    <row r="7588" spans="1:23" ht="14.25" hidden="1" customHeight="1" x14ac:dyDescent="0.2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c r="W7588" s="2"/>
    </row>
    <row r="7589" spans="1:23" ht="14.25" hidden="1" customHeight="1" x14ac:dyDescent="0.2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c r="W7589" s="2"/>
    </row>
    <row r="7590" spans="1:23" ht="14.25" customHeight="1" x14ac:dyDescent="0.2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c r="W7590" s="2">
        <f>Table_1[[#This Row],[Profit]]/Table_1[[#This Row],[Sales]]</f>
        <v>0.3</v>
      </c>
    </row>
    <row r="7591" spans="1:23" ht="14.25" hidden="1" customHeight="1" x14ac:dyDescent="0.2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c r="W7591" s="2"/>
    </row>
    <row r="7592" spans="1:23" ht="14.25" hidden="1" customHeight="1" x14ac:dyDescent="0.2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c r="W7592" s="2"/>
    </row>
    <row r="7593" spans="1:23" ht="14.25" hidden="1" customHeight="1" x14ac:dyDescent="0.2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c r="W7593" s="2"/>
    </row>
    <row r="7594" spans="1:23" ht="14.25" hidden="1" customHeight="1" x14ac:dyDescent="0.2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c r="W7594" s="2"/>
    </row>
    <row r="7595" spans="1:23" ht="14.25" hidden="1" customHeight="1" x14ac:dyDescent="0.2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c r="W7595" s="2"/>
    </row>
    <row r="7596" spans="1:23" ht="14.25" hidden="1" customHeight="1" x14ac:dyDescent="0.2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c r="W7596" s="2"/>
    </row>
    <row r="7597" spans="1:23" ht="14.25" hidden="1" customHeight="1" x14ac:dyDescent="0.2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c r="W7597" s="2"/>
    </row>
    <row r="7598" spans="1:23" ht="14.25" customHeight="1" x14ac:dyDescent="0.2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c r="W7598" s="2">
        <f>Table_1[[#This Row],[Profit]]/Table_1[[#This Row],[Sales]]</f>
        <v>0.10000000000000005</v>
      </c>
    </row>
    <row r="7599" spans="1:23" ht="14.25" customHeight="1" x14ac:dyDescent="0.2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c r="W7599" s="2">
        <f>Table_1[[#This Row],[Profit]]/Table_1[[#This Row],[Sales]]</f>
        <v>8.750000000000005E-2</v>
      </c>
    </row>
    <row r="7600" spans="1:23" ht="14.25" customHeight="1" x14ac:dyDescent="0.2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c r="W7600" s="2">
        <f>Table_1[[#This Row],[Profit]]/Table_1[[#This Row],[Sales]]</f>
        <v>0.12499999999999986</v>
      </c>
    </row>
    <row r="7601" spans="1:23" ht="14.25" customHeight="1" x14ac:dyDescent="0.2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c r="W7601" s="2">
        <f>Table_1[[#This Row],[Profit]]/Table_1[[#This Row],[Sales]]</f>
        <v>0.32500000000000001</v>
      </c>
    </row>
    <row r="7602" spans="1:23" ht="14.25" customHeight="1" x14ac:dyDescent="0.2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c r="W7602" s="2">
        <f>Table_1[[#This Row],[Profit]]/Table_1[[#This Row],[Sales]]</f>
        <v>-0.73333333333333306</v>
      </c>
    </row>
    <row r="7603" spans="1:23" ht="14.25" customHeight="1" x14ac:dyDescent="0.2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c r="W7603" s="2">
        <f>Table_1[[#This Row],[Profit]]/Table_1[[#This Row],[Sales]]</f>
        <v>0.31249999999999989</v>
      </c>
    </row>
    <row r="7604" spans="1:23" ht="14.25" customHeight="1" x14ac:dyDescent="0.2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c r="W7604" s="2">
        <f>Table_1[[#This Row],[Profit]]/Table_1[[#This Row],[Sales]]</f>
        <v>0.3000000000000001</v>
      </c>
    </row>
    <row r="7605" spans="1:23" ht="14.25" hidden="1" customHeight="1" x14ac:dyDescent="0.2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c r="W7605" s="2"/>
    </row>
    <row r="7606" spans="1:23" ht="14.25" hidden="1" customHeight="1" x14ac:dyDescent="0.2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c r="W7606" s="2"/>
    </row>
    <row r="7607" spans="1:23" ht="14.25" hidden="1" customHeight="1" x14ac:dyDescent="0.2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c r="W7607" s="2"/>
    </row>
    <row r="7608" spans="1:23" ht="14.25" hidden="1" customHeight="1" x14ac:dyDescent="0.2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c r="W7608" s="2"/>
    </row>
    <row r="7609" spans="1:23" ht="14.25" hidden="1" customHeight="1" x14ac:dyDescent="0.2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c r="W7609" s="2"/>
    </row>
    <row r="7610" spans="1:23" ht="14.25" customHeight="1" x14ac:dyDescent="0.2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c r="W7610" s="2">
        <f>Table_1[[#This Row],[Profit]]/Table_1[[#This Row],[Sales]]</f>
        <v>0.48000000000000004</v>
      </c>
    </row>
    <row r="7611" spans="1:23" ht="14.25" customHeight="1" x14ac:dyDescent="0.2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c r="W7611" s="2">
        <f>Table_1[[#This Row],[Profit]]/Table_1[[#This Row],[Sales]]</f>
        <v>0.28999999999999987</v>
      </c>
    </row>
    <row r="7612" spans="1:23" ht="14.25" customHeight="1" x14ac:dyDescent="0.2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c r="W7612" s="2">
        <f>Table_1[[#This Row],[Profit]]/Table_1[[#This Row],[Sales]]</f>
        <v>0.48000000000000004</v>
      </c>
    </row>
    <row r="7613" spans="1:23" ht="14.25" hidden="1" customHeight="1" x14ac:dyDescent="0.2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c r="W7613" s="2"/>
    </row>
    <row r="7614" spans="1:23" ht="14.25" hidden="1" customHeight="1" x14ac:dyDescent="0.2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c r="W7614" s="2"/>
    </row>
    <row r="7615" spans="1:23" ht="14.25" hidden="1" customHeight="1" x14ac:dyDescent="0.2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c r="W7615" s="2"/>
    </row>
    <row r="7616" spans="1:23" ht="14.25" hidden="1" customHeight="1" x14ac:dyDescent="0.2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c r="W7616" s="2"/>
    </row>
    <row r="7617" spans="1:23" ht="14.25" hidden="1" customHeight="1" x14ac:dyDescent="0.2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c r="W7617" s="2"/>
    </row>
    <row r="7618" spans="1:23" ht="14.25" hidden="1" customHeight="1" x14ac:dyDescent="0.2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c r="W7618" s="2"/>
    </row>
    <row r="7619" spans="1:23" ht="14.25" hidden="1" customHeight="1" x14ac:dyDescent="0.2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c r="W7619" s="2"/>
    </row>
    <row r="7620" spans="1:23" ht="14.25" customHeight="1" x14ac:dyDescent="0.2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c r="W7620" s="2">
        <f>Table_1[[#This Row],[Profit]]/Table_1[[#This Row],[Sales]]</f>
        <v>4.9999999999999878E-2</v>
      </c>
    </row>
    <row r="7621" spans="1:23" ht="14.25" customHeight="1" x14ac:dyDescent="0.2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c r="W7621" s="2">
        <f>Table_1[[#This Row],[Profit]]/Table_1[[#This Row],[Sales]]</f>
        <v>0.10000000000000003</v>
      </c>
    </row>
    <row r="7622" spans="1:23" ht="14.25" customHeight="1" x14ac:dyDescent="0.2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c r="W7622" s="2">
        <f>Table_1[[#This Row],[Profit]]/Table_1[[#This Row],[Sales]]</f>
        <v>8.7499999999999939E-2</v>
      </c>
    </row>
    <row r="7623" spans="1:23" ht="14.25" customHeight="1" x14ac:dyDescent="0.2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c r="W7623" s="2">
        <f>Table_1[[#This Row],[Profit]]/Table_1[[#This Row],[Sales]]</f>
        <v>7.4999999999999997E-2</v>
      </c>
    </row>
    <row r="7624" spans="1:23" ht="14.25" customHeight="1" x14ac:dyDescent="0.2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c r="W7624" s="2">
        <f>Table_1[[#This Row],[Profit]]/Table_1[[#This Row],[Sales]]</f>
        <v>0.35</v>
      </c>
    </row>
    <row r="7625" spans="1:23" ht="14.25" hidden="1" customHeight="1" x14ac:dyDescent="0.2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c r="W7625" s="2"/>
    </row>
    <row r="7626" spans="1:23" ht="14.25" hidden="1" customHeight="1" x14ac:dyDescent="0.2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c r="W7626" s="2"/>
    </row>
    <row r="7627" spans="1:23" ht="14.25" hidden="1" customHeight="1" x14ac:dyDescent="0.2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c r="W7627" s="2"/>
    </row>
    <row r="7628" spans="1:23" ht="14.25" customHeight="1" x14ac:dyDescent="0.2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c r="W7628" s="2">
        <f>Table_1[[#This Row],[Profit]]/Table_1[[#This Row],[Sales]]</f>
        <v>8.7499999999999953E-2</v>
      </c>
    </row>
    <row r="7629" spans="1:23" ht="14.25" customHeight="1" x14ac:dyDescent="0.2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c r="W7629" s="2">
        <f>Table_1[[#This Row],[Profit]]/Table_1[[#This Row],[Sales]]</f>
        <v>-6.2500000000000056E-2</v>
      </c>
    </row>
    <row r="7630" spans="1:23" ht="14.25" customHeight="1" x14ac:dyDescent="0.2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c r="W7630" s="2">
        <f>Table_1[[#This Row],[Profit]]/Table_1[[#This Row],[Sales]]</f>
        <v>0.32499999999999984</v>
      </c>
    </row>
    <row r="7631" spans="1:23" ht="14.25" hidden="1" customHeight="1" x14ac:dyDescent="0.2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c r="W7631" s="2"/>
    </row>
    <row r="7632" spans="1:23" ht="14.25" hidden="1" customHeight="1" x14ac:dyDescent="0.2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c r="W7632" s="2"/>
    </row>
    <row r="7633" spans="1:23" ht="14.25" hidden="1" customHeight="1" x14ac:dyDescent="0.2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c r="W7633" s="2"/>
    </row>
    <row r="7634" spans="1:23" ht="14.25" hidden="1" customHeight="1" x14ac:dyDescent="0.2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c r="W7634" s="2"/>
    </row>
    <row r="7635" spans="1:23" ht="14.25" hidden="1" customHeight="1" x14ac:dyDescent="0.2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c r="W7635" s="2"/>
    </row>
    <row r="7636" spans="1:23" ht="14.25" hidden="1" customHeight="1" x14ac:dyDescent="0.2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c r="W7636" s="2"/>
    </row>
    <row r="7637" spans="1:23" ht="14.25" hidden="1" customHeight="1" x14ac:dyDescent="0.2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c r="W7637" s="2"/>
    </row>
    <row r="7638" spans="1:23" ht="14.25" hidden="1" customHeight="1" x14ac:dyDescent="0.2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c r="W7638" s="2"/>
    </row>
    <row r="7639" spans="1:23" ht="14.25" hidden="1" customHeight="1" x14ac:dyDescent="0.2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c r="W7639" s="2"/>
    </row>
    <row r="7640" spans="1:23" ht="14.25" hidden="1" customHeight="1" x14ac:dyDescent="0.2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c r="W7640" s="2"/>
    </row>
    <row r="7641" spans="1:23" ht="14.25" hidden="1" customHeight="1" x14ac:dyDescent="0.2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c r="W7641" s="2"/>
    </row>
    <row r="7642" spans="1:23" ht="14.25" hidden="1" customHeight="1" x14ac:dyDescent="0.2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c r="W7642" s="2"/>
    </row>
    <row r="7643" spans="1:23" ht="14.25" customHeight="1" x14ac:dyDescent="0.2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c r="W7643" s="2">
        <f>Table_1[[#This Row],[Profit]]/Table_1[[#This Row],[Sales]]</f>
        <v>-1.3333333333333333</v>
      </c>
    </row>
    <row r="7644" spans="1:23" ht="14.25" customHeight="1" x14ac:dyDescent="0.2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c r="W7644" s="2">
        <f>Table_1[[#This Row],[Profit]]/Table_1[[#This Row],[Sales]]</f>
        <v>-0.83333333333333326</v>
      </c>
    </row>
    <row r="7645" spans="1:23" ht="14.25" customHeight="1" x14ac:dyDescent="0.2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c r="W7645" s="2">
        <f>Table_1[[#This Row],[Profit]]/Table_1[[#This Row],[Sales]]</f>
        <v>-0.7666666666666665</v>
      </c>
    </row>
    <row r="7646" spans="1:23" ht="14.25" customHeight="1" x14ac:dyDescent="0.2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c r="W7646" s="2">
        <f>Table_1[[#This Row],[Profit]]/Table_1[[#This Row],[Sales]]</f>
        <v>1.2500000000000039E-2</v>
      </c>
    </row>
    <row r="7647" spans="1:23" ht="14.25" customHeight="1" x14ac:dyDescent="0.2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c r="W7647" s="2">
        <f>Table_1[[#This Row],[Profit]]/Table_1[[#This Row],[Sales]]</f>
        <v>0.10000000000000002</v>
      </c>
    </row>
    <row r="7648" spans="1:23" ht="14.25" hidden="1" customHeight="1" x14ac:dyDescent="0.2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c r="W7648" s="2"/>
    </row>
    <row r="7649" spans="1:23" ht="14.25" customHeight="1" x14ac:dyDescent="0.2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c r="W7649" s="2">
        <f>Table_1[[#This Row],[Profit]]/Table_1[[#This Row],[Sales]]</f>
        <v>0.36250000000000004</v>
      </c>
    </row>
    <row r="7650" spans="1:23" ht="14.25" customHeight="1" x14ac:dyDescent="0.2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c r="W7650" s="2">
        <f>Table_1[[#This Row],[Profit]]/Table_1[[#This Row],[Sales]]</f>
        <v>6.2499999999999958E-2</v>
      </c>
    </row>
    <row r="7651" spans="1:23" ht="14.25" hidden="1" customHeight="1" x14ac:dyDescent="0.2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c r="W7651" s="2"/>
    </row>
    <row r="7652" spans="1:23" ht="14.25" hidden="1" customHeight="1" x14ac:dyDescent="0.2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c r="W7652" s="2"/>
    </row>
    <row r="7653" spans="1:23" ht="14.25" hidden="1" customHeight="1" x14ac:dyDescent="0.2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c r="W7653" s="2"/>
    </row>
    <row r="7654" spans="1:23" ht="14.25" hidden="1" customHeight="1" x14ac:dyDescent="0.2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c r="W7654" s="2"/>
    </row>
    <row r="7655" spans="1:23" ht="14.25" hidden="1" customHeight="1" x14ac:dyDescent="0.2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c r="W7655" s="2"/>
    </row>
    <row r="7656" spans="1:23" ht="14.25" customHeight="1" x14ac:dyDescent="0.2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c r="W7656" s="2">
        <f>Table_1[[#This Row],[Profit]]/Table_1[[#This Row],[Sales]]</f>
        <v>0.36</v>
      </c>
    </row>
    <row r="7657" spans="1:23" ht="14.25" customHeight="1" x14ac:dyDescent="0.2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c r="W7657" s="2">
        <f>Table_1[[#This Row],[Profit]]/Table_1[[#This Row],[Sales]]</f>
        <v>0.48000000000000004</v>
      </c>
    </row>
    <row r="7658" spans="1:23" ht="14.25" customHeight="1" x14ac:dyDescent="0.2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c r="W7658" s="2">
        <f>Table_1[[#This Row],[Profit]]/Table_1[[#This Row],[Sales]]</f>
        <v>0.28999999999999987</v>
      </c>
    </row>
    <row r="7659" spans="1:23" ht="14.25" customHeight="1" x14ac:dyDescent="0.2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c r="W7659" s="2">
        <f>Table_1[[#This Row],[Profit]]/Table_1[[#This Row],[Sales]]</f>
        <v>0.41000000000000003</v>
      </c>
    </row>
    <row r="7660" spans="1:23" ht="14.25" hidden="1" customHeight="1" x14ac:dyDescent="0.2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c r="W7660" s="2"/>
    </row>
    <row r="7661" spans="1:23" ht="14.25" hidden="1" customHeight="1" x14ac:dyDescent="0.2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c r="W7661" s="2"/>
    </row>
    <row r="7662" spans="1:23" ht="14.25" hidden="1" customHeight="1" x14ac:dyDescent="0.2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c r="W7662" s="2"/>
    </row>
    <row r="7663" spans="1:23" ht="14.25" hidden="1" customHeight="1" x14ac:dyDescent="0.2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c r="W7663" s="2"/>
    </row>
    <row r="7664" spans="1:23" ht="14.25" customHeight="1" x14ac:dyDescent="0.2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c r="W7664" s="2">
        <f>Table_1[[#This Row],[Profit]]/Table_1[[#This Row],[Sales]]</f>
        <v>0.26</v>
      </c>
    </row>
    <row r="7665" spans="1:23" ht="14.25" hidden="1" customHeight="1" x14ac:dyDescent="0.2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c r="W7665" s="2"/>
    </row>
    <row r="7666" spans="1:23" ht="14.25" hidden="1" customHeight="1" x14ac:dyDescent="0.2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c r="W7666" s="2"/>
    </row>
    <row r="7667" spans="1:23" ht="14.25" hidden="1" customHeight="1" x14ac:dyDescent="0.2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c r="W7667" s="2"/>
    </row>
    <row r="7668" spans="1:23" ht="14.25" hidden="1" customHeight="1" x14ac:dyDescent="0.2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c r="W7668" s="2"/>
    </row>
    <row r="7669" spans="1:23" ht="14.25" hidden="1" customHeight="1" x14ac:dyDescent="0.2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c r="W7669" s="2"/>
    </row>
    <row r="7670" spans="1:23" ht="14.25" hidden="1" customHeight="1" x14ac:dyDescent="0.2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c r="W7670" s="2"/>
    </row>
    <row r="7671" spans="1:23" ht="14.25" hidden="1" customHeight="1" x14ac:dyDescent="0.2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c r="W7671" s="2"/>
    </row>
    <row r="7672" spans="1:23" ht="14.25" hidden="1" customHeight="1" x14ac:dyDescent="0.2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c r="W7672" s="2"/>
    </row>
    <row r="7673" spans="1:23" ht="14.25" hidden="1" customHeight="1" x14ac:dyDescent="0.2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c r="W7673" s="2"/>
    </row>
    <row r="7674" spans="1:23" ht="14.25" hidden="1" customHeight="1" x14ac:dyDescent="0.2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c r="W7674" s="2"/>
    </row>
    <row r="7675" spans="1:23" ht="14.25" hidden="1" customHeight="1" x14ac:dyDescent="0.2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c r="W7675" s="2"/>
    </row>
    <row r="7676" spans="1:23" ht="14.25" hidden="1" customHeight="1" x14ac:dyDescent="0.2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c r="W7676" s="2"/>
    </row>
    <row r="7677" spans="1:23" ht="14.25" customHeight="1" x14ac:dyDescent="0.2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c r="W7677" s="2">
        <f>Table_1[[#This Row],[Profit]]/Table_1[[#This Row],[Sales]]</f>
        <v>0.27</v>
      </c>
    </row>
    <row r="7678" spans="1:23" ht="14.25" hidden="1" customHeight="1" x14ac:dyDescent="0.2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c r="W7678" s="2"/>
    </row>
    <row r="7679" spans="1:23" ht="14.25" hidden="1" customHeight="1" x14ac:dyDescent="0.2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c r="W7679" s="2"/>
    </row>
    <row r="7680" spans="1:23" ht="14.25" hidden="1" customHeight="1" x14ac:dyDescent="0.2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c r="W7680" s="2"/>
    </row>
    <row r="7681" spans="1:23" ht="14.25" hidden="1" customHeight="1" x14ac:dyDescent="0.2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c r="W7681" s="2"/>
    </row>
    <row r="7682" spans="1:23" ht="14.25" hidden="1" customHeight="1" x14ac:dyDescent="0.2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c r="W7682" s="2"/>
    </row>
    <row r="7683" spans="1:23" ht="14.25" hidden="1" customHeight="1" x14ac:dyDescent="0.2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c r="W7683" s="2"/>
    </row>
    <row r="7684" spans="1:23" ht="14.25" hidden="1" customHeight="1" x14ac:dyDescent="0.2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c r="W7684" s="2"/>
    </row>
    <row r="7685" spans="1:23" ht="14.25" hidden="1" customHeight="1" x14ac:dyDescent="0.2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c r="W7685" s="2"/>
    </row>
    <row r="7686" spans="1:23" ht="14.25" hidden="1" customHeight="1" x14ac:dyDescent="0.2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c r="W7686" s="2"/>
    </row>
    <row r="7687" spans="1:23" ht="14.25" hidden="1" customHeight="1" x14ac:dyDescent="0.2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c r="W7687" s="2"/>
    </row>
    <row r="7688" spans="1:23" ht="14.25" hidden="1" customHeight="1" x14ac:dyDescent="0.2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c r="W7688" s="2"/>
    </row>
    <row r="7689" spans="1:23" ht="14.25" hidden="1" customHeight="1" x14ac:dyDescent="0.2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c r="W7689" s="2"/>
    </row>
    <row r="7690" spans="1:23" ht="14.25" hidden="1" customHeight="1" x14ac:dyDescent="0.2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c r="W7690" s="2"/>
    </row>
    <row r="7691" spans="1:23" ht="14.25" hidden="1" customHeight="1" x14ac:dyDescent="0.2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c r="W7691" s="2"/>
    </row>
    <row r="7692" spans="1:23" ht="14.25" hidden="1" customHeight="1" x14ac:dyDescent="0.2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c r="W7692" s="2"/>
    </row>
    <row r="7693" spans="1:23" ht="14.25" hidden="1" customHeight="1" x14ac:dyDescent="0.2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c r="W7693" s="2"/>
    </row>
    <row r="7694" spans="1:23" ht="14.25" customHeight="1" x14ac:dyDescent="0.2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c r="W7694" s="2">
        <f>Table_1[[#This Row],[Profit]]/Table_1[[#This Row],[Sales]]</f>
        <v>0.5</v>
      </c>
    </row>
    <row r="7695" spans="1:23" ht="14.25" customHeight="1" x14ac:dyDescent="0.2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c r="W7695" s="2">
        <f>Table_1[[#This Row],[Profit]]/Table_1[[#This Row],[Sales]]</f>
        <v>0.11249999999999984</v>
      </c>
    </row>
    <row r="7696" spans="1:23" ht="14.25" customHeight="1" x14ac:dyDescent="0.2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c r="W7696" s="2">
        <f>Table_1[[#This Row],[Profit]]/Table_1[[#This Row],[Sales]]</f>
        <v>8.7499999999999981E-2</v>
      </c>
    </row>
    <row r="7697" spans="1:23" ht="14.25" hidden="1" customHeight="1" x14ac:dyDescent="0.2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c r="W7697" s="2"/>
    </row>
    <row r="7698" spans="1:23" ht="14.25" hidden="1" customHeight="1" x14ac:dyDescent="0.2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c r="W7698" s="2"/>
    </row>
    <row r="7699" spans="1:23" ht="14.25" hidden="1" customHeight="1" x14ac:dyDescent="0.2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c r="W7699" s="2"/>
    </row>
    <row r="7700" spans="1:23" ht="14.25" hidden="1" customHeight="1" x14ac:dyDescent="0.2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c r="W7700" s="2"/>
    </row>
    <row r="7701" spans="1:23" ht="14.25" hidden="1" customHeight="1" x14ac:dyDescent="0.2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c r="W7701" s="2"/>
    </row>
    <row r="7702" spans="1:23" ht="14.25" hidden="1" customHeight="1" x14ac:dyDescent="0.2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c r="W7702" s="2"/>
    </row>
    <row r="7703" spans="1:23" ht="14.25" hidden="1" customHeight="1" x14ac:dyDescent="0.2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c r="W7703" s="2"/>
    </row>
    <row r="7704" spans="1:23" ht="14.25" hidden="1" customHeight="1" x14ac:dyDescent="0.2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c r="W7704" s="2"/>
    </row>
    <row r="7705" spans="1:23" ht="14.25" hidden="1" customHeight="1" x14ac:dyDescent="0.2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c r="W7705" s="2"/>
    </row>
    <row r="7706" spans="1:23" ht="14.25" hidden="1" customHeight="1" x14ac:dyDescent="0.2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c r="W7706" s="2"/>
    </row>
    <row r="7707" spans="1:23" ht="14.25" hidden="1" customHeight="1" x14ac:dyDescent="0.2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c r="W7707" s="2"/>
    </row>
    <row r="7708" spans="1:23" ht="14.25" hidden="1" customHeight="1" x14ac:dyDescent="0.2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c r="W7708" s="2"/>
    </row>
    <row r="7709" spans="1:23" ht="14.25" customHeight="1" x14ac:dyDescent="0.2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c r="W7709" s="2">
        <f>Table_1[[#This Row],[Profit]]/Table_1[[#This Row],[Sales]]</f>
        <v>0.36</v>
      </c>
    </row>
    <row r="7710" spans="1:23" ht="14.25" hidden="1" customHeight="1" x14ac:dyDescent="0.2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c r="W7710" s="2"/>
    </row>
    <row r="7711" spans="1:23" ht="14.25" hidden="1" customHeight="1" x14ac:dyDescent="0.2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c r="W7711" s="2"/>
    </row>
    <row r="7712" spans="1:23" ht="14.25" customHeight="1" x14ac:dyDescent="0.2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c r="W7712" s="2">
        <f>Table_1[[#This Row],[Profit]]/Table_1[[#This Row],[Sales]]</f>
        <v>0.375</v>
      </c>
    </row>
    <row r="7713" spans="1:23" ht="14.25" hidden="1" customHeight="1" x14ac:dyDescent="0.2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c r="W7713" s="2"/>
    </row>
    <row r="7714" spans="1:23" ht="14.25" hidden="1" customHeight="1" x14ac:dyDescent="0.2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c r="W7714" s="2"/>
    </row>
    <row r="7715" spans="1:23" ht="14.25" hidden="1" customHeight="1" x14ac:dyDescent="0.2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c r="W7715" s="2"/>
    </row>
    <row r="7716" spans="1:23" ht="14.25" customHeight="1" x14ac:dyDescent="0.2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c r="W7716" s="2">
        <f>Table_1[[#This Row],[Profit]]/Table_1[[#This Row],[Sales]]</f>
        <v>0.28999999999999992</v>
      </c>
    </row>
    <row r="7717" spans="1:23" ht="14.25" hidden="1" customHeight="1" x14ac:dyDescent="0.2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c r="W7717" s="2"/>
    </row>
    <row r="7718" spans="1:23" ht="14.25" customHeight="1" x14ac:dyDescent="0.2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c r="W7718" s="2">
        <f>Table_1[[#This Row],[Profit]]/Table_1[[#This Row],[Sales]]</f>
        <v>0.31249999999999983</v>
      </c>
    </row>
    <row r="7719" spans="1:23" ht="14.25" customHeight="1" x14ac:dyDescent="0.2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c r="W7719" s="2">
        <f>Table_1[[#This Row],[Profit]]/Table_1[[#This Row],[Sales]]</f>
        <v>-0.69999999999999962</v>
      </c>
    </row>
    <row r="7720" spans="1:23" ht="14.25" customHeight="1" x14ac:dyDescent="0.2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c r="W7720" s="2">
        <f>Table_1[[#This Row],[Profit]]/Table_1[[#This Row],[Sales]]</f>
        <v>0.3199999999999999</v>
      </c>
    </row>
    <row r="7721" spans="1:23" ht="14.25" hidden="1" customHeight="1" x14ac:dyDescent="0.2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c r="W7721" s="2"/>
    </row>
    <row r="7722" spans="1:23" ht="14.25" hidden="1" customHeight="1" x14ac:dyDescent="0.2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c r="W7722" s="2"/>
    </row>
    <row r="7723" spans="1:23" ht="14.25" hidden="1" customHeight="1" x14ac:dyDescent="0.2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c r="W7723" s="2"/>
    </row>
    <row r="7724" spans="1:23" ht="14.25" customHeight="1" x14ac:dyDescent="0.2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c r="W7724" s="2">
        <f>Table_1[[#This Row],[Profit]]/Table_1[[#This Row],[Sales]]</f>
        <v>0.3</v>
      </c>
    </row>
    <row r="7725" spans="1:23" ht="14.25" hidden="1" customHeight="1" x14ac:dyDescent="0.2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c r="W7725" s="2"/>
    </row>
    <row r="7726" spans="1:23" ht="14.25" hidden="1" customHeight="1" x14ac:dyDescent="0.2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c r="W7726" s="2"/>
    </row>
    <row r="7727" spans="1:23" ht="14.25" hidden="1" customHeight="1" x14ac:dyDescent="0.2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c r="W7727" s="2"/>
    </row>
    <row r="7728" spans="1:23" ht="14.25" hidden="1" customHeight="1" x14ac:dyDescent="0.2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c r="W7728" s="2"/>
    </row>
    <row r="7729" spans="1:23" ht="14.25" hidden="1" customHeight="1" x14ac:dyDescent="0.2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c r="W7729" s="2"/>
    </row>
    <row r="7730" spans="1:23" ht="14.25" hidden="1" customHeight="1" x14ac:dyDescent="0.2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c r="W7730" s="2"/>
    </row>
    <row r="7731" spans="1:23" ht="14.25" hidden="1" customHeight="1" x14ac:dyDescent="0.2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c r="W7731" s="2"/>
    </row>
    <row r="7732" spans="1:23" ht="14.25" customHeight="1" x14ac:dyDescent="0.2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c r="W7732" s="2">
        <f>Table_1[[#This Row],[Profit]]/Table_1[[#This Row],[Sales]]</f>
        <v>-8.750000000000005E-2</v>
      </c>
    </row>
    <row r="7733" spans="1:23" ht="14.25" hidden="1" customHeight="1" x14ac:dyDescent="0.2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c r="W7733" s="2"/>
    </row>
    <row r="7734" spans="1:23" ht="14.25" hidden="1" customHeight="1" x14ac:dyDescent="0.2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c r="W7734" s="2"/>
    </row>
    <row r="7735" spans="1:23" ht="14.25" hidden="1" customHeight="1" x14ac:dyDescent="0.2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c r="W7735" s="2"/>
    </row>
    <row r="7736" spans="1:23" ht="14.25" customHeight="1" x14ac:dyDescent="0.2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c r="W7736" s="2">
        <f>Table_1[[#This Row],[Profit]]/Table_1[[#This Row],[Sales]]</f>
        <v>0.4200000000000001</v>
      </c>
    </row>
    <row r="7737" spans="1:23" ht="14.25" customHeight="1" x14ac:dyDescent="0.2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c r="W7737" s="2">
        <f>Table_1[[#This Row],[Profit]]/Table_1[[#This Row],[Sales]]</f>
        <v>0.48000000000000004</v>
      </c>
    </row>
    <row r="7738" spans="1:23" ht="14.25" hidden="1" customHeight="1" x14ac:dyDescent="0.2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c r="W7738" s="2"/>
    </row>
    <row r="7739" spans="1:23" ht="14.25" hidden="1" customHeight="1" x14ac:dyDescent="0.2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c r="W7739" s="2"/>
    </row>
    <row r="7740" spans="1:23" ht="14.25" hidden="1" customHeight="1" x14ac:dyDescent="0.2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c r="W7740" s="2"/>
    </row>
    <row r="7741" spans="1:23" ht="14.25" customHeight="1" x14ac:dyDescent="0.2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c r="W7741" s="2">
        <f>Table_1[[#This Row],[Profit]]/Table_1[[#This Row],[Sales]]</f>
        <v>0.45999999999999996</v>
      </c>
    </row>
    <row r="7742" spans="1:23" ht="14.25" customHeight="1" x14ac:dyDescent="0.2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c r="W7742" s="2">
        <f>Table_1[[#This Row],[Profit]]/Table_1[[#This Row],[Sales]]</f>
        <v>0.29999999999999988</v>
      </c>
    </row>
    <row r="7743" spans="1:23" ht="14.25" customHeight="1" x14ac:dyDescent="0.2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c r="W7743" s="2">
        <f>Table_1[[#This Row],[Profit]]/Table_1[[#This Row],[Sales]]</f>
        <v>0.375</v>
      </c>
    </row>
    <row r="7744" spans="1:23" ht="14.25" customHeight="1" x14ac:dyDescent="0.2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c r="W7744" s="2">
        <f>Table_1[[#This Row],[Profit]]/Table_1[[#This Row],[Sales]]</f>
        <v>0.48000000000000004</v>
      </c>
    </row>
    <row r="7745" spans="1:23" ht="14.25" hidden="1" customHeight="1" x14ac:dyDescent="0.2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c r="W7745" s="2"/>
    </row>
    <row r="7746" spans="1:23" ht="14.25" hidden="1" customHeight="1" x14ac:dyDescent="0.2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c r="W7746" s="2"/>
    </row>
    <row r="7747" spans="1:23" ht="14.25" hidden="1" customHeight="1" x14ac:dyDescent="0.2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c r="W7747" s="2"/>
    </row>
    <row r="7748" spans="1:23" ht="14.25" hidden="1" customHeight="1" x14ac:dyDescent="0.2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c r="W7748" s="2"/>
    </row>
    <row r="7749" spans="1:23" ht="14.25" hidden="1" customHeight="1" x14ac:dyDescent="0.2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c r="W7749" s="2"/>
    </row>
    <row r="7750" spans="1:23" ht="14.25" hidden="1" customHeight="1" x14ac:dyDescent="0.2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c r="W7750" s="2"/>
    </row>
    <row r="7751" spans="1:23" ht="14.25" hidden="1" customHeight="1" x14ac:dyDescent="0.2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c r="W7751" s="2"/>
    </row>
    <row r="7752" spans="1:23" ht="14.25" hidden="1" customHeight="1" x14ac:dyDescent="0.2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c r="W7752" s="2"/>
    </row>
    <row r="7753" spans="1:23" ht="14.25" hidden="1" customHeight="1" x14ac:dyDescent="0.2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c r="W7753" s="2"/>
    </row>
    <row r="7754" spans="1:23" ht="14.25" hidden="1" customHeight="1" x14ac:dyDescent="0.2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c r="W7754" s="2"/>
    </row>
    <row r="7755" spans="1:23" ht="14.25" hidden="1" customHeight="1" x14ac:dyDescent="0.2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c r="W7755" s="2"/>
    </row>
    <row r="7756" spans="1:23" ht="14.25" hidden="1" customHeight="1" x14ac:dyDescent="0.2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c r="W7756" s="2"/>
    </row>
    <row r="7757" spans="1:23" ht="14.25" hidden="1" customHeight="1" x14ac:dyDescent="0.2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c r="W7757" s="2"/>
    </row>
    <row r="7758" spans="1:23" ht="14.25" hidden="1" customHeight="1" x14ac:dyDescent="0.2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c r="W7758" s="2"/>
    </row>
    <row r="7759" spans="1:23" ht="14.25" hidden="1" customHeight="1" x14ac:dyDescent="0.2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c r="W7759" s="2"/>
    </row>
    <row r="7760" spans="1:23" ht="14.25" hidden="1" customHeight="1" x14ac:dyDescent="0.2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c r="W7760" s="2"/>
    </row>
    <row r="7761" spans="1:23" ht="14.25" hidden="1" customHeight="1" x14ac:dyDescent="0.2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c r="W7761" s="2"/>
    </row>
    <row r="7762" spans="1:23" ht="14.25" hidden="1" customHeight="1" x14ac:dyDescent="0.2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c r="W7762" s="2"/>
    </row>
    <row r="7763" spans="1:23" ht="14.25" hidden="1" customHeight="1" x14ac:dyDescent="0.2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c r="W7763" s="2"/>
    </row>
    <row r="7764" spans="1:23" ht="14.25" customHeight="1" x14ac:dyDescent="0.2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c r="W7764" s="2">
        <f>Table_1[[#This Row],[Profit]]/Table_1[[#This Row],[Sales]]</f>
        <v>0.25</v>
      </c>
    </row>
    <row r="7765" spans="1:23" ht="14.25" hidden="1" customHeight="1" x14ac:dyDescent="0.2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c r="W7765" s="2"/>
    </row>
    <row r="7766" spans="1:23" ht="14.25" hidden="1" customHeight="1" x14ac:dyDescent="0.2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c r="W7766" s="2"/>
    </row>
    <row r="7767" spans="1:23" ht="14.25" hidden="1" customHeight="1" x14ac:dyDescent="0.2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c r="W7767" s="2"/>
    </row>
    <row r="7768" spans="1:23" ht="14.25" hidden="1" customHeight="1" x14ac:dyDescent="0.2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c r="W7768" s="2"/>
    </row>
    <row r="7769" spans="1:23" ht="14.25" customHeight="1" x14ac:dyDescent="0.2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c r="W7769" s="2">
        <f>Table_1[[#This Row],[Profit]]/Table_1[[#This Row],[Sales]]</f>
        <v>0.10000000000000005</v>
      </c>
    </row>
    <row r="7770" spans="1:23" ht="14.25" hidden="1" customHeight="1" x14ac:dyDescent="0.2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c r="W7770" s="2"/>
    </row>
    <row r="7771" spans="1:23" ht="14.25" customHeight="1" x14ac:dyDescent="0.2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c r="W7771" s="2">
        <f>Table_1[[#This Row],[Profit]]/Table_1[[#This Row],[Sales]]</f>
        <v>8.750000000000005E-2</v>
      </c>
    </row>
    <row r="7772" spans="1:23" ht="14.25" customHeight="1" x14ac:dyDescent="0.2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c r="W7772" s="2">
        <f>Table_1[[#This Row],[Profit]]/Table_1[[#This Row],[Sales]]</f>
        <v>0.29999999999999993</v>
      </c>
    </row>
    <row r="7773" spans="1:23" ht="14.25" hidden="1" customHeight="1" x14ac:dyDescent="0.2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c r="W7773" s="2"/>
    </row>
    <row r="7774" spans="1:23" ht="14.25" hidden="1" customHeight="1" x14ac:dyDescent="0.2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c r="W7774" s="2"/>
    </row>
    <row r="7775" spans="1:23" ht="14.25" hidden="1" customHeight="1" x14ac:dyDescent="0.2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c r="W7775" s="2"/>
    </row>
    <row r="7776" spans="1:23" ht="14.25" customHeight="1" x14ac:dyDescent="0.2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c r="W7776" s="2">
        <f>Table_1[[#This Row],[Profit]]/Table_1[[#This Row],[Sales]]</f>
        <v>0.46999999999999992</v>
      </c>
    </row>
    <row r="7777" spans="1:23" ht="14.25" customHeight="1" x14ac:dyDescent="0.2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c r="W7777" s="2">
        <f>Table_1[[#This Row],[Profit]]/Table_1[[#This Row],[Sales]]</f>
        <v>0.27000000000000007</v>
      </c>
    </row>
    <row r="7778" spans="1:23" ht="14.25" customHeight="1" x14ac:dyDescent="0.2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c r="W7778" s="2">
        <f>Table_1[[#This Row],[Profit]]/Table_1[[#This Row],[Sales]]</f>
        <v>0.46</v>
      </c>
    </row>
    <row r="7779" spans="1:23" ht="14.25" customHeight="1" x14ac:dyDescent="0.2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c r="W7779" s="2">
        <f>Table_1[[#This Row],[Profit]]/Table_1[[#This Row],[Sales]]</f>
        <v>0.27</v>
      </c>
    </row>
    <row r="7780" spans="1:23" ht="14.25" customHeight="1" x14ac:dyDescent="0.2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c r="W7780" s="2">
        <f>Table_1[[#This Row],[Profit]]/Table_1[[#This Row],[Sales]]</f>
        <v>0.37500000000000006</v>
      </c>
    </row>
    <row r="7781" spans="1:23" ht="14.25" hidden="1" customHeight="1" x14ac:dyDescent="0.2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c r="W7781" s="2"/>
    </row>
    <row r="7782" spans="1:23" ht="14.25" hidden="1" customHeight="1" x14ac:dyDescent="0.2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c r="W7782" s="2"/>
    </row>
    <row r="7783" spans="1:23" ht="14.25" hidden="1" customHeight="1" x14ac:dyDescent="0.2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c r="W7783" s="2"/>
    </row>
    <row r="7784" spans="1:23" ht="14.25" hidden="1" customHeight="1" x14ac:dyDescent="0.2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c r="W7784" s="2"/>
    </row>
    <row r="7785" spans="1:23" ht="14.25" hidden="1" customHeight="1" x14ac:dyDescent="0.2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c r="W7785" s="2"/>
    </row>
    <row r="7786" spans="1:23" ht="14.25" hidden="1" customHeight="1" x14ac:dyDescent="0.2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c r="W7786" s="2"/>
    </row>
    <row r="7787" spans="1:23" ht="14.25" hidden="1" customHeight="1" x14ac:dyDescent="0.2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c r="W7787" s="2"/>
    </row>
    <row r="7788" spans="1:23" ht="14.25" hidden="1" customHeight="1" x14ac:dyDescent="0.2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c r="W7788" s="2"/>
    </row>
    <row r="7789" spans="1:23" ht="14.25" hidden="1" customHeight="1" x14ac:dyDescent="0.2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c r="W7789" s="2"/>
    </row>
    <row r="7790" spans="1:23" ht="14.25" hidden="1" customHeight="1" x14ac:dyDescent="0.2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c r="W7790" s="2"/>
    </row>
    <row r="7791" spans="1:23" ht="14.25" hidden="1" customHeight="1" x14ac:dyDescent="0.2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c r="W7791" s="2"/>
    </row>
    <row r="7792" spans="1:23" ht="14.25" hidden="1" customHeight="1" x14ac:dyDescent="0.2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c r="W7792" s="2"/>
    </row>
    <row r="7793" spans="1:23" ht="14.25" hidden="1" customHeight="1" x14ac:dyDescent="0.2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c r="W7793" s="2"/>
    </row>
    <row r="7794" spans="1:23" ht="14.25" hidden="1" customHeight="1" x14ac:dyDescent="0.2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c r="W7794" s="2"/>
    </row>
    <row r="7795" spans="1:23" ht="14.25" customHeight="1" x14ac:dyDescent="0.2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c r="W7795" s="2">
        <f>Table_1[[#This Row],[Profit]]/Table_1[[#This Row],[Sales]]</f>
        <v>0.48999999999999994</v>
      </c>
    </row>
    <row r="7796" spans="1:23" ht="14.25" customHeight="1" x14ac:dyDescent="0.2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c r="W7796" s="2">
        <f>Table_1[[#This Row],[Profit]]/Table_1[[#This Row],[Sales]]</f>
        <v>0.5</v>
      </c>
    </row>
    <row r="7797" spans="1:23" ht="14.25" hidden="1" customHeight="1" x14ac:dyDescent="0.2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c r="W7797" s="2"/>
    </row>
    <row r="7798" spans="1:23" ht="14.25" hidden="1" customHeight="1" x14ac:dyDescent="0.2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c r="W7798" s="2"/>
    </row>
    <row r="7799" spans="1:23" ht="14.25" hidden="1" customHeight="1" x14ac:dyDescent="0.2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c r="W7799" s="2"/>
    </row>
    <row r="7800" spans="1:23" ht="14.25" hidden="1" customHeight="1" x14ac:dyDescent="0.2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c r="W7800" s="2"/>
    </row>
    <row r="7801" spans="1:23" ht="14.25" hidden="1" customHeight="1" x14ac:dyDescent="0.2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c r="W7801" s="2"/>
    </row>
    <row r="7802" spans="1:23" ht="14.25" hidden="1" customHeight="1" x14ac:dyDescent="0.2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c r="W7802" s="2"/>
    </row>
    <row r="7803" spans="1:23" ht="14.25" customHeight="1" x14ac:dyDescent="0.2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c r="W7803" s="2">
        <f>Table_1[[#This Row],[Profit]]/Table_1[[#This Row],[Sales]]</f>
        <v>0.36</v>
      </c>
    </row>
    <row r="7804" spans="1:23" ht="14.25" hidden="1" customHeight="1" x14ac:dyDescent="0.2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c r="W7804" s="2"/>
    </row>
    <row r="7805" spans="1:23" ht="14.25" hidden="1" customHeight="1" x14ac:dyDescent="0.2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c r="W7805" s="2"/>
    </row>
    <row r="7806" spans="1:23" ht="14.25" hidden="1" customHeight="1" x14ac:dyDescent="0.2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c r="W7806" s="2"/>
    </row>
    <row r="7807" spans="1:23" ht="14.25" hidden="1" customHeight="1" x14ac:dyDescent="0.2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c r="W7807" s="2"/>
    </row>
    <row r="7808" spans="1:23" ht="14.25" hidden="1" customHeight="1" x14ac:dyDescent="0.2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c r="W7808" s="2"/>
    </row>
    <row r="7809" spans="1:23" ht="14.25" hidden="1" customHeight="1" x14ac:dyDescent="0.2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c r="W7809" s="2"/>
    </row>
    <row r="7810" spans="1:23" ht="14.25" hidden="1" customHeight="1" x14ac:dyDescent="0.2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c r="W7810" s="2"/>
    </row>
    <row r="7811" spans="1:23" ht="14.25" hidden="1" customHeight="1" x14ac:dyDescent="0.2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c r="W7811" s="2"/>
    </row>
    <row r="7812" spans="1:23" ht="14.25" hidden="1" customHeight="1" x14ac:dyDescent="0.2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c r="W7812" s="2"/>
    </row>
    <row r="7813" spans="1:23" ht="14.25" hidden="1" customHeight="1" x14ac:dyDescent="0.2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c r="W7813" s="2"/>
    </row>
    <row r="7814" spans="1:23" ht="14.25" hidden="1" customHeight="1" x14ac:dyDescent="0.2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c r="W7814" s="2"/>
    </row>
    <row r="7815" spans="1:23" ht="14.25" hidden="1" customHeight="1" x14ac:dyDescent="0.2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c r="W7815" s="2"/>
    </row>
    <row r="7816" spans="1:23" ht="14.25" customHeight="1" x14ac:dyDescent="0.2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c r="W7816" s="2">
        <f>Table_1[[#This Row],[Profit]]/Table_1[[#This Row],[Sales]]</f>
        <v>9.4117647058823556E-2</v>
      </c>
    </row>
    <row r="7817" spans="1:23" ht="14.25" customHeight="1" x14ac:dyDescent="0.2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c r="W7817" s="2">
        <f>Table_1[[#This Row],[Profit]]/Table_1[[#This Row],[Sales]]</f>
        <v>-0.20000000000000012</v>
      </c>
    </row>
    <row r="7818" spans="1:23" ht="14.25" customHeight="1" x14ac:dyDescent="0.2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c r="W7818" s="2">
        <f>Table_1[[#This Row],[Profit]]/Table_1[[#This Row],[Sales]]</f>
        <v>0.26</v>
      </c>
    </row>
    <row r="7819" spans="1:23" ht="14.25" customHeight="1" x14ac:dyDescent="0.2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c r="W7819" s="2">
        <f>Table_1[[#This Row],[Profit]]/Table_1[[#This Row],[Sales]]</f>
        <v>0.49000000000000005</v>
      </c>
    </row>
    <row r="7820" spans="1:23" ht="14.25" customHeight="1" x14ac:dyDescent="0.2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c r="W7820" s="2">
        <f>Table_1[[#This Row],[Profit]]/Table_1[[#This Row],[Sales]]</f>
        <v>0.36249999999999993</v>
      </c>
    </row>
    <row r="7821" spans="1:23" ht="14.25" customHeight="1" x14ac:dyDescent="0.2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c r="W7821" s="2">
        <f>Table_1[[#This Row],[Profit]]/Table_1[[#This Row],[Sales]]</f>
        <v>0.47999999999999993</v>
      </c>
    </row>
    <row r="7822" spans="1:23" ht="14.25" hidden="1" customHeight="1" x14ac:dyDescent="0.2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c r="W7822" s="2"/>
    </row>
    <row r="7823" spans="1:23" ht="14.25" hidden="1" customHeight="1" x14ac:dyDescent="0.2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c r="W7823" s="2"/>
    </row>
    <row r="7824" spans="1:23" ht="14.25" hidden="1" customHeight="1" x14ac:dyDescent="0.2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c r="W7824" s="2"/>
    </row>
    <row r="7825" spans="1:23" ht="14.25" hidden="1" customHeight="1" x14ac:dyDescent="0.2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c r="W7825" s="2"/>
    </row>
    <row r="7826" spans="1:23" ht="14.25" customHeight="1" x14ac:dyDescent="0.2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c r="W7826" s="2">
        <f>Table_1[[#This Row],[Profit]]/Table_1[[#This Row],[Sales]]</f>
        <v>7.5000000000000039E-2</v>
      </c>
    </row>
    <row r="7827" spans="1:23" ht="14.25" hidden="1" customHeight="1" x14ac:dyDescent="0.2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c r="W7827" s="2"/>
    </row>
    <row r="7828" spans="1:23" ht="14.25" hidden="1" customHeight="1" x14ac:dyDescent="0.2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c r="W7828" s="2"/>
    </row>
    <row r="7829" spans="1:23" ht="14.25" hidden="1" customHeight="1" x14ac:dyDescent="0.2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c r="W7829" s="2"/>
    </row>
    <row r="7830" spans="1:23" ht="14.25" customHeight="1" x14ac:dyDescent="0.2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c r="W7830" s="2">
        <f>Table_1[[#This Row],[Profit]]/Table_1[[#This Row],[Sales]]</f>
        <v>9.9999999999999922E-2</v>
      </c>
    </row>
    <row r="7831" spans="1:23" ht="14.25" customHeight="1" x14ac:dyDescent="0.2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c r="W7831" s="2">
        <f>Table_1[[#This Row],[Profit]]/Table_1[[#This Row],[Sales]]</f>
        <v>0.26</v>
      </c>
    </row>
    <row r="7832" spans="1:23" ht="14.25" customHeight="1" x14ac:dyDescent="0.2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c r="W7832" s="2">
        <f>Table_1[[#This Row],[Profit]]/Table_1[[#This Row],[Sales]]</f>
        <v>0.12499999999999993</v>
      </c>
    </row>
    <row r="7833" spans="1:23" ht="14.25" customHeight="1" x14ac:dyDescent="0.2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c r="W7833" s="2">
        <f>Table_1[[#This Row],[Profit]]/Table_1[[#This Row],[Sales]]</f>
        <v>0.34999999999999992</v>
      </c>
    </row>
    <row r="7834" spans="1:23" ht="14.25" hidden="1" customHeight="1" x14ac:dyDescent="0.2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c r="W7834" s="2"/>
    </row>
    <row r="7835" spans="1:23" ht="14.25" hidden="1" customHeight="1" x14ac:dyDescent="0.2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c r="W7835" s="2"/>
    </row>
    <row r="7836" spans="1:23" ht="14.25" customHeight="1" x14ac:dyDescent="0.2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c r="W7836" s="2">
        <f>Table_1[[#This Row],[Profit]]/Table_1[[#This Row],[Sales]]</f>
        <v>-6.2500000000000056E-2</v>
      </c>
    </row>
    <row r="7837" spans="1:23" ht="14.25" customHeight="1" x14ac:dyDescent="0.2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c r="W7837" s="2">
        <f>Table_1[[#This Row],[Profit]]/Table_1[[#This Row],[Sales]]</f>
        <v>8.7500000000000022E-2</v>
      </c>
    </row>
    <row r="7838" spans="1:23" ht="14.25" customHeight="1" x14ac:dyDescent="0.2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c r="W7838" s="2">
        <f>Table_1[[#This Row],[Profit]]/Table_1[[#This Row],[Sales]]</f>
        <v>-3.7500000000000096E-2</v>
      </c>
    </row>
    <row r="7839" spans="1:23" ht="14.25" customHeight="1" x14ac:dyDescent="0.2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c r="W7839" s="2">
        <f>Table_1[[#This Row],[Profit]]/Table_1[[#This Row],[Sales]]</f>
        <v>0.45999999999999996</v>
      </c>
    </row>
    <row r="7840" spans="1:23" ht="14.25" customHeight="1" x14ac:dyDescent="0.2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c r="W7840" s="2">
        <f>Table_1[[#This Row],[Profit]]/Table_1[[#This Row],[Sales]]</f>
        <v>0.36</v>
      </c>
    </row>
    <row r="7841" spans="1:23" ht="14.25" hidden="1" customHeight="1" x14ac:dyDescent="0.2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c r="W7841" s="2"/>
    </row>
    <row r="7842" spans="1:23" ht="14.25" hidden="1" customHeight="1" x14ac:dyDescent="0.2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c r="W7842" s="2"/>
    </row>
    <row r="7843" spans="1:23" ht="14.25" hidden="1" customHeight="1" x14ac:dyDescent="0.2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c r="W7843" s="2"/>
    </row>
    <row r="7844" spans="1:23" ht="14.25" hidden="1" customHeight="1" x14ac:dyDescent="0.2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c r="W7844" s="2"/>
    </row>
    <row r="7845" spans="1:23" ht="14.25" hidden="1" customHeight="1" x14ac:dyDescent="0.2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c r="W7845" s="2"/>
    </row>
    <row r="7846" spans="1:23" ht="14.25" hidden="1" customHeight="1" x14ac:dyDescent="0.2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c r="W7846" s="2"/>
    </row>
    <row r="7847" spans="1:23" ht="14.25" hidden="1" customHeight="1" x14ac:dyDescent="0.2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c r="W7847" s="2"/>
    </row>
    <row r="7848" spans="1:23" ht="14.25" hidden="1" customHeight="1" x14ac:dyDescent="0.2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c r="W7848" s="2"/>
    </row>
    <row r="7849" spans="1:23" ht="14.25" hidden="1" customHeight="1" x14ac:dyDescent="0.2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c r="W7849" s="2"/>
    </row>
    <row r="7850" spans="1:23" ht="14.25" hidden="1" customHeight="1" x14ac:dyDescent="0.2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c r="W7850" s="2"/>
    </row>
    <row r="7851" spans="1:23" ht="14.25" hidden="1" customHeight="1" x14ac:dyDescent="0.2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c r="W7851" s="2"/>
    </row>
    <row r="7852" spans="1:23" ht="14.25" hidden="1" customHeight="1" x14ac:dyDescent="0.2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c r="W7852" s="2"/>
    </row>
    <row r="7853" spans="1:23" ht="14.25" hidden="1" customHeight="1" x14ac:dyDescent="0.2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c r="W7853" s="2"/>
    </row>
    <row r="7854" spans="1:23" ht="14.25" hidden="1" customHeight="1" x14ac:dyDescent="0.2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c r="W7854" s="2"/>
    </row>
    <row r="7855" spans="1:23" ht="14.25" customHeight="1" x14ac:dyDescent="0.2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c r="W7855" s="2">
        <f>Table_1[[#This Row],[Profit]]/Table_1[[#This Row],[Sales]]</f>
        <v>0.49000000000000005</v>
      </c>
    </row>
    <row r="7856" spans="1:23" ht="14.25" hidden="1" customHeight="1" x14ac:dyDescent="0.2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c r="W7856" s="2"/>
    </row>
    <row r="7857" spans="1:23" ht="14.25" hidden="1" customHeight="1" x14ac:dyDescent="0.2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c r="W7857" s="2"/>
    </row>
    <row r="7858" spans="1:23" ht="14.25" hidden="1" customHeight="1" x14ac:dyDescent="0.2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c r="W7858" s="2"/>
    </row>
    <row r="7859" spans="1:23" ht="14.25" hidden="1" customHeight="1" x14ac:dyDescent="0.2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c r="W7859" s="2"/>
    </row>
    <row r="7860" spans="1:23" ht="14.25" hidden="1" customHeight="1" x14ac:dyDescent="0.2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c r="W7860" s="2"/>
    </row>
    <row r="7861" spans="1:23" ht="14.25" hidden="1" customHeight="1" x14ac:dyDescent="0.2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c r="W7861" s="2"/>
    </row>
    <row r="7862" spans="1:23" ht="14.25" hidden="1" customHeight="1" x14ac:dyDescent="0.2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c r="W7862" s="2"/>
    </row>
    <row r="7863" spans="1:23" ht="14.25" customHeight="1" x14ac:dyDescent="0.2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c r="W7863" s="2">
        <f>Table_1[[#This Row],[Profit]]/Table_1[[#This Row],[Sales]]</f>
        <v>0.18999999999999989</v>
      </c>
    </row>
    <row r="7864" spans="1:23" ht="14.25" customHeight="1" x14ac:dyDescent="0.2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c r="W7864" s="2">
        <f>Table_1[[#This Row],[Profit]]/Table_1[[#This Row],[Sales]]</f>
        <v>0</v>
      </c>
    </row>
    <row r="7865" spans="1:23" ht="14.25" customHeight="1" x14ac:dyDescent="0.2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c r="W7865" s="2">
        <f>Table_1[[#This Row],[Profit]]/Table_1[[#This Row],[Sales]]</f>
        <v>-0.23750000000000004</v>
      </c>
    </row>
    <row r="7866" spans="1:23" ht="14.25" customHeight="1" x14ac:dyDescent="0.2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c r="W7866" s="2">
        <f>Table_1[[#This Row],[Profit]]/Table_1[[#This Row],[Sales]]</f>
        <v>0.36249999999999999</v>
      </c>
    </row>
    <row r="7867" spans="1:23" ht="14.25" customHeight="1" x14ac:dyDescent="0.2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c r="W7867" s="2">
        <f>Table_1[[#This Row],[Profit]]/Table_1[[#This Row],[Sales]]</f>
        <v>0.11249999999999992</v>
      </c>
    </row>
    <row r="7868" spans="1:23" ht="14.25" customHeight="1" x14ac:dyDescent="0.2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c r="W7868" s="2">
        <f>Table_1[[#This Row],[Profit]]/Table_1[[#This Row],[Sales]]</f>
        <v>-1.4999999999999993</v>
      </c>
    </row>
    <row r="7869" spans="1:23" ht="14.25" customHeight="1" x14ac:dyDescent="0.2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c r="W7869" s="2">
        <f>Table_1[[#This Row],[Profit]]/Table_1[[#This Row],[Sales]]</f>
        <v>0.48</v>
      </c>
    </row>
    <row r="7870" spans="1:23" ht="14.25" customHeight="1" x14ac:dyDescent="0.2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c r="W7870" s="2">
        <f>Table_1[[#This Row],[Profit]]/Table_1[[#This Row],[Sales]]</f>
        <v>0.45999999999999996</v>
      </c>
    </row>
    <row r="7871" spans="1:23" ht="14.25" hidden="1" customHeight="1" x14ac:dyDescent="0.2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c r="W7871" s="2"/>
    </row>
    <row r="7872" spans="1:23" ht="14.25" hidden="1" customHeight="1" x14ac:dyDescent="0.2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c r="W7872" s="2"/>
    </row>
    <row r="7873" spans="1:23" ht="14.25" customHeight="1" x14ac:dyDescent="0.2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c r="W7873" s="2">
        <f>Table_1[[#This Row],[Profit]]/Table_1[[#This Row],[Sales]]</f>
        <v>0.48</v>
      </c>
    </row>
    <row r="7874" spans="1:23" ht="14.25" customHeight="1" x14ac:dyDescent="0.2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c r="W7874" s="2">
        <f>Table_1[[#This Row],[Profit]]/Table_1[[#This Row],[Sales]]</f>
        <v>0.11249999999999986</v>
      </c>
    </row>
    <row r="7875" spans="1:23" ht="14.25" customHeight="1" x14ac:dyDescent="0.2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c r="W7875" s="2">
        <f>Table_1[[#This Row],[Profit]]/Table_1[[#This Row],[Sales]]</f>
        <v>0.4499999999999999</v>
      </c>
    </row>
    <row r="7876" spans="1:23" ht="14.25" customHeight="1" x14ac:dyDescent="0.2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c r="W7876" s="2">
        <f>Table_1[[#This Row],[Profit]]/Table_1[[#This Row],[Sales]]</f>
        <v>0.47</v>
      </c>
    </row>
    <row r="7877" spans="1:23" ht="14.25" customHeight="1" x14ac:dyDescent="0.2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c r="W7877" s="2">
        <f>Table_1[[#This Row],[Profit]]/Table_1[[#This Row],[Sales]]</f>
        <v>0.36249999999999993</v>
      </c>
    </row>
    <row r="7878" spans="1:23" ht="14.25" customHeight="1" x14ac:dyDescent="0.2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c r="W7878" s="2">
        <f>Table_1[[#This Row],[Profit]]/Table_1[[#This Row],[Sales]]</f>
        <v>7.5000000000000025E-2</v>
      </c>
    </row>
    <row r="7879" spans="1:23" ht="14.25" hidden="1" customHeight="1" x14ac:dyDescent="0.2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c r="W7879" s="2"/>
    </row>
    <row r="7880" spans="1:23" ht="14.25" hidden="1" customHeight="1" x14ac:dyDescent="0.2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c r="W7880" s="2"/>
    </row>
    <row r="7881" spans="1:23" ht="14.25" hidden="1" customHeight="1" x14ac:dyDescent="0.2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c r="W7881" s="2"/>
    </row>
    <row r="7882" spans="1:23" ht="14.25" customHeight="1" x14ac:dyDescent="0.2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c r="W7882" s="2">
        <f>Table_1[[#This Row],[Profit]]/Table_1[[#This Row],[Sales]]</f>
        <v>7.5000000000000011E-2</v>
      </c>
    </row>
    <row r="7883" spans="1:23" ht="14.25" customHeight="1" x14ac:dyDescent="0.2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c r="W7883" s="2">
        <f>Table_1[[#This Row],[Profit]]/Table_1[[#This Row],[Sales]]</f>
        <v>0.1374999999999999</v>
      </c>
    </row>
    <row r="7884" spans="1:23" ht="14.25" customHeight="1" x14ac:dyDescent="0.2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c r="W7884" s="2">
        <f>Table_1[[#This Row],[Profit]]/Table_1[[#This Row],[Sales]]</f>
        <v>0.1374999999999999</v>
      </c>
    </row>
    <row r="7885" spans="1:23" ht="14.25" customHeight="1" x14ac:dyDescent="0.2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c r="W7885" s="2">
        <f>Table_1[[#This Row],[Profit]]/Table_1[[#This Row],[Sales]]</f>
        <v>0.36249999999999993</v>
      </c>
    </row>
    <row r="7886" spans="1:23" ht="14.25" customHeight="1" x14ac:dyDescent="0.2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c r="W7886" s="2">
        <f>Table_1[[#This Row],[Profit]]/Table_1[[#This Row],[Sales]]</f>
        <v>0.12499999999999988</v>
      </c>
    </row>
    <row r="7887" spans="1:23" ht="14.25" customHeight="1" x14ac:dyDescent="0.2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c r="W7887" s="2">
        <f>Table_1[[#This Row],[Profit]]/Table_1[[#This Row],[Sales]]</f>
        <v>0.30000000000000004</v>
      </c>
    </row>
    <row r="7888" spans="1:23" ht="14.25" customHeight="1" x14ac:dyDescent="0.2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c r="W7888" s="2">
        <f>Table_1[[#This Row],[Profit]]/Table_1[[#This Row],[Sales]]</f>
        <v>0.19999999999999998</v>
      </c>
    </row>
    <row r="7889" spans="1:23" ht="14.25" customHeight="1" x14ac:dyDescent="0.2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c r="W7889" s="2">
        <f>Table_1[[#This Row],[Profit]]/Table_1[[#This Row],[Sales]]</f>
        <v>0.28750000000000003</v>
      </c>
    </row>
    <row r="7890" spans="1:23" ht="14.25" customHeight="1" x14ac:dyDescent="0.2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c r="W7890" s="2">
        <f>Table_1[[#This Row],[Profit]]/Table_1[[#This Row],[Sales]]</f>
        <v>0.48</v>
      </c>
    </row>
    <row r="7891" spans="1:23" ht="14.25" hidden="1" customHeight="1" x14ac:dyDescent="0.2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c r="W7891" s="2"/>
    </row>
    <row r="7892" spans="1:23" ht="14.25" hidden="1" customHeight="1" x14ac:dyDescent="0.2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c r="W7892" s="2"/>
    </row>
    <row r="7893" spans="1:23" ht="14.25" hidden="1" customHeight="1" x14ac:dyDescent="0.2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c r="W7893" s="2"/>
    </row>
    <row r="7894" spans="1:23" ht="14.25" hidden="1" customHeight="1" x14ac:dyDescent="0.2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c r="W7894" s="2"/>
    </row>
    <row r="7895" spans="1:23" ht="14.25" hidden="1" customHeight="1" x14ac:dyDescent="0.2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c r="W7895" s="2"/>
    </row>
    <row r="7896" spans="1:23" ht="14.25" hidden="1" customHeight="1" x14ac:dyDescent="0.2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c r="W7896" s="2"/>
    </row>
    <row r="7897" spans="1:23" ht="14.25" hidden="1" customHeight="1" x14ac:dyDescent="0.2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c r="W7897" s="2"/>
    </row>
    <row r="7898" spans="1:23" ht="14.25" hidden="1" customHeight="1" x14ac:dyDescent="0.2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c r="W7898" s="2"/>
    </row>
    <row r="7899" spans="1:23" ht="14.25" hidden="1" customHeight="1" x14ac:dyDescent="0.2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c r="W7899" s="2"/>
    </row>
    <row r="7900" spans="1:23" ht="14.25" hidden="1" customHeight="1" x14ac:dyDescent="0.2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c r="W7900" s="2"/>
    </row>
    <row r="7901" spans="1:23" ht="14.25" hidden="1" customHeight="1" x14ac:dyDescent="0.2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c r="W7901" s="2"/>
    </row>
    <row r="7902" spans="1:23" ht="14.25" hidden="1" customHeight="1" x14ac:dyDescent="0.2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c r="W7902" s="2"/>
    </row>
    <row r="7903" spans="1:23" ht="14.25" hidden="1" customHeight="1" x14ac:dyDescent="0.2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c r="W7903" s="2"/>
    </row>
    <row r="7904" spans="1:23" ht="14.25" hidden="1" customHeight="1" x14ac:dyDescent="0.2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c r="W7904" s="2"/>
    </row>
    <row r="7905" spans="1:23" ht="14.25" hidden="1" customHeight="1" x14ac:dyDescent="0.2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c r="W7905" s="2"/>
    </row>
    <row r="7906" spans="1:23" ht="14.25" hidden="1" customHeight="1" x14ac:dyDescent="0.2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c r="W7906" s="2"/>
    </row>
    <row r="7907" spans="1:23" ht="14.25" hidden="1" customHeight="1" x14ac:dyDescent="0.2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c r="W7907" s="2"/>
    </row>
    <row r="7908" spans="1:23" ht="14.25" hidden="1" customHeight="1" x14ac:dyDescent="0.2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c r="W7908" s="2"/>
    </row>
    <row r="7909" spans="1:23" ht="14.25" customHeight="1" x14ac:dyDescent="0.2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c r="W7909" s="2">
        <f>Table_1[[#This Row],[Profit]]/Table_1[[#This Row],[Sales]]</f>
        <v>0.24999999999999997</v>
      </c>
    </row>
    <row r="7910" spans="1:23" ht="14.25" customHeight="1" x14ac:dyDescent="0.2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c r="W7910" s="2">
        <f>Table_1[[#This Row],[Profit]]/Table_1[[#This Row],[Sales]]</f>
        <v>2.4999999999999911E-2</v>
      </c>
    </row>
    <row r="7911" spans="1:23" ht="14.25" customHeight="1" x14ac:dyDescent="0.2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c r="W7911" s="2">
        <f>Table_1[[#This Row],[Profit]]/Table_1[[#This Row],[Sales]]</f>
        <v>0.27000000000000007</v>
      </c>
    </row>
    <row r="7912" spans="1:23" ht="14.25" customHeight="1" x14ac:dyDescent="0.2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c r="W7912" s="2">
        <f>Table_1[[#This Row],[Profit]]/Table_1[[#This Row],[Sales]]</f>
        <v>0.15</v>
      </c>
    </row>
    <row r="7913" spans="1:23" ht="14.25" customHeight="1" x14ac:dyDescent="0.2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c r="W7913" s="2">
        <f>Table_1[[#This Row],[Profit]]/Table_1[[#This Row],[Sales]]</f>
        <v>-5.8823529411764705E-2</v>
      </c>
    </row>
    <row r="7914" spans="1:23" ht="14.25" hidden="1" customHeight="1" x14ac:dyDescent="0.2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c r="W7914" s="2"/>
    </row>
    <row r="7915" spans="1:23" ht="14.25" hidden="1" customHeight="1" x14ac:dyDescent="0.2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c r="W7915" s="2"/>
    </row>
    <row r="7916" spans="1:23" ht="14.25" hidden="1" customHeight="1" x14ac:dyDescent="0.2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c r="W7916" s="2"/>
    </row>
    <row r="7917" spans="1:23" ht="14.25" hidden="1" customHeight="1" x14ac:dyDescent="0.2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c r="W7917" s="2"/>
    </row>
    <row r="7918" spans="1:23" ht="14.25" hidden="1" customHeight="1" x14ac:dyDescent="0.2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c r="W7918" s="2"/>
    </row>
    <row r="7919" spans="1:23" ht="14.25" hidden="1" customHeight="1" x14ac:dyDescent="0.2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c r="W7919" s="2"/>
    </row>
    <row r="7920" spans="1:23" ht="14.25" customHeight="1" x14ac:dyDescent="0.2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c r="W7920" s="2">
        <f>Table_1[[#This Row],[Profit]]/Table_1[[#This Row],[Sales]]</f>
        <v>0.32500000000000001</v>
      </c>
    </row>
    <row r="7921" spans="1:23" ht="14.25" hidden="1" customHeight="1" x14ac:dyDescent="0.2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c r="W7921" s="2"/>
    </row>
    <row r="7922" spans="1:23" ht="14.25" hidden="1" customHeight="1" x14ac:dyDescent="0.2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c r="W7922" s="2"/>
    </row>
    <row r="7923" spans="1:23" ht="14.25" hidden="1" customHeight="1" x14ac:dyDescent="0.2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c r="W7923" s="2"/>
    </row>
    <row r="7924" spans="1:23" ht="14.25" hidden="1" customHeight="1" x14ac:dyDescent="0.2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c r="W7924" s="2"/>
    </row>
    <row r="7925" spans="1:23" ht="14.25" hidden="1" customHeight="1" x14ac:dyDescent="0.2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c r="W7925" s="2"/>
    </row>
    <row r="7926" spans="1:23" ht="14.25" hidden="1" customHeight="1" x14ac:dyDescent="0.2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c r="W7926" s="2"/>
    </row>
    <row r="7927" spans="1:23" ht="14.25" hidden="1" customHeight="1" x14ac:dyDescent="0.2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c r="W7927" s="2"/>
    </row>
    <row r="7928" spans="1:23" ht="14.25" hidden="1" customHeight="1" x14ac:dyDescent="0.2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c r="W7928" s="2"/>
    </row>
    <row r="7929" spans="1:23" ht="14.25" hidden="1" customHeight="1" x14ac:dyDescent="0.2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c r="W7929" s="2"/>
    </row>
    <row r="7930" spans="1:23" ht="14.25" hidden="1" customHeight="1" x14ac:dyDescent="0.2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c r="W7930" s="2"/>
    </row>
    <row r="7931" spans="1:23" ht="14.25" hidden="1" customHeight="1" x14ac:dyDescent="0.2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c r="W7931" s="2"/>
    </row>
    <row r="7932" spans="1:23" ht="14.25" hidden="1" customHeight="1" x14ac:dyDescent="0.2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c r="W7932" s="2"/>
    </row>
    <row r="7933" spans="1:23" ht="14.25" customHeight="1" x14ac:dyDescent="0.2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c r="W7933" s="2">
        <f>Table_1[[#This Row],[Profit]]/Table_1[[#This Row],[Sales]]</f>
        <v>9.999999999999995E-2</v>
      </c>
    </row>
    <row r="7934" spans="1:23" ht="14.25" customHeight="1" x14ac:dyDescent="0.2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c r="W7934" s="2">
        <f>Table_1[[#This Row],[Profit]]/Table_1[[#This Row],[Sales]]</f>
        <v>0.32499999999999996</v>
      </c>
    </row>
    <row r="7935" spans="1:23" ht="14.25" customHeight="1" x14ac:dyDescent="0.2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c r="W7935" s="2">
        <f>Table_1[[#This Row],[Profit]]/Table_1[[#This Row],[Sales]]</f>
        <v>0.5</v>
      </c>
    </row>
    <row r="7936" spans="1:23" ht="14.25" customHeight="1" x14ac:dyDescent="0.2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c r="W7936" s="2">
        <f>Table_1[[#This Row],[Profit]]/Table_1[[#This Row],[Sales]]</f>
        <v>0.12499999999999985</v>
      </c>
    </row>
    <row r="7937" spans="1:23" ht="14.25" customHeight="1" x14ac:dyDescent="0.2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c r="W7937" s="2">
        <f>Table_1[[#This Row],[Profit]]/Table_1[[#This Row],[Sales]]</f>
        <v>0.4499999999999999</v>
      </c>
    </row>
    <row r="7938" spans="1:23" ht="14.25" customHeight="1" x14ac:dyDescent="0.2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c r="W7938" s="2">
        <f>Table_1[[#This Row],[Profit]]/Table_1[[#This Row],[Sales]]</f>
        <v>0.35000000000000009</v>
      </c>
    </row>
    <row r="7939" spans="1:23" ht="14.25" customHeight="1" x14ac:dyDescent="0.2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c r="W7939" s="2">
        <f>Table_1[[#This Row],[Profit]]/Table_1[[#This Row],[Sales]]</f>
        <v>0.25999999999999995</v>
      </c>
    </row>
    <row r="7940" spans="1:23" ht="14.25" customHeight="1" x14ac:dyDescent="0.2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c r="W7940" s="2">
        <f>Table_1[[#This Row],[Profit]]/Table_1[[#This Row],[Sales]]</f>
        <v>0.26000000000000006</v>
      </c>
    </row>
    <row r="7941" spans="1:23" ht="14.25" customHeight="1" x14ac:dyDescent="0.2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c r="W7941" s="2">
        <f>Table_1[[#This Row],[Profit]]/Table_1[[#This Row],[Sales]]</f>
        <v>0.34999999999999992</v>
      </c>
    </row>
    <row r="7942" spans="1:23" ht="14.25" customHeight="1" x14ac:dyDescent="0.2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c r="W7942" s="2">
        <f>Table_1[[#This Row],[Profit]]/Table_1[[#This Row],[Sales]]</f>
        <v>-0.11249999999999995</v>
      </c>
    </row>
    <row r="7943" spans="1:23" ht="14.25" customHeight="1" x14ac:dyDescent="0.2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c r="W7943" s="2">
        <f>Table_1[[#This Row],[Profit]]/Table_1[[#This Row],[Sales]]</f>
        <v>0.25999999999999995</v>
      </c>
    </row>
    <row r="7944" spans="1:23" ht="14.25" hidden="1" customHeight="1" x14ac:dyDescent="0.2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c r="W7944" s="2"/>
    </row>
    <row r="7945" spans="1:23" ht="14.25" hidden="1" customHeight="1" x14ac:dyDescent="0.2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c r="W7945" s="2"/>
    </row>
    <row r="7946" spans="1:23" ht="14.25" hidden="1" customHeight="1" x14ac:dyDescent="0.2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c r="W7946" s="2"/>
    </row>
    <row r="7947" spans="1:23" ht="14.25" hidden="1" customHeight="1" x14ac:dyDescent="0.2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c r="W7947" s="2"/>
    </row>
    <row r="7948" spans="1:23" ht="14.25" hidden="1" customHeight="1" x14ac:dyDescent="0.2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c r="W7948" s="2"/>
    </row>
    <row r="7949" spans="1:23" ht="14.25" hidden="1" customHeight="1" x14ac:dyDescent="0.2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c r="W7949" s="2"/>
    </row>
    <row r="7950" spans="1:23" ht="14.25" hidden="1" customHeight="1" x14ac:dyDescent="0.2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c r="W7950" s="2"/>
    </row>
    <row r="7951" spans="1:23" ht="14.25" hidden="1" customHeight="1" x14ac:dyDescent="0.2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c r="W7951" s="2"/>
    </row>
    <row r="7952" spans="1:23" ht="14.25" hidden="1" customHeight="1" x14ac:dyDescent="0.2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c r="W7952" s="2"/>
    </row>
    <row r="7953" spans="1:23" ht="14.25" hidden="1" customHeight="1" x14ac:dyDescent="0.2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c r="W7953" s="2"/>
    </row>
    <row r="7954" spans="1:23" ht="14.25" hidden="1" customHeight="1" x14ac:dyDescent="0.2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c r="W7954" s="2"/>
    </row>
    <row r="7955" spans="1:23" ht="14.25" hidden="1" customHeight="1" x14ac:dyDescent="0.2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c r="W7955" s="2"/>
    </row>
    <row r="7956" spans="1:23" ht="14.25" hidden="1" customHeight="1" x14ac:dyDescent="0.2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c r="W7956" s="2"/>
    </row>
    <row r="7957" spans="1:23" ht="14.25" customHeight="1" x14ac:dyDescent="0.2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c r="W7957" s="2">
        <f>Table_1[[#This Row],[Profit]]/Table_1[[#This Row],[Sales]]</f>
        <v>-0.13750000000000007</v>
      </c>
    </row>
    <row r="7958" spans="1:23" ht="14.25" customHeight="1" x14ac:dyDescent="0.2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c r="W7958" s="2">
        <f>Table_1[[#This Row],[Profit]]/Table_1[[#This Row],[Sales]]</f>
        <v>0.45999999999999991</v>
      </c>
    </row>
    <row r="7959" spans="1:23" ht="14.25" customHeight="1" x14ac:dyDescent="0.2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c r="W7959" s="2">
        <f>Table_1[[#This Row],[Profit]]/Table_1[[#This Row],[Sales]]</f>
        <v>0.26</v>
      </c>
    </row>
    <row r="7960" spans="1:23" ht="14.25" customHeight="1" x14ac:dyDescent="0.2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c r="W7960" s="2">
        <f>Table_1[[#This Row],[Profit]]/Table_1[[#This Row],[Sales]]</f>
        <v>0.37</v>
      </c>
    </row>
    <row r="7961" spans="1:23" ht="14.25" customHeight="1" x14ac:dyDescent="0.2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c r="W7961" s="2">
        <f>Table_1[[#This Row],[Profit]]/Table_1[[#This Row],[Sales]]</f>
        <v>2.4999999999999925E-2</v>
      </c>
    </row>
    <row r="7962" spans="1:23" ht="14.25" customHeight="1" x14ac:dyDescent="0.2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c r="W7962" s="2">
        <f>Table_1[[#This Row],[Profit]]/Table_1[[#This Row],[Sales]]</f>
        <v>0.33749999999999986</v>
      </c>
    </row>
    <row r="7963" spans="1:23" ht="14.25" hidden="1" customHeight="1" x14ac:dyDescent="0.2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c r="W7963" s="2"/>
    </row>
    <row r="7964" spans="1:23" ht="14.25" hidden="1" customHeight="1" x14ac:dyDescent="0.2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c r="W7964" s="2"/>
    </row>
    <row r="7965" spans="1:23" ht="14.25" hidden="1" customHeight="1" x14ac:dyDescent="0.2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c r="W7965" s="2"/>
    </row>
    <row r="7966" spans="1:23" ht="14.25" hidden="1" customHeight="1" x14ac:dyDescent="0.2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c r="W7966" s="2"/>
    </row>
    <row r="7967" spans="1:23" ht="14.25" hidden="1" customHeight="1" x14ac:dyDescent="0.2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c r="W7967" s="2"/>
    </row>
    <row r="7968" spans="1:23" ht="14.25" customHeight="1" x14ac:dyDescent="0.2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c r="W7968" s="2">
        <f>Table_1[[#This Row],[Profit]]/Table_1[[#This Row],[Sales]]</f>
        <v>0.5</v>
      </c>
    </row>
    <row r="7969" spans="1:23" ht="14.25" customHeight="1" x14ac:dyDescent="0.2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c r="W7969" s="2">
        <f>Table_1[[#This Row],[Profit]]/Table_1[[#This Row],[Sales]]</f>
        <v>-2.1000000000000005</v>
      </c>
    </row>
    <row r="7970" spans="1:23" ht="14.25" customHeight="1" x14ac:dyDescent="0.2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c r="W7970" s="2">
        <f>Table_1[[#This Row],[Profit]]/Table_1[[#This Row],[Sales]]</f>
        <v>-0.18750000000000014</v>
      </c>
    </row>
    <row r="7971" spans="1:23" ht="14.25" customHeight="1" x14ac:dyDescent="0.2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c r="W7971" s="2">
        <f>Table_1[[#This Row],[Profit]]/Table_1[[#This Row],[Sales]]</f>
        <v>0.11249999999999989</v>
      </c>
    </row>
    <row r="7972" spans="1:23" ht="14.25" hidden="1" customHeight="1" x14ac:dyDescent="0.2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c r="W7972" s="2"/>
    </row>
    <row r="7973" spans="1:23" ht="14.25" hidden="1" customHeight="1" x14ac:dyDescent="0.2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c r="W7973" s="2"/>
    </row>
    <row r="7974" spans="1:23" ht="14.25" hidden="1" customHeight="1" x14ac:dyDescent="0.2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c r="W7974" s="2"/>
    </row>
    <row r="7975" spans="1:23" ht="14.25" hidden="1" customHeight="1" x14ac:dyDescent="0.2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c r="W7975" s="2"/>
    </row>
    <row r="7976" spans="1:23" ht="14.25" hidden="1" customHeight="1" x14ac:dyDescent="0.2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c r="W7976" s="2"/>
    </row>
    <row r="7977" spans="1:23" ht="14.25" hidden="1" customHeight="1" x14ac:dyDescent="0.2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c r="W7977" s="2"/>
    </row>
    <row r="7978" spans="1:23" ht="14.25" hidden="1" customHeight="1" x14ac:dyDescent="0.2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c r="W7978" s="2"/>
    </row>
    <row r="7979" spans="1:23" ht="14.25" hidden="1" customHeight="1" x14ac:dyDescent="0.2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c r="W7979" s="2"/>
    </row>
    <row r="7980" spans="1:23" ht="14.25" hidden="1" customHeight="1" x14ac:dyDescent="0.2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c r="W7980" s="2"/>
    </row>
    <row r="7981" spans="1:23" ht="14.25" customHeight="1" x14ac:dyDescent="0.2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c r="W7981" s="2">
        <f>Table_1[[#This Row],[Profit]]/Table_1[[#This Row],[Sales]]</f>
        <v>0.3249999999999999</v>
      </c>
    </row>
    <row r="7982" spans="1:23" ht="14.25" hidden="1" customHeight="1" x14ac:dyDescent="0.2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c r="W7982" s="2"/>
    </row>
    <row r="7983" spans="1:23" ht="14.25" hidden="1" customHeight="1" x14ac:dyDescent="0.2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c r="W7983" s="2"/>
    </row>
    <row r="7984" spans="1:23" ht="14.25" hidden="1" customHeight="1" x14ac:dyDescent="0.2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c r="W7984" s="2"/>
    </row>
    <row r="7985" spans="1:23" ht="14.25" hidden="1" customHeight="1" x14ac:dyDescent="0.2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c r="W7985" s="2"/>
    </row>
    <row r="7986" spans="1:23" ht="14.25" hidden="1" customHeight="1" x14ac:dyDescent="0.2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c r="W7986" s="2"/>
    </row>
    <row r="7987" spans="1:23" ht="14.25" customHeight="1" x14ac:dyDescent="0.2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c r="W7987" s="2">
        <f>Table_1[[#This Row],[Profit]]/Table_1[[#This Row],[Sales]]</f>
        <v>0.33749999999999997</v>
      </c>
    </row>
    <row r="7988" spans="1:23" ht="14.25" hidden="1" customHeight="1" x14ac:dyDescent="0.2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c r="W7988" s="2"/>
    </row>
    <row r="7989" spans="1:23" ht="14.25" hidden="1" customHeight="1" x14ac:dyDescent="0.2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c r="W7989" s="2"/>
    </row>
    <row r="7990" spans="1:23" ht="14.25" hidden="1" customHeight="1" x14ac:dyDescent="0.2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c r="W7990" s="2"/>
    </row>
    <row r="7991" spans="1:23" ht="14.25" hidden="1" customHeight="1" x14ac:dyDescent="0.2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c r="W7991" s="2"/>
    </row>
    <row r="7992" spans="1:23" ht="14.25" hidden="1" customHeight="1" x14ac:dyDescent="0.2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c r="W7992" s="2"/>
    </row>
    <row r="7993" spans="1:23" ht="14.25" hidden="1" customHeight="1" x14ac:dyDescent="0.2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c r="W7993" s="2"/>
    </row>
    <row r="7994" spans="1:23" ht="14.25" hidden="1" customHeight="1" x14ac:dyDescent="0.2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c r="W7994" s="2"/>
    </row>
    <row r="7995" spans="1:23" ht="14.25" customHeight="1" x14ac:dyDescent="0.2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c r="W7995" s="2">
        <f>Table_1[[#This Row],[Profit]]/Table_1[[#This Row],[Sales]]</f>
        <v>-0.69999999999999973</v>
      </c>
    </row>
    <row r="7996" spans="1:23" ht="14.25" customHeight="1" x14ac:dyDescent="0.2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c r="W7996" s="2">
        <f>Table_1[[#This Row],[Profit]]/Table_1[[#This Row],[Sales]]</f>
        <v>-1.6999999999999997</v>
      </c>
    </row>
    <row r="7997" spans="1:23" ht="14.25" customHeight="1" x14ac:dyDescent="0.2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c r="W7997" s="2">
        <f>Table_1[[#This Row],[Profit]]/Table_1[[#This Row],[Sales]]</f>
        <v>-0.76666666666666661</v>
      </c>
    </row>
    <row r="7998" spans="1:23" ht="14.25" customHeight="1" x14ac:dyDescent="0.2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c r="W7998" s="2">
        <f>Table_1[[#This Row],[Profit]]/Table_1[[#This Row],[Sales]]</f>
        <v>0.44000000000000006</v>
      </c>
    </row>
    <row r="7999" spans="1:23" ht="14.25" customHeight="1" x14ac:dyDescent="0.2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c r="W7999" s="2">
        <f>Table_1[[#This Row],[Profit]]/Table_1[[#This Row],[Sales]]</f>
        <v>1.2500000000000009E-2</v>
      </c>
    </row>
    <row r="8000" spans="1:23" ht="14.25" customHeight="1" x14ac:dyDescent="0.2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c r="W8000" s="2">
        <f>Table_1[[#This Row],[Profit]]/Table_1[[#This Row],[Sales]]</f>
        <v>0.32</v>
      </c>
    </row>
    <row r="8001" spans="1:23" ht="14.25" customHeight="1" x14ac:dyDescent="0.2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c r="W8001" s="2">
        <f>Table_1[[#This Row],[Profit]]/Table_1[[#This Row],[Sales]]</f>
        <v>0.32999999999999996</v>
      </c>
    </row>
    <row r="8002" spans="1:23" ht="14.25" hidden="1" customHeight="1" x14ac:dyDescent="0.2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c r="W8002" s="2"/>
    </row>
    <row r="8003" spans="1:23" ht="14.25" customHeight="1" x14ac:dyDescent="0.2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c r="W8003" s="2">
        <f>Table_1[[#This Row],[Profit]]/Table_1[[#This Row],[Sales]]</f>
        <v>0.4300000000000001</v>
      </c>
    </row>
    <row r="8004" spans="1:23" ht="14.25" customHeight="1" x14ac:dyDescent="0.2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c r="W8004" s="2">
        <f>Table_1[[#This Row],[Profit]]/Table_1[[#This Row],[Sales]]</f>
        <v>1.9999999999999969E-2</v>
      </c>
    </row>
    <row r="8005" spans="1:23" ht="14.25" hidden="1" customHeight="1" x14ac:dyDescent="0.2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c r="W8005" s="2"/>
    </row>
    <row r="8006" spans="1:23" ht="14.25" hidden="1" customHeight="1" x14ac:dyDescent="0.2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c r="W8006" s="2"/>
    </row>
    <row r="8007" spans="1:23" ht="14.25" hidden="1" customHeight="1" x14ac:dyDescent="0.2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c r="W8007" s="2"/>
    </row>
    <row r="8008" spans="1:23" ht="14.25" customHeight="1" x14ac:dyDescent="0.2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c r="W8008" s="2">
        <f>Table_1[[#This Row],[Profit]]/Table_1[[#This Row],[Sales]]</f>
        <v>9.9999999999999829E-3</v>
      </c>
    </row>
    <row r="8009" spans="1:23" ht="14.25" hidden="1" customHeight="1" x14ac:dyDescent="0.2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c r="W8009" s="2"/>
    </row>
    <row r="8010" spans="1:23" ht="14.25" hidden="1" customHeight="1" x14ac:dyDescent="0.2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c r="W8010" s="2"/>
    </row>
    <row r="8011" spans="1:23" ht="14.25" hidden="1" customHeight="1" x14ac:dyDescent="0.2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c r="W8011" s="2"/>
    </row>
    <row r="8012" spans="1:23" ht="14.25" hidden="1" customHeight="1" x14ac:dyDescent="0.2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c r="W8012" s="2"/>
    </row>
    <row r="8013" spans="1:23" ht="14.25" customHeight="1" x14ac:dyDescent="0.2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c r="W8013" s="2">
        <f>Table_1[[#This Row],[Profit]]/Table_1[[#This Row],[Sales]]</f>
        <v>0.12499999999999988</v>
      </c>
    </row>
    <row r="8014" spans="1:23" ht="14.25" hidden="1" customHeight="1" x14ac:dyDescent="0.2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c r="W8014" s="2"/>
    </row>
    <row r="8015" spans="1:23" ht="14.25" hidden="1" customHeight="1" x14ac:dyDescent="0.2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c r="W8015" s="2"/>
    </row>
    <row r="8016" spans="1:23" ht="14.25" hidden="1" customHeight="1" x14ac:dyDescent="0.2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c r="W8016" s="2"/>
    </row>
    <row r="8017" spans="1:23" ht="14.25" hidden="1" customHeight="1" x14ac:dyDescent="0.2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c r="W8017" s="2"/>
    </row>
    <row r="8018" spans="1:23" ht="14.25" hidden="1" customHeight="1" x14ac:dyDescent="0.2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c r="W8018" s="2"/>
    </row>
    <row r="8019" spans="1:23" ht="14.25" hidden="1" customHeight="1" x14ac:dyDescent="0.2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c r="W8019" s="2"/>
    </row>
    <row r="8020" spans="1:23" ht="14.25" customHeight="1" x14ac:dyDescent="0.2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c r="W8020" s="2">
        <f>Table_1[[#This Row],[Profit]]/Table_1[[#This Row],[Sales]]</f>
        <v>8.750000000000005E-2</v>
      </c>
    </row>
    <row r="8021" spans="1:23" ht="14.25" hidden="1" customHeight="1" x14ac:dyDescent="0.2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c r="W8021" s="2"/>
    </row>
    <row r="8022" spans="1:23" ht="14.25" hidden="1" customHeight="1" x14ac:dyDescent="0.2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c r="W8022" s="2"/>
    </row>
    <row r="8023" spans="1:23" ht="14.25" hidden="1" customHeight="1" x14ac:dyDescent="0.2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c r="W8023" s="2"/>
    </row>
    <row r="8024" spans="1:23" ht="14.25" hidden="1" customHeight="1" x14ac:dyDescent="0.2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c r="W8024" s="2"/>
    </row>
    <row r="8025" spans="1:23" ht="14.25" hidden="1" customHeight="1" x14ac:dyDescent="0.2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c r="W8025" s="2"/>
    </row>
    <row r="8026" spans="1:23" ht="14.25" hidden="1" customHeight="1" x14ac:dyDescent="0.2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c r="W8026" s="2"/>
    </row>
    <row r="8027" spans="1:23" ht="14.25" hidden="1" customHeight="1" x14ac:dyDescent="0.2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c r="W8027" s="2"/>
    </row>
    <row r="8028" spans="1:23" ht="14.25" hidden="1" customHeight="1" x14ac:dyDescent="0.2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c r="W8028" s="2"/>
    </row>
    <row r="8029" spans="1:23" ht="14.25" hidden="1" customHeight="1" x14ac:dyDescent="0.2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c r="W8029" s="2"/>
    </row>
    <row r="8030" spans="1:23" ht="14.25" hidden="1" customHeight="1" x14ac:dyDescent="0.2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c r="W8030" s="2"/>
    </row>
    <row r="8031" spans="1:23" ht="14.25" hidden="1" customHeight="1" x14ac:dyDescent="0.2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c r="W8031" s="2"/>
    </row>
    <row r="8032" spans="1:23" ht="14.25" hidden="1" customHeight="1" x14ac:dyDescent="0.2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c r="W8032" s="2"/>
    </row>
    <row r="8033" spans="1:23" ht="14.25" hidden="1" customHeight="1" x14ac:dyDescent="0.2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c r="W8033" s="2"/>
    </row>
    <row r="8034" spans="1:23" ht="14.25" hidden="1" customHeight="1" x14ac:dyDescent="0.2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c r="W8034" s="2"/>
    </row>
    <row r="8035" spans="1:23" ht="14.25" hidden="1" customHeight="1" x14ac:dyDescent="0.2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c r="W8035" s="2"/>
    </row>
    <row r="8036" spans="1:23" ht="14.25" hidden="1" customHeight="1" x14ac:dyDescent="0.2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c r="W8036" s="2"/>
    </row>
    <row r="8037" spans="1:23" ht="14.25" hidden="1" customHeight="1" x14ac:dyDescent="0.2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c r="W8037" s="2"/>
    </row>
    <row r="8038" spans="1:23" ht="14.25" hidden="1" customHeight="1" x14ac:dyDescent="0.2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c r="W8038" s="2"/>
    </row>
    <row r="8039" spans="1:23" ht="14.25" hidden="1" customHeight="1" x14ac:dyDescent="0.2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c r="W8039" s="2"/>
    </row>
    <row r="8040" spans="1:23" ht="14.25" customHeight="1" x14ac:dyDescent="0.2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c r="W8040" s="2">
        <f>Table_1[[#This Row],[Profit]]/Table_1[[#This Row],[Sales]]</f>
        <v>1.1764705882352884E-2</v>
      </c>
    </row>
    <row r="8041" spans="1:23" ht="14.25" customHeight="1" x14ac:dyDescent="0.2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c r="W8041" s="2">
        <f>Table_1[[#This Row],[Profit]]/Table_1[[#This Row],[Sales]]</f>
        <v>0.10000000000000003</v>
      </c>
    </row>
    <row r="8042" spans="1:23" ht="14.25" customHeight="1" x14ac:dyDescent="0.2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c r="W8042" s="2">
        <f>Table_1[[#This Row],[Profit]]/Table_1[[#This Row],[Sales]]</f>
        <v>5.9999999999999915E-2</v>
      </c>
    </row>
    <row r="8043" spans="1:23" ht="14.25" customHeight="1" x14ac:dyDescent="0.2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c r="W8043" s="2">
        <f>Table_1[[#This Row],[Profit]]/Table_1[[#This Row],[Sales]]</f>
        <v>0.35</v>
      </c>
    </row>
    <row r="8044" spans="1:23" ht="14.25" hidden="1" customHeight="1" x14ac:dyDescent="0.2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c r="W8044" s="2"/>
    </row>
    <row r="8045" spans="1:23" ht="14.25" hidden="1" customHeight="1" x14ac:dyDescent="0.2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c r="W8045" s="2"/>
    </row>
    <row r="8046" spans="1:23" ht="14.25" customHeight="1" x14ac:dyDescent="0.2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c r="W8046" s="2">
        <f>Table_1[[#This Row],[Profit]]/Table_1[[#This Row],[Sales]]</f>
        <v>0.36249999999999993</v>
      </c>
    </row>
    <row r="8047" spans="1:23" ht="14.25" hidden="1" customHeight="1" x14ac:dyDescent="0.2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c r="W8047" s="2"/>
    </row>
    <row r="8048" spans="1:23" ht="14.25" hidden="1" customHeight="1" x14ac:dyDescent="0.2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c r="W8048" s="2"/>
    </row>
    <row r="8049" spans="1:23" ht="14.25" hidden="1" customHeight="1" x14ac:dyDescent="0.2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c r="W8049" s="2"/>
    </row>
    <row r="8050" spans="1:23" ht="14.25" hidden="1" customHeight="1" x14ac:dyDescent="0.2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c r="W8050" s="2"/>
    </row>
    <row r="8051" spans="1:23" ht="14.25" hidden="1" customHeight="1" x14ac:dyDescent="0.2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c r="W8051" s="2"/>
    </row>
    <row r="8052" spans="1:23" ht="14.25" hidden="1" customHeight="1" x14ac:dyDescent="0.2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c r="W8052" s="2"/>
    </row>
    <row r="8053" spans="1:23" ht="14.25" hidden="1" customHeight="1" x14ac:dyDescent="0.2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c r="W8053" s="2"/>
    </row>
    <row r="8054" spans="1:23" ht="14.25" hidden="1" customHeight="1" x14ac:dyDescent="0.2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c r="W8054" s="2"/>
    </row>
    <row r="8055" spans="1:23" ht="14.25" hidden="1" customHeight="1" x14ac:dyDescent="0.2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c r="W8055" s="2"/>
    </row>
    <row r="8056" spans="1:23" ht="14.25" customHeight="1" x14ac:dyDescent="0.2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c r="W8056" s="2">
        <f>Table_1[[#This Row],[Profit]]/Table_1[[#This Row],[Sales]]</f>
        <v>0.29999999999999993</v>
      </c>
    </row>
    <row r="8057" spans="1:23" ht="14.25" customHeight="1" x14ac:dyDescent="0.2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c r="W8057" s="2">
        <f>Table_1[[#This Row],[Profit]]/Table_1[[#This Row],[Sales]]</f>
        <v>9.4117647058823445E-2</v>
      </c>
    </row>
    <row r="8058" spans="1:23" ht="14.25" customHeight="1" x14ac:dyDescent="0.2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c r="W8058" s="2">
        <f>Table_1[[#This Row],[Profit]]/Table_1[[#This Row],[Sales]]</f>
        <v>3.9999999999999959E-2</v>
      </c>
    </row>
    <row r="8059" spans="1:23" ht="14.25" customHeight="1" x14ac:dyDescent="0.2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c r="W8059" s="2">
        <f>Table_1[[#This Row],[Profit]]/Table_1[[#This Row],[Sales]]</f>
        <v>0.33750000000000002</v>
      </c>
    </row>
    <row r="8060" spans="1:23" ht="14.25" customHeight="1" x14ac:dyDescent="0.2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c r="W8060" s="2">
        <f>Table_1[[#This Row],[Profit]]/Table_1[[#This Row],[Sales]]</f>
        <v>0.35</v>
      </c>
    </row>
    <row r="8061" spans="1:23" ht="14.25" customHeight="1" x14ac:dyDescent="0.2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c r="W8061" s="2">
        <f>Table_1[[#This Row],[Profit]]/Table_1[[#This Row],[Sales]]</f>
        <v>0.42000000000000004</v>
      </c>
    </row>
    <row r="8062" spans="1:23" ht="14.25" hidden="1" customHeight="1" x14ac:dyDescent="0.2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c r="W8062" s="2"/>
    </row>
    <row r="8063" spans="1:23" ht="14.25" hidden="1" customHeight="1" x14ac:dyDescent="0.2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c r="W8063" s="2"/>
    </row>
    <row r="8064" spans="1:23" ht="14.25" hidden="1" customHeight="1" x14ac:dyDescent="0.2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c r="W8064" s="2"/>
    </row>
    <row r="8065" spans="1:23" ht="14.25" hidden="1" customHeight="1" x14ac:dyDescent="0.2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c r="W8065" s="2"/>
    </row>
    <row r="8066" spans="1:23" ht="14.25" hidden="1" customHeight="1" x14ac:dyDescent="0.2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c r="W8066" s="2"/>
    </row>
    <row r="8067" spans="1:23" ht="14.25" hidden="1" customHeight="1" x14ac:dyDescent="0.2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c r="W8067" s="2"/>
    </row>
    <row r="8068" spans="1:23" ht="14.25" hidden="1" customHeight="1" x14ac:dyDescent="0.2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c r="W8068" s="2"/>
    </row>
    <row r="8069" spans="1:23" ht="14.25" customHeight="1" x14ac:dyDescent="0.2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c r="W8069" s="2">
        <f>Table_1[[#This Row],[Profit]]/Table_1[[#This Row],[Sales]]</f>
        <v>0.36</v>
      </c>
    </row>
    <row r="8070" spans="1:23" ht="14.25" customHeight="1" x14ac:dyDescent="0.2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c r="W8070" s="2">
        <f>Table_1[[#This Row],[Profit]]/Table_1[[#This Row],[Sales]]</f>
        <v>0.38</v>
      </c>
    </row>
    <row r="8071" spans="1:23" ht="14.25" hidden="1" customHeight="1" x14ac:dyDescent="0.2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c r="W8071" s="2"/>
    </row>
    <row r="8072" spans="1:23" ht="14.25" hidden="1" customHeight="1" x14ac:dyDescent="0.2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c r="W8072" s="2"/>
    </row>
    <row r="8073" spans="1:23" ht="14.25" hidden="1" customHeight="1" x14ac:dyDescent="0.2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c r="W8073" s="2"/>
    </row>
    <row r="8074" spans="1:23" ht="14.25" hidden="1" customHeight="1" x14ac:dyDescent="0.2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c r="W8074" s="2"/>
    </row>
    <row r="8075" spans="1:23" ht="14.25" hidden="1" customHeight="1" x14ac:dyDescent="0.2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c r="W8075" s="2"/>
    </row>
    <row r="8076" spans="1:23" ht="14.25" hidden="1" customHeight="1" x14ac:dyDescent="0.2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c r="W8076" s="2"/>
    </row>
    <row r="8077" spans="1:23" ht="14.25" hidden="1" customHeight="1" x14ac:dyDescent="0.2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c r="W8077" s="2"/>
    </row>
    <row r="8078" spans="1:23" ht="14.25" hidden="1" customHeight="1" x14ac:dyDescent="0.2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c r="W8078" s="2"/>
    </row>
    <row r="8079" spans="1:23" ht="14.25" hidden="1" customHeight="1" x14ac:dyDescent="0.2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c r="W8079" s="2"/>
    </row>
    <row r="8080" spans="1:23" ht="14.25" hidden="1" customHeight="1" x14ac:dyDescent="0.2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c r="W8080" s="2"/>
    </row>
    <row r="8081" spans="1:23" ht="14.25" hidden="1" customHeight="1" x14ac:dyDescent="0.2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c r="W8081" s="2"/>
    </row>
    <row r="8082" spans="1:23" ht="14.25" customHeight="1" x14ac:dyDescent="0.2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c r="W8082" s="2">
        <f>Table_1[[#This Row],[Profit]]/Table_1[[#This Row],[Sales]]</f>
        <v>0.32499999999999996</v>
      </c>
    </row>
    <row r="8083" spans="1:23" ht="14.25" customHeight="1" x14ac:dyDescent="0.2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c r="W8083" s="2">
        <f>Table_1[[#This Row],[Profit]]/Table_1[[#This Row],[Sales]]</f>
        <v>0.36250000000000004</v>
      </c>
    </row>
    <row r="8084" spans="1:23" ht="14.25" customHeight="1" x14ac:dyDescent="0.2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c r="W8084" s="2">
        <f>Table_1[[#This Row],[Profit]]/Table_1[[#This Row],[Sales]]</f>
        <v>9.9999999999999978E-2</v>
      </c>
    </row>
    <row r="8085" spans="1:23" ht="14.25" customHeight="1" x14ac:dyDescent="0.2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c r="W8085" s="2">
        <f>Table_1[[#This Row],[Profit]]/Table_1[[#This Row],[Sales]]</f>
        <v>-0.73333333333333328</v>
      </c>
    </row>
    <row r="8086" spans="1:23" ht="14.25" customHeight="1" x14ac:dyDescent="0.2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c r="W8086" s="2">
        <f>Table_1[[#This Row],[Profit]]/Table_1[[#This Row],[Sales]]</f>
        <v>-0.22500000000000003</v>
      </c>
    </row>
    <row r="8087" spans="1:23" ht="14.25" hidden="1" customHeight="1" x14ac:dyDescent="0.2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c r="W8087" s="2"/>
    </row>
    <row r="8088" spans="1:23" ht="14.25" hidden="1" customHeight="1" x14ac:dyDescent="0.2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c r="W8088" s="2"/>
    </row>
    <row r="8089" spans="1:23" ht="14.25" customHeight="1" x14ac:dyDescent="0.2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c r="W8089" s="2">
        <f>Table_1[[#This Row],[Profit]]/Table_1[[#This Row],[Sales]]</f>
        <v>0.11249999999999984</v>
      </c>
    </row>
    <row r="8090" spans="1:23" ht="14.25" customHeight="1" x14ac:dyDescent="0.2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c r="W8090" s="2">
        <f>Table_1[[#This Row],[Profit]]/Table_1[[#This Row],[Sales]]</f>
        <v>0.3249999999999999</v>
      </c>
    </row>
    <row r="8091" spans="1:23" ht="14.25" hidden="1" customHeight="1" x14ac:dyDescent="0.2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c r="W8091" s="2"/>
    </row>
    <row r="8092" spans="1:23" ht="14.25" customHeight="1" x14ac:dyDescent="0.2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c r="W8092" s="2">
        <f>Table_1[[#This Row],[Profit]]/Table_1[[#This Row],[Sales]]</f>
        <v>0.26</v>
      </c>
    </row>
    <row r="8093" spans="1:23" ht="14.25" customHeight="1" x14ac:dyDescent="0.2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c r="W8093" s="2">
        <f>Table_1[[#This Row],[Profit]]/Table_1[[#This Row],[Sales]]</f>
        <v>0.49000000000000005</v>
      </c>
    </row>
    <row r="8094" spans="1:23" ht="14.25" hidden="1" customHeight="1" x14ac:dyDescent="0.2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c r="W8094" s="2"/>
    </row>
    <row r="8095" spans="1:23" ht="14.25" customHeight="1" x14ac:dyDescent="0.2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c r="W8095" s="2">
        <f>Table_1[[#This Row],[Profit]]/Table_1[[#This Row],[Sales]]</f>
        <v>0.44000000000000006</v>
      </c>
    </row>
    <row r="8096" spans="1:23" ht="14.25" customHeight="1" x14ac:dyDescent="0.2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c r="W8096" s="2">
        <f>Table_1[[#This Row],[Profit]]/Table_1[[#This Row],[Sales]]</f>
        <v>0.46</v>
      </c>
    </row>
    <row r="8097" spans="1:23" ht="14.25" customHeight="1" x14ac:dyDescent="0.2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c r="W8097" s="2">
        <f>Table_1[[#This Row],[Profit]]/Table_1[[#This Row],[Sales]]</f>
        <v>0.48000000000000004</v>
      </c>
    </row>
    <row r="8098" spans="1:23" ht="14.25" customHeight="1" x14ac:dyDescent="0.2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c r="W8098" s="2">
        <f>Table_1[[#This Row],[Profit]]/Table_1[[#This Row],[Sales]]</f>
        <v>0.14000000000000001</v>
      </c>
    </row>
    <row r="8099" spans="1:23" ht="14.25" customHeight="1" x14ac:dyDescent="0.2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c r="W8099" s="2">
        <f>Table_1[[#This Row],[Profit]]/Table_1[[#This Row],[Sales]]</f>
        <v>0.28999999999999998</v>
      </c>
    </row>
    <row r="8100" spans="1:23" ht="14.25" customHeight="1" x14ac:dyDescent="0.2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c r="W8100" s="2">
        <f>Table_1[[#This Row],[Profit]]/Table_1[[#This Row],[Sales]]</f>
        <v>0.4499999999999999</v>
      </c>
    </row>
    <row r="8101" spans="1:23" ht="14.25" customHeight="1" x14ac:dyDescent="0.2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c r="W8101" s="2">
        <f>Table_1[[#This Row],[Profit]]/Table_1[[#This Row],[Sales]]</f>
        <v>0.18999999999999989</v>
      </c>
    </row>
    <row r="8102" spans="1:23" ht="14.25" customHeight="1" x14ac:dyDescent="0.2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c r="W8102" s="2">
        <f>Table_1[[#This Row],[Profit]]/Table_1[[#This Row],[Sales]]</f>
        <v>0.11249999999999986</v>
      </c>
    </row>
    <row r="8103" spans="1:23" ht="14.25" customHeight="1" x14ac:dyDescent="0.2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c r="W8103" s="2">
        <f>Table_1[[#This Row],[Profit]]/Table_1[[#This Row],[Sales]]</f>
        <v>0.46</v>
      </c>
    </row>
    <row r="8104" spans="1:23" ht="14.25" customHeight="1" x14ac:dyDescent="0.2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c r="W8104" s="2">
        <f>Table_1[[#This Row],[Profit]]/Table_1[[#This Row],[Sales]]</f>
        <v>0.11249999999999985</v>
      </c>
    </row>
    <row r="8105" spans="1:23" ht="14.25" customHeight="1" x14ac:dyDescent="0.2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c r="W8105" s="2">
        <f>Table_1[[#This Row],[Profit]]/Table_1[[#This Row],[Sales]]</f>
        <v>0.28000000000000008</v>
      </c>
    </row>
    <row r="8106" spans="1:23" ht="14.25" customHeight="1" x14ac:dyDescent="0.2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c r="W8106" s="2">
        <f>Table_1[[#This Row],[Profit]]/Table_1[[#This Row],[Sales]]</f>
        <v>7.5000000000000025E-2</v>
      </c>
    </row>
    <row r="8107" spans="1:23" ht="14.25" hidden="1" customHeight="1" x14ac:dyDescent="0.2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c r="W8107" s="2"/>
    </row>
    <row r="8108" spans="1:23" ht="14.25" hidden="1" customHeight="1" x14ac:dyDescent="0.2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c r="W8108" s="2"/>
    </row>
    <row r="8109" spans="1:23" ht="14.25" hidden="1" customHeight="1" x14ac:dyDescent="0.2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c r="W8109" s="2"/>
    </row>
    <row r="8110" spans="1:23" ht="14.25" hidden="1" customHeight="1" x14ac:dyDescent="0.2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c r="W8110" s="2"/>
    </row>
    <row r="8111" spans="1:23" ht="14.25" hidden="1" customHeight="1" x14ac:dyDescent="0.2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c r="W8111" s="2"/>
    </row>
    <row r="8112" spans="1:23" ht="14.25" hidden="1" customHeight="1" x14ac:dyDescent="0.2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c r="W8112" s="2"/>
    </row>
    <row r="8113" spans="1:23" ht="14.25" hidden="1" customHeight="1" x14ac:dyDescent="0.2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c r="W8113" s="2"/>
    </row>
    <row r="8114" spans="1:23" ht="14.25" hidden="1" customHeight="1" x14ac:dyDescent="0.2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c r="W8114" s="2"/>
    </row>
    <row r="8115" spans="1:23" ht="14.25" hidden="1" customHeight="1" x14ac:dyDescent="0.2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c r="W8115" s="2"/>
    </row>
    <row r="8116" spans="1:23" ht="14.25" hidden="1" customHeight="1" x14ac:dyDescent="0.2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c r="W8116" s="2"/>
    </row>
    <row r="8117" spans="1:23" ht="14.25" customHeight="1" x14ac:dyDescent="0.2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c r="W8117" s="2">
        <f>Table_1[[#This Row],[Profit]]/Table_1[[#This Row],[Sales]]</f>
        <v>0.28000000000000008</v>
      </c>
    </row>
    <row r="8118" spans="1:23" ht="14.25" hidden="1" customHeight="1" x14ac:dyDescent="0.2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c r="W8118" s="2"/>
    </row>
    <row r="8119" spans="1:23" ht="14.25" customHeight="1" x14ac:dyDescent="0.2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c r="W8119" s="2">
        <f>Table_1[[#This Row],[Profit]]/Table_1[[#This Row],[Sales]]</f>
        <v>0.48999999999999994</v>
      </c>
    </row>
    <row r="8120" spans="1:23" ht="14.25" hidden="1" customHeight="1" x14ac:dyDescent="0.2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c r="W8120" s="2"/>
    </row>
    <row r="8121" spans="1:23" ht="14.25" customHeight="1" x14ac:dyDescent="0.2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c r="W8121" s="2">
        <f>Table_1[[#This Row],[Profit]]/Table_1[[#This Row],[Sales]]</f>
        <v>0.26</v>
      </c>
    </row>
    <row r="8122" spans="1:23" ht="14.25" customHeight="1" x14ac:dyDescent="0.2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c r="W8122" s="2">
        <f>Table_1[[#This Row],[Profit]]/Table_1[[#This Row],[Sales]]</f>
        <v>0</v>
      </c>
    </row>
    <row r="8123" spans="1:23" ht="14.25" customHeight="1" x14ac:dyDescent="0.2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c r="W8123" s="2">
        <f>Table_1[[#This Row],[Profit]]/Table_1[[#This Row],[Sales]]</f>
        <v>0.34999999999999992</v>
      </c>
    </row>
    <row r="8124" spans="1:23" ht="14.25" hidden="1" customHeight="1" x14ac:dyDescent="0.2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c r="W8124" s="2"/>
    </row>
    <row r="8125" spans="1:23" ht="14.25" hidden="1" customHeight="1" x14ac:dyDescent="0.2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c r="W8125" s="2"/>
    </row>
    <row r="8126" spans="1:23" ht="14.25" customHeight="1" x14ac:dyDescent="0.2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c r="W8126" s="2">
        <f>Table_1[[#This Row],[Profit]]/Table_1[[#This Row],[Sales]]</f>
        <v>-0.17500000000000013</v>
      </c>
    </row>
    <row r="8127" spans="1:23" ht="14.25" hidden="1" customHeight="1" x14ac:dyDescent="0.2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c r="W8127" s="2"/>
    </row>
    <row r="8128" spans="1:23" ht="14.25" hidden="1" customHeight="1" x14ac:dyDescent="0.2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c r="W8128" s="2"/>
    </row>
    <row r="8129" spans="1:23" ht="14.25" hidden="1" customHeight="1" x14ac:dyDescent="0.2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c r="W8129" s="2"/>
    </row>
    <row r="8130" spans="1:23" ht="14.25" hidden="1" customHeight="1" x14ac:dyDescent="0.2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c r="W8130" s="2"/>
    </row>
    <row r="8131" spans="1:23" ht="14.25" customHeight="1" x14ac:dyDescent="0.2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c r="W8131" s="2">
        <f>Table_1[[#This Row],[Profit]]/Table_1[[#This Row],[Sales]]</f>
        <v>0.36</v>
      </c>
    </row>
    <row r="8132" spans="1:23" ht="14.25" customHeight="1" x14ac:dyDescent="0.2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c r="W8132" s="2">
        <f>Table_1[[#This Row],[Profit]]/Table_1[[#This Row],[Sales]]</f>
        <v>0.49</v>
      </c>
    </row>
    <row r="8133" spans="1:23" ht="14.25" customHeight="1" x14ac:dyDescent="0.2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c r="W8133" s="2">
        <f>Table_1[[#This Row],[Profit]]/Table_1[[#This Row],[Sales]]</f>
        <v>0.28999999999999987</v>
      </c>
    </row>
    <row r="8134" spans="1:23" ht="14.25" customHeight="1" x14ac:dyDescent="0.2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c r="W8134" s="2">
        <f>Table_1[[#This Row],[Profit]]/Table_1[[#This Row],[Sales]]</f>
        <v>0.29999999999999988</v>
      </c>
    </row>
    <row r="8135" spans="1:23" ht="14.25" hidden="1" customHeight="1" x14ac:dyDescent="0.2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c r="W8135" s="2"/>
    </row>
    <row r="8136" spans="1:23" ht="14.25" customHeight="1" x14ac:dyDescent="0.2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c r="W8136" s="2">
        <f>Table_1[[#This Row],[Profit]]/Table_1[[#This Row],[Sales]]</f>
        <v>0.47</v>
      </c>
    </row>
    <row r="8137" spans="1:23" ht="14.25" customHeight="1" x14ac:dyDescent="0.2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c r="W8137" s="2">
        <f>Table_1[[#This Row],[Profit]]/Table_1[[#This Row],[Sales]]</f>
        <v>0.47</v>
      </c>
    </row>
    <row r="8138" spans="1:23" ht="14.25" hidden="1" customHeight="1" x14ac:dyDescent="0.2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c r="W8138" s="2"/>
    </row>
    <row r="8139" spans="1:23" ht="14.25" hidden="1" customHeight="1" x14ac:dyDescent="0.2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c r="W8139" s="2"/>
    </row>
    <row r="8140" spans="1:23" ht="14.25" hidden="1" customHeight="1" x14ac:dyDescent="0.2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c r="W8140" s="2"/>
    </row>
    <row r="8141" spans="1:23" ht="14.25" hidden="1" customHeight="1" x14ac:dyDescent="0.2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c r="W8141" s="2"/>
    </row>
    <row r="8142" spans="1:23" ht="14.25" hidden="1" customHeight="1" x14ac:dyDescent="0.2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c r="W8142" s="2"/>
    </row>
    <row r="8143" spans="1:23" ht="14.25" customHeight="1" x14ac:dyDescent="0.2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c r="W8143" s="2">
        <f>Table_1[[#This Row],[Profit]]/Table_1[[#This Row],[Sales]]</f>
        <v>0.49</v>
      </c>
    </row>
    <row r="8144" spans="1:23" ht="14.25" customHeight="1" x14ac:dyDescent="0.2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c r="W8144" s="2">
        <f>Table_1[[#This Row],[Profit]]/Table_1[[#This Row],[Sales]]</f>
        <v>0.27000000000000007</v>
      </c>
    </row>
    <row r="8145" spans="1:23" ht="14.25" customHeight="1" x14ac:dyDescent="0.2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c r="W8145" s="2">
        <f>Table_1[[#This Row],[Profit]]/Table_1[[#This Row],[Sales]]</f>
        <v>1.2499999999999992E-2</v>
      </c>
    </row>
    <row r="8146" spans="1:23" ht="14.25" customHeight="1" x14ac:dyDescent="0.2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c r="W8146" s="2">
        <f>Table_1[[#This Row],[Profit]]/Table_1[[#This Row],[Sales]]</f>
        <v>-0.20000000000000015</v>
      </c>
    </row>
    <row r="8147" spans="1:23" ht="14.25" hidden="1" customHeight="1" x14ac:dyDescent="0.2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c r="W8147" s="2"/>
    </row>
    <row r="8148" spans="1:23" ht="14.25" hidden="1" customHeight="1" x14ac:dyDescent="0.2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c r="W8148" s="2"/>
    </row>
    <row r="8149" spans="1:23" ht="14.25" hidden="1" customHeight="1" x14ac:dyDescent="0.2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c r="W8149" s="2"/>
    </row>
    <row r="8150" spans="1:23" ht="14.25" customHeight="1" x14ac:dyDescent="0.2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c r="W8150" s="2">
        <f>Table_1[[#This Row],[Profit]]/Table_1[[#This Row],[Sales]]</f>
        <v>0.48999999999999994</v>
      </c>
    </row>
    <row r="8151" spans="1:23" ht="14.25" hidden="1" customHeight="1" x14ac:dyDescent="0.2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c r="W8151" s="2"/>
    </row>
    <row r="8152" spans="1:23" ht="14.25" hidden="1" customHeight="1" x14ac:dyDescent="0.2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c r="W8152" s="2"/>
    </row>
    <row r="8153" spans="1:23" ht="14.25" customHeight="1" x14ac:dyDescent="0.2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c r="W8153" s="2">
        <f>Table_1[[#This Row],[Profit]]/Table_1[[#This Row],[Sales]]</f>
        <v>0.15000000000000002</v>
      </c>
    </row>
    <row r="8154" spans="1:23" ht="14.25" customHeight="1" x14ac:dyDescent="0.2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c r="W8154" s="2">
        <f>Table_1[[#This Row],[Profit]]/Table_1[[#This Row],[Sales]]</f>
        <v>0.48</v>
      </c>
    </row>
    <row r="8155" spans="1:23" ht="14.25" customHeight="1" x14ac:dyDescent="0.2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c r="W8155" s="2">
        <f>Table_1[[#This Row],[Profit]]/Table_1[[#This Row],[Sales]]</f>
        <v>0.48</v>
      </c>
    </row>
    <row r="8156" spans="1:23" ht="14.25" hidden="1" customHeight="1" x14ac:dyDescent="0.2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c r="W8156" s="2"/>
    </row>
    <row r="8157" spans="1:23" ht="14.25" hidden="1" customHeight="1" x14ac:dyDescent="0.2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c r="W8157" s="2"/>
    </row>
    <row r="8158" spans="1:23" ht="14.25" hidden="1" customHeight="1" x14ac:dyDescent="0.2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c r="W8158" s="2"/>
    </row>
    <row r="8159" spans="1:23" ht="14.25" customHeight="1" x14ac:dyDescent="0.2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c r="W8159" s="2">
        <f>Table_1[[#This Row],[Profit]]/Table_1[[#This Row],[Sales]]</f>
        <v>0.16000000000000006</v>
      </c>
    </row>
    <row r="8160" spans="1:23" ht="14.25" hidden="1" customHeight="1" x14ac:dyDescent="0.2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c r="W8160" s="2"/>
    </row>
    <row r="8161" spans="1:23" ht="14.25" hidden="1" customHeight="1" x14ac:dyDescent="0.2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c r="W8161" s="2"/>
    </row>
    <row r="8162" spans="1:23" ht="14.25" hidden="1" customHeight="1" x14ac:dyDescent="0.2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c r="W8162" s="2"/>
    </row>
    <row r="8163" spans="1:23" ht="14.25" hidden="1" customHeight="1" x14ac:dyDescent="0.2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c r="W8163" s="2"/>
    </row>
    <row r="8164" spans="1:23" ht="14.25" hidden="1" customHeight="1" x14ac:dyDescent="0.2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c r="W8164" s="2"/>
    </row>
    <row r="8165" spans="1:23" ht="14.25" customHeight="1" x14ac:dyDescent="0.2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c r="W8165" s="2">
        <f>Table_1[[#This Row],[Profit]]/Table_1[[#This Row],[Sales]]</f>
        <v>0.34999999999999992</v>
      </c>
    </row>
    <row r="8166" spans="1:23" ht="14.25" customHeight="1" x14ac:dyDescent="0.2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c r="W8166" s="2">
        <f>Table_1[[#This Row],[Profit]]/Table_1[[#This Row],[Sales]]</f>
        <v>0.34999999999999987</v>
      </c>
    </row>
    <row r="8167" spans="1:23" ht="14.25" customHeight="1" x14ac:dyDescent="0.2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c r="W8167" s="2">
        <f>Table_1[[#This Row],[Profit]]/Table_1[[#This Row],[Sales]]</f>
        <v>0.35</v>
      </c>
    </row>
    <row r="8168" spans="1:23" ht="14.25" customHeight="1" x14ac:dyDescent="0.2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c r="W8168" s="2">
        <f>Table_1[[#This Row],[Profit]]/Table_1[[#This Row],[Sales]]</f>
        <v>-5.8823529411764795E-2</v>
      </c>
    </row>
    <row r="8169" spans="1:23" ht="14.25" customHeight="1" x14ac:dyDescent="0.2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c r="W8169" s="2">
        <f>Table_1[[#This Row],[Profit]]/Table_1[[#This Row],[Sales]]</f>
        <v>-3.7500000000000096E-2</v>
      </c>
    </row>
    <row r="8170" spans="1:23" ht="14.25" customHeight="1" x14ac:dyDescent="0.2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c r="W8170" s="2">
        <f>Table_1[[#This Row],[Profit]]/Table_1[[#This Row],[Sales]]</f>
        <v>0.17999999999999997</v>
      </c>
    </row>
    <row r="8171" spans="1:23" ht="14.25" customHeight="1" x14ac:dyDescent="0.2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c r="W8171" s="2">
        <f>Table_1[[#This Row],[Profit]]/Table_1[[#This Row],[Sales]]</f>
        <v>-0.16250000000000014</v>
      </c>
    </row>
    <row r="8172" spans="1:23" ht="14.25" customHeight="1" x14ac:dyDescent="0.2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c r="W8172" s="2">
        <f>Table_1[[#This Row],[Profit]]/Table_1[[#This Row],[Sales]]</f>
        <v>0.29999999999999988</v>
      </c>
    </row>
    <row r="8173" spans="1:23" ht="14.25" hidden="1" customHeight="1" x14ac:dyDescent="0.2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c r="W8173" s="2"/>
    </row>
    <row r="8174" spans="1:23" ht="14.25" customHeight="1" x14ac:dyDescent="0.2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c r="W8174" s="2">
        <f>Table_1[[#This Row],[Profit]]/Table_1[[#This Row],[Sales]]</f>
        <v>0.49000000000000005</v>
      </c>
    </row>
    <row r="8175" spans="1:23" ht="14.25" customHeight="1" x14ac:dyDescent="0.2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c r="W8175" s="2">
        <f>Table_1[[#This Row],[Profit]]/Table_1[[#This Row],[Sales]]</f>
        <v>0.33749999999999991</v>
      </c>
    </row>
    <row r="8176" spans="1:23" ht="14.25" customHeight="1" x14ac:dyDescent="0.2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c r="W8176" s="2">
        <f>Table_1[[#This Row],[Profit]]/Table_1[[#This Row],[Sales]]</f>
        <v>0.1699999999999999</v>
      </c>
    </row>
    <row r="8177" spans="1:23" ht="14.25" hidden="1" customHeight="1" x14ac:dyDescent="0.2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c r="W8177" s="2"/>
    </row>
    <row r="8178" spans="1:23" ht="14.25" hidden="1" customHeight="1" x14ac:dyDescent="0.2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c r="W8178" s="2"/>
    </row>
    <row r="8179" spans="1:23" ht="14.25" customHeight="1" x14ac:dyDescent="0.2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c r="W8179" s="2">
        <f>Table_1[[#This Row],[Profit]]/Table_1[[#This Row],[Sales]]</f>
        <v>0.29999999999999988</v>
      </c>
    </row>
    <row r="8180" spans="1:23" ht="14.25" customHeight="1" x14ac:dyDescent="0.2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c r="W8180" s="2">
        <f>Table_1[[#This Row],[Profit]]/Table_1[[#This Row],[Sales]]</f>
        <v>0.44999999999999996</v>
      </c>
    </row>
    <row r="8181" spans="1:23" ht="14.25" customHeight="1" x14ac:dyDescent="0.2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c r="W8181" s="2">
        <f>Table_1[[#This Row],[Profit]]/Table_1[[#This Row],[Sales]]</f>
        <v>-0.67999999999999994</v>
      </c>
    </row>
    <row r="8182" spans="1:23" ht="14.25" hidden="1" customHeight="1" x14ac:dyDescent="0.2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c r="W8182" s="2"/>
    </row>
    <row r="8183" spans="1:23" ht="14.25" hidden="1" customHeight="1" x14ac:dyDescent="0.2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c r="W8183" s="2"/>
    </row>
    <row r="8184" spans="1:23" ht="14.25" hidden="1" customHeight="1" x14ac:dyDescent="0.2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c r="W8184" s="2"/>
    </row>
    <row r="8185" spans="1:23" ht="14.25" hidden="1" customHeight="1" x14ac:dyDescent="0.2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c r="W8185" s="2"/>
    </row>
    <row r="8186" spans="1:23" ht="14.25" hidden="1" customHeight="1" x14ac:dyDescent="0.2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c r="W8186" s="2"/>
    </row>
    <row r="8187" spans="1:23" ht="14.25" hidden="1" customHeight="1" x14ac:dyDescent="0.2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c r="W8187" s="2"/>
    </row>
    <row r="8188" spans="1:23" ht="14.25" hidden="1" customHeight="1" x14ac:dyDescent="0.2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c r="W8188" s="2"/>
    </row>
    <row r="8189" spans="1:23" ht="14.25" hidden="1" customHeight="1" x14ac:dyDescent="0.2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c r="W8189" s="2"/>
    </row>
    <row r="8190" spans="1:23" ht="14.25" hidden="1" customHeight="1" x14ac:dyDescent="0.2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c r="W8190" s="2"/>
    </row>
    <row r="8191" spans="1:23" ht="14.25" hidden="1" customHeight="1" x14ac:dyDescent="0.2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c r="W8191" s="2"/>
    </row>
    <row r="8192" spans="1:23" ht="14.25" hidden="1" customHeight="1" x14ac:dyDescent="0.2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c r="W8192" s="2"/>
    </row>
    <row r="8193" spans="1:23" ht="14.25" hidden="1" customHeight="1" x14ac:dyDescent="0.2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c r="W8193" s="2"/>
    </row>
    <row r="8194" spans="1:23" ht="14.25" hidden="1" customHeight="1" x14ac:dyDescent="0.2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c r="W8194" s="2"/>
    </row>
    <row r="8195" spans="1:23" ht="14.25" hidden="1" customHeight="1" x14ac:dyDescent="0.2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c r="W8195" s="2"/>
    </row>
    <row r="8196" spans="1:23" ht="14.25" hidden="1" customHeight="1" x14ac:dyDescent="0.2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c r="W8196" s="2"/>
    </row>
    <row r="8197" spans="1:23" ht="14.25" customHeight="1" x14ac:dyDescent="0.2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c r="W8197" s="2">
        <f>Table_1[[#This Row],[Profit]]/Table_1[[#This Row],[Sales]]</f>
        <v>0.49</v>
      </c>
    </row>
    <row r="8198" spans="1:23" ht="14.25" hidden="1" customHeight="1" x14ac:dyDescent="0.2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c r="W8198" s="2"/>
    </row>
    <row r="8199" spans="1:23" ht="14.25" hidden="1" customHeight="1" x14ac:dyDescent="0.2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c r="W8199" s="2"/>
    </row>
    <row r="8200" spans="1:23" ht="14.25" hidden="1" customHeight="1" x14ac:dyDescent="0.2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c r="W8200" s="2"/>
    </row>
    <row r="8201" spans="1:23" ht="14.25" hidden="1" customHeight="1" x14ac:dyDescent="0.2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c r="W8201" s="2"/>
    </row>
    <row r="8202" spans="1:23" ht="14.25" hidden="1" customHeight="1" x14ac:dyDescent="0.2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c r="W8202" s="2"/>
    </row>
    <row r="8203" spans="1:23" ht="14.25" hidden="1" customHeight="1" x14ac:dyDescent="0.2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c r="W8203" s="2"/>
    </row>
    <row r="8204" spans="1:23" ht="14.25" hidden="1" customHeight="1" x14ac:dyDescent="0.2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c r="W8204" s="2"/>
    </row>
    <row r="8205" spans="1:23" ht="14.25" hidden="1" customHeight="1" x14ac:dyDescent="0.2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c r="W8205" s="2"/>
    </row>
    <row r="8206" spans="1:23" ht="14.25" hidden="1" customHeight="1" x14ac:dyDescent="0.2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c r="W8206" s="2"/>
    </row>
    <row r="8207" spans="1:23" ht="14.25" hidden="1" customHeight="1" x14ac:dyDescent="0.2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c r="W8207" s="2"/>
    </row>
    <row r="8208" spans="1:23" ht="14.25" hidden="1" customHeight="1" x14ac:dyDescent="0.2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c r="W8208" s="2"/>
    </row>
    <row r="8209" spans="1:23" ht="14.25" hidden="1" customHeight="1" x14ac:dyDescent="0.2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c r="W8209" s="2"/>
    </row>
    <row r="8210" spans="1:23" ht="14.25" hidden="1" customHeight="1" x14ac:dyDescent="0.2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c r="W8210" s="2"/>
    </row>
    <row r="8211" spans="1:23" ht="14.25" hidden="1" customHeight="1" x14ac:dyDescent="0.2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c r="W8211" s="2"/>
    </row>
    <row r="8212" spans="1:23" ht="14.25" hidden="1" customHeight="1" x14ac:dyDescent="0.2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c r="W8212" s="2"/>
    </row>
    <row r="8213" spans="1:23" ht="14.25" hidden="1" customHeight="1" x14ac:dyDescent="0.2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c r="W8213" s="2"/>
    </row>
    <row r="8214" spans="1:23" ht="14.25" hidden="1" customHeight="1" x14ac:dyDescent="0.2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c r="W8214" s="2"/>
    </row>
    <row r="8215" spans="1:23" ht="14.25" hidden="1" customHeight="1" x14ac:dyDescent="0.2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c r="W8215" s="2"/>
    </row>
    <row r="8216" spans="1:23" ht="14.25" hidden="1" customHeight="1" x14ac:dyDescent="0.2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c r="W8216" s="2"/>
    </row>
    <row r="8217" spans="1:23" ht="14.25" hidden="1" customHeight="1" x14ac:dyDescent="0.2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c r="W8217" s="2"/>
    </row>
    <row r="8218" spans="1:23" ht="14.25" hidden="1" customHeight="1" x14ac:dyDescent="0.2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c r="W8218" s="2"/>
    </row>
    <row r="8219" spans="1:23" ht="14.25" hidden="1" customHeight="1" x14ac:dyDescent="0.2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c r="W8219" s="2"/>
    </row>
    <row r="8220" spans="1:23" ht="14.25" hidden="1" customHeight="1" x14ac:dyDescent="0.2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c r="W8220" s="2"/>
    </row>
    <row r="8221" spans="1:23" ht="14.25" hidden="1" customHeight="1" x14ac:dyDescent="0.2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c r="W8221" s="2"/>
    </row>
    <row r="8222" spans="1:23" ht="14.25" hidden="1" customHeight="1" x14ac:dyDescent="0.2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c r="W8222" s="2"/>
    </row>
    <row r="8223" spans="1:23" ht="14.25" hidden="1" customHeight="1" x14ac:dyDescent="0.2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c r="W8223" s="2"/>
    </row>
    <row r="8224" spans="1:23" ht="14.25" hidden="1" customHeight="1" x14ac:dyDescent="0.2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c r="W8224" s="2"/>
    </row>
    <row r="8225" spans="1:23" ht="14.25" customHeight="1" x14ac:dyDescent="0.2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c r="W8225" s="2">
        <f>Table_1[[#This Row],[Profit]]/Table_1[[#This Row],[Sales]]</f>
        <v>0.44999999999999996</v>
      </c>
    </row>
    <row r="8226" spans="1:23" ht="14.25" customHeight="1" x14ac:dyDescent="0.2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c r="W8226" s="2">
        <f>Table_1[[#This Row],[Profit]]/Table_1[[#This Row],[Sales]]</f>
        <v>0.48000000000000004</v>
      </c>
    </row>
    <row r="8227" spans="1:23" ht="14.25" hidden="1" customHeight="1" x14ac:dyDescent="0.2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c r="W8227" s="2"/>
    </row>
    <row r="8228" spans="1:23" ht="14.25" hidden="1" customHeight="1" x14ac:dyDescent="0.2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c r="W8228" s="2"/>
    </row>
    <row r="8229" spans="1:23" ht="14.25" hidden="1" customHeight="1" x14ac:dyDescent="0.2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c r="W8229" s="2"/>
    </row>
    <row r="8230" spans="1:23" ht="14.25" hidden="1" customHeight="1" x14ac:dyDescent="0.2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c r="W8230" s="2"/>
    </row>
    <row r="8231" spans="1:23" ht="14.25" hidden="1" customHeight="1" x14ac:dyDescent="0.2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c r="W8231" s="2"/>
    </row>
    <row r="8232" spans="1:23" ht="14.25" hidden="1" customHeight="1" x14ac:dyDescent="0.2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c r="W8232" s="2"/>
    </row>
    <row r="8233" spans="1:23" ht="14.25" hidden="1" customHeight="1" x14ac:dyDescent="0.2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c r="W8233" s="2"/>
    </row>
    <row r="8234" spans="1:23" ht="14.25" customHeight="1" x14ac:dyDescent="0.2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c r="W8234" s="2">
        <f>Table_1[[#This Row],[Profit]]/Table_1[[#This Row],[Sales]]</f>
        <v>0.25</v>
      </c>
    </row>
    <row r="8235" spans="1:23" ht="14.25" customHeight="1" x14ac:dyDescent="0.2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c r="W8235" s="2">
        <f>Table_1[[#This Row],[Profit]]/Table_1[[#This Row],[Sales]]</f>
        <v>9.9999999999999256E-3</v>
      </c>
    </row>
    <row r="8236" spans="1:23" ht="14.25" hidden="1" customHeight="1" x14ac:dyDescent="0.2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c r="W8236" s="2"/>
    </row>
    <row r="8237" spans="1:23" ht="14.25" hidden="1" customHeight="1" x14ac:dyDescent="0.2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c r="W8237" s="2"/>
    </row>
    <row r="8238" spans="1:23" ht="14.25" hidden="1" customHeight="1" x14ac:dyDescent="0.2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c r="W8238" s="2"/>
    </row>
    <row r="8239" spans="1:23" ht="14.25" hidden="1" customHeight="1" x14ac:dyDescent="0.2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c r="W8239" s="2"/>
    </row>
    <row r="8240" spans="1:23" ht="14.25" hidden="1" customHeight="1" x14ac:dyDescent="0.2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c r="W8240" s="2"/>
    </row>
    <row r="8241" spans="1:23" ht="14.25" hidden="1" customHeight="1" x14ac:dyDescent="0.2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c r="W8241" s="2"/>
    </row>
    <row r="8242" spans="1:23" ht="14.25" hidden="1" customHeight="1" x14ac:dyDescent="0.2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c r="W8242" s="2"/>
    </row>
    <row r="8243" spans="1:23" ht="14.25" hidden="1" customHeight="1" x14ac:dyDescent="0.2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c r="W8243" s="2"/>
    </row>
    <row r="8244" spans="1:23" ht="14.25" hidden="1" customHeight="1" x14ac:dyDescent="0.2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c r="W8244" s="2"/>
    </row>
    <row r="8245" spans="1:23" ht="14.25" customHeight="1" x14ac:dyDescent="0.2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c r="W8245" s="2">
        <f>Table_1[[#This Row],[Profit]]/Table_1[[#This Row],[Sales]]</f>
        <v>6.2500000000000014E-2</v>
      </c>
    </row>
    <row r="8246" spans="1:23" ht="14.25" customHeight="1" x14ac:dyDescent="0.2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c r="W8246" s="2">
        <f>Table_1[[#This Row],[Profit]]/Table_1[[#This Row],[Sales]]</f>
        <v>0.37000000000000005</v>
      </c>
    </row>
    <row r="8247" spans="1:23" ht="14.25" hidden="1" customHeight="1" x14ac:dyDescent="0.2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c r="W8247" s="2"/>
    </row>
    <row r="8248" spans="1:23" ht="14.25" hidden="1" customHeight="1" x14ac:dyDescent="0.2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c r="W8248" s="2"/>
    </row>
    <row r="8249" spans="1:23" ht="14.25" hidden="1" customHeight="1" x14ac:dyDescent="0.2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c r="W8249" s="2"/>
    </row>
    <row r="8250" spans="1:23" ht="14.25" hidden="1" customHeight="1" x14ac:dyDescent="0.2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c r="W8250" s="2"/>
    </row>
    <row r="8251" spans="1:23" ht="14.25" hidden="1" customHeight="1" x14ac:dyDescent="0.2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c r="W8251" s="2"/>
    </row>
    <row r="8252" spans="1:23" ht="14.25" hidden="1" customHeight="1" x14ac:dyDescent="0.2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c r="W8252" s="2"/>
    </row>
    <row r="8253" spans="1:23" ht="14.25" hidden="1" customHeight="1" x14ac:dyDescent="0.2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c r="W8253" s="2"/>
    </row>
    <row r="8254" spans="1:23" ht="14.25" hidden="1" customHeight="1" x14ac:dyDescent="0.2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c r="W8254" s="2"/>
    </row>
    <row r="8255" spans="1:23" ht="14.25" customHeight="1" x14ac:dyDescent="0.2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c r="W8255" s="2">
        <f>Table_1[[#This Row],[Profit]]/Table_1[[#This Row],[Sales]]</f>
        <v>0.29999999999999993</v>
      </c>
    </row>
    <row r="8256" spans="1:23" ht="14.25" customHeight="1" x14ac:dyDescent="0.2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c r="W8256" s="2">
        <f>Table_1[[#This Row],[Profit]]/Table_1[[#This Row],[Sales]]</f>
        <v>0.47999999999999993</v>
      </c>
    </row>
    <row r="8257" spans="1:23" ht="14.25" customHeight="1" x14ac:dyDescent="0.2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c r="W8257" s="2">
        <f>Table_1[[#This Row],[Profit]]/Table_1[[#This Row],[Sales]]</f>
        <v>0.11249999999999989</v>
      </c>
    </row>
    <row r="8258" spans="1:23" ht="14.25" customHeight="1" x14ac:dyDescent="0.2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c r="W8258" s="2">
        <f>Table_1[[#This Row],[Profit]]/Table_1[[#This Row],[Sales]]</f>
        <v>0.24999999999999997</v>
      </c>
    </row>
    <row r="8259" spans="1:23" ht="14.25" customHeight="1" x14ac:dyDescent="0.2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c r="W8259" s="2">
        <f>Table_1[[#This Row],[Profit]]/Table_1[[#This Row],[Sales]]</f>
        <v>7.0000000000000021E-2</v>
      </c>
    </row>
    <row r="8260" spans="1:23" ht="14.25" customHeight="1" x14ac:dyDescent="0.2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c r="W8260" s="2">
        <f>Table_1[[#This Row],[Profit]]/Table_1[[#This Row],[Sales]]</f>
        <v>0.37499999999999994</v>
      </c>
    </row>
    <row r="8261" spans="1:23" ht="14.25" hidden="1" customHeight="1" x14ac:dyDescent="0.2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c r="W8261" s="2"/>
    </row>
    <row r="8262" spans="1:23" ht="14.25" hidden="1" customHeight="1" x14ac:dyDescent="0.2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c r="W8262" s="2"/>
    </row>
    <row r="8263" spans="1:23" ht="14.25" hidden="1" customHeight="1" x14ac:dyDescent="0.2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c r="W8263" s="2"/>
    </row>
    <row r="8264" spans="1:23" ht="14.25" hidden="1" customHeight="1" x14ac:dyDescent="0.2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c r="W8264" s="2"/>
    </row>
    <row r="8265" spans="1:23" ht="14.25" hidden="1" customHeight="1" x14ac:dyDescent="0.2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c r="W8265" s="2"/>
    </row>
    <row r="8266" spans="1:23" ht="14.25" hidden="1" customHeight="1" x14ac:dyDescent="0.2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c r="W8266" s="2"/>
    </row>
    <row r="8267" spans="1:23" ht="14.25" hidden="1" customHeight="1" x14ac:dyDescent="0.2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c r="W8267" s="2"/>
    </row>
    <row r="8268" spans="1:23" ht="14.25" hidden="1" customHeight="1" x14ac:dyDescent="0.2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c r="W8268" s="2"/>
    </row>
    <row r="8269" spans="1:23" ht="14.25" hidden="1" customHeight="1" x14ac:dyDescent="0.2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c r="W8269" s="2"/>
    </row>
    <row r="8270" spans="1:23" ht="14.25" hidden="1" customHeight="1" x14ac:dyDescent="0.2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c r="W8270" s="2"/>
    </row>
    <row r="8271" spans="1:23" ht="14.25" hidden="1" customHeight="1" x14ac:dyDescent="0.2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c r="W8271" s="2"/>
    </row>
    <row r="8272" spans="1:23" ht="14.25" hidden="1" customHeight="1" x14ac:dyDescent="0.2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c r="W8272" s="2"/>
    </row>
    <row r="8273" spans="1:23" ht="14.25" hidden="1" customHeight="1" x14ac:dyDescent="0.2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c r="W8273" s="2"/>
    </row>
    <row r="8274" spans="1:23" ht="14.25" customHeight="1" x14ac:dyDescent="0.2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c r="W8274" s="2">
        <f>Table_1[[#This Row],[Profit]]/Table_1[[#This Row],[Sales]]</f>
        <v>1.2499999999999976E-2</v>
      </c>
    </row>
    <row r="8275" spans="1:23" ht="14.25" hidden="1" customHeight="1" x14ac:dyDescent="0.2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c r="W8275" s="2"/>
    </row>
    <row r="8276" spans="1:23" ht="14.25" hidden="1" customHeight="1" x14ac:dyDescent="0.2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c r="W8276" s="2"/>
    </row>
    <row r="8277" spans="1:23" ht="14.25" hidden="1" customHeight="1" x14ac:dyDescent="0.2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c r="W8277" s="2"/>
    </row>
    <row r="8278" spans="1:23" ht="14.25" hidden="1" customHeight="1" x14ac:dyDescent="0.2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c r="W8278" s="2"/>
    </row>
    <row r="8279" spans="1:23" ht="14.25" hidden="1" customHeight="1" x14ac:dyDescent="0.2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c r="W8279" s="2"/>
    </row>
    <row r="8280" spans="1:23" ht="14.25" hidden="1" customHeight="1" x14ac:dyDescent="0.2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c r="W8280" s="2"/>
    </row>
    <row r="8281" spans="1:23" ht="14.25" hidden="1" customHeight="1" x14ac:dyDescent="0.2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c r="W8281" s="2"/>
    </row>
    <row r="8282" spans="1:23" ht="14.25" hidden="1" customHeight="1" x14ac:dyDescent="0.2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c r="W8282" s="2"/>
    </row>
    <row r="8283" spans="1:23" ht="14.25" hidden="1" customHeight="1" x14ac:dyDescent="0.2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c r="W8283" s="2"/>
    </row>
    <row r="8284" spans="1:23" ht="14.25" hidden="1" customHeight="1" x14ac:dyDescent="0.2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c r="W8284" s="2"/>
    </row>
    <row r="8285" spans="1:23" ht="14.25" hidden="1" customHeight="1" x14ac:dyDescent="0.2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c r="W8285" s="2"/>
    </row>
    <row r="8286" spans="1:23" ht="14.25" hidden="1" customHeight="1" x14ac:dyDescent="0.2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c r="W8286" s="2"/>
    </row>
    <row r="8287" spans="1:23" ht="14.25" hidden="1" customHeight="1" x14ac:dyDescent="0.2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c r="W8287" s="2"/>
    </row>
    <row r="8288" spans="1:23" ht="14.25" hidden="1" customHeight="1" x14ac:dyDescent="0.2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c r="W8288" s="2"/>
    </row>
    <row r="8289" spans="1:23" ht="14.25" hidden="1" customHeight="1" x14ac:dyDescent="0.2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c r="W8289" s="2"/>
    </row>
    <row r="8290" spans="1:23" ht="14.25" hidden="1" customHeight="1" x14ac:dyDescent="0.2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c r="W8290" s="2"/>
    </row>
    <row r="8291" spans="1:23" ht="14.25" hidden="1" customHeight="1" x14ac:dyDescent="0.2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c r="W8291" s="2"/>
    </row>
    <row r="8292" spans="1:23" ht="14.25" hidden="1" customHeight="1" x14ac:dyDescent="0.2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c r="W8292" s="2"/>
    </row>
    <row r="8293" spans="1:23" ht="14.25" hidden="1" customHeight="1" x14ac:dyDescent="0.2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c r="W8293" s="2"/>
    </row>
    <row r="8294" spans="1:23" ht="14.25" hidden="1" customHeight="1" x14ac:dyDescent="0.2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c r="W8294" s="2"/>
    </row>
    <row r="8295" spans="1:23" ht="14.25" customHeight="1" x14ac:dyDescent="0.2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c r="W8295" s="2">
        <f>Table_1[[#This Row],[Profit]]/Table_1[[#This Row],[Sales]]</f>
        <v>0.32499999999999996</v>
      </c>
    </row>
    <row r="8296" spans="1:23" ht="14.25" hidden="1" customHeight="1" x14ac:dyDescent="0.2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c r="W8296" s="2"/>
    </row>
    <row r="8297" spans="1:23" ht="14.25" hidden="1" customHeight="1" x14ac:dyDescent="0.2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c r="W8297" s="2"/>
    </row>
    <row r="8298" spans="1:23" ht="14.25" hidden="1" customHeight="1" x14ac:dyDescent="0.2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c r="W8298" s="2"/>
    </row>
    <row r="8299" spans="1:23" ht="14.25" hidden="1" customHeight="1" x14ac:dyDescent="0.2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c r="W8299" s="2"/>
    </row>
    <row r="8300" spans="1:23" ht="14.25" hidden="1" customHeight="1" x14ac:dyDescent="0.2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c r="W8300" s="2"/>
    </row>
    <row r="8301" spans="1:23" ht="14.25" customHeight="1" x14ac:dyDescent="0.2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c r="W8301" s="2">
        <f>Table_1[[#This Row],[Profit]]/Table_1[[#This Row],[Sales]]</f>
        <v>0.25999999999999995</v>
      </c>
    </row>
    <row r="8302" spans="1:23" ht="14.25" hidden="1" customHeight="1" x14ac:dyDescent="0.2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c r="W8302" s="2"/>
    </row>
    <row r="8303" spans="1:23" ht="14.25" customHeight="1" x14ac:dyDescent="0.2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c r="W8303" s="2">
        <f>Table_1[[#This Row],[Profit]]/Table_1[[#This Row],[Sales]]</f>
        <v>0.4</v>
      </c>
    </row>
    <row r="8304" spans="1:23" ht="14.25" customHeight="1" x14ac:dyDescent="0.2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c r="W8304" s="2">
        <f>Table_1[[#This Row],[Profit]]/Table_1[[#This Row],[Sales]]</f>
        <v>0.12499999999999989</v>
      </c>
    </row>
    <row r="8305" spans="1:23" ht="14.25" customHeight="1" x14ac:dyDescent="0.2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c r="W8305" s="2">
        <f>Table_1[[#This Row],[Profit]]/Table_1[[#This Row],[Sales]]</f>
        <v>0.11249999999999998</v>
      </c>
    </row>
    <row r="8306" spans="1:23" ht="14.25" customHeight="1" x14ac:dyDescent="0.2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c r="W8306" s="2">
        <f>Table_1[[#This Row],[Profit]]/Table_1[[#This Row],[Sales]]</f>
        <v>7.5000000000000039E-2</v>
      </c>
    </row>
    <row r="8307" spans="1:23" ht="14.25" hidden="1" customHeight="1" x14ac:dyDescent="0.2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c r="W8307" s="2"/>
    </row>
    <row r="8308" spans="1:23" ht="14.25" hidden="1" customHeight="1" x14ac:dyDescent="0.2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c r="W8308" s="2"/>
    </row>
    <row r="8309" spans="1:23" ht="14.25" hidden="1" customHeight="1" x14ac:dyDescent="0.2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c r="W8309" s="2"/>
    </row>
    <row r="8310" spans="1:23" ht="14.25" customHeight="1" x14ac:dyDescent="0.2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c r="W8310" s="2">
        <f>Table_1[[#This Row],[Profit]]/Table_1[[#This Row],[Sales]]</f>
        <v>0.3</v>
      </c>
    </row>
    <row r="8311" spans="1:23" ht="14.25" hidden="1" customHeight="1" x14ac:dyDescent="0.2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c r="W8311" s="2"/>
    </row>
    <row r="8312" spans="1:23" ht="14.25" hidden="1" customHeight="1" x14ac:dyDescent="0.2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c r="W8312" s="2"/>
    </row>
    <row r="8313" spans="1:23" ht="14.25" hidden="1" customHeight="1" x14ac:dyDescent="0.2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c r="W8313" s="2"/>
    </row>
    <row r="8314" spans="1:23" ht="14.25" hidden="1" customHeight="1" x14ac:dyDescent="0.2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c r="W8314" s="2"/>
    </row>
    <row r="8315" spans="1:23" ht="14.25" hidden="1" customHeight="1" x14ac:dyDescent="0.2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c r="W8315" s="2"/>
    </row>
    <row r="8316" spans="1:23" ht="14.25" hidden="1" customHeight="1" x14ac:dyDescent="0.2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c r="W8316" s="2"/>
    </row>
    <row r="8317" spans="1:23" ht="14.25" hidden="1" customHeight="1" x14ac:dyDescent="0.2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c r="W8317" s="2"/>
    </row>
    <row r="8318" spans="1:23" ht="14.25" hidden="1" customHeight="1" x14ac:dyDescent="0.2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c r="W8318" s="2"/>
    </row>
    <row r="8319" spans="1:23" ht="14.25" hidden="1" customHeight="1" x14ac:dyDescent="0.2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c r="W8319" s="2"/>
    </row>
    <row r="8320" spans="1:23" ht="14.25" hidden="1" customHeight="1" x14ac:dyDescent="0.2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c r="W8320" s="2"/>
    </row>
    <row r="8321" spans="1:23" ht="14.25" hidden="1" customHeight="1" x14ac:dyDescent="0.2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c r="W8321" s="2"/>
    </row>
    <row r="8322" spans="1:23" ht="14.25" hidden="1" customHeight="1" x14ac:dyDescent="0.2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c r="W8322" s="2"/>
    </row>
    <row r="8323" spans="1:23" ht="14.25" hidden="1" customHeight="1" x14ac:dyDescent="0.2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c r="W8323" s="2"/>
    </row>
    <row r="8324" spans="1:23" ht="14.25" hidden="1" customHeight="1" x14ac:dyDescent="0.2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c r="W8324" s="2"/>
    </row>
    <row r="8325" spans="1:23" ht="14.25" hidden="1" customHeight="1" x14ac:dyDescent="0.2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c r="W8325" s="2"/>
    </row>
    <row r="8326" spans="1:23" ht="14.25" hidden="1" customHeight="1" x14ac:dyDescent="0.2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c r="W8326" s="2"/>
    </row>
    <row r="8327" spans="1:23" ht="14.25" hidden="1" customHeight="1" x14ac:dyDescent="0.2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c r="W8327" s="2"/>
    </row>
    <row r="8328" spans="1:23" ht="14.25" hidden="1" customHeight="1" x14ac:dyDescent="0.2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c r="W8328" s="2"/>
    </row>
    <row r="8329" spans="1:23" ht="14.25" hidden="1" customHeight="1" x14ac:dyDescent="0.2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c r="W8329" s="2"/>
    </row>
    <row r="8330" spans="1:23" ht="14.25" hidden="1" customHeight="1" x14ac:dyDescent="0.2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c r="W8330" s="2"/>
    </row>
    <row r="8331" spans="1:23" ht="14.25" hidden="1" customHeight="1" x14ac:dyDescent="0.2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c r="W8331" s="2"/>
    </row>
    <row r="8332" spans="1:23" ht="14.25" hidden="1" customHeight="1" x14ac:dyDescent="0.2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c r="W8332" s="2"/>
    </row>
    <row r="8333" spans="1:23" ht="14.25" hidden="1" customHeight="1" x14ac:dyDescent="0.2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c r="W8333" s="2"/>
    </row>
    <row r="8334" spans="1:23" ht="14.25" hidden="1" customHeight="1" x14ac:dyDescent="0.2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c r="W8334" s="2"/>
    </row>
    <row r="8335" spans="1:23" ht="14.25" hidden="1" customHeight="1" x14ac:dyDescent="0.2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c r="W8335" s="2"/>
    </row>
    <row r="8336" spans="1:23" ht="14.25" hidden="1" customHeight="1" x14ac:dyDescent="0.2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c r="W8336" s="2"/>
    </row>
    <row r="8337" spans="1:23" ht="14.25" hidden="1" customHeight="1" x14ac:dyDescent="0.2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c r="W8337" s="2"/>
    </row>
    <row r="8338" spans="1:23" ht="14.25" hidden="1" customHeight="1" x14ac:dyDescent="0.2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c r="W8338" s="2"/>
    </row>
    <row r="8339" spans="1:23" ht="14.25" hidden="1" customHeight="1" x14ac:dyDescent="0.2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c r="W8339" s="2"/>
    </row>
    <row r="8340" spans="1:23" ht="14.25" hidden="1" customHeight="1" x14ac:dyDescent="0.2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c r="W8340" s="2"/>
    </row>
    <row r="8341" spans="1:23" ht="14.25" customHeight="1" x14ac:dyDescent="0.2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c r="W8341" s="2">
        <f>Table_1[[#This Row],[Profit]]/Table_1[[#This Row],[Sales]]</f>
        <v>-8.7500000000000064E-2</v>
      </c>
    </row>
    <row r="8342" spans="1:23" ht="14.25" hidden="1" customHeight="1" x14ac:dyDescent="0.2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c r="W8342" s="2"/>
    </row>
    <row r="8343" spans="1:23" ht="14.25" customHeight="1" x14ac:dyDescent="0.2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c r="W8343" s="2">
        <f>Table_1[[#This Row],[Profit]]/Table_1[[#This Row],[Sales]]</f>
        <v>0.27</v>
      </c>
    </row>
    <row r="8344" spans="1:23" ht="14.25" hidden="1" customHeight="1" x14ac:dyDescent="0.2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c r="W8344" s="2"/>
    </row>
    <row r="8345" spans="1:23" ht="14.25" hidden="1" customHeight="1" x14ac:dyDescent="0.2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c r="W8345" s="2"/>
    </row>
    <row r="8346" spans="1:23" ht="14.25" hidden="1" customHeight="1" x14ac:dyDescent="0.2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c r="W8346" s="2"/>
    </row>
    <row r="8347" spans="1:23" ht="14.25" hidden="1" customHeight="1" x14ac:dyDescent="0.2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c r="W8347" s="2"/>
    </row>
    <row r="8348" spans="1:23" ht="14.25" hidden="1" customHeight="1" x14ac:dyDescent="0.2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c r="W8348" s="2"/>
    </row>
    <row r="8349" spans="1:23" ht="14.25" hidden="1" customHeight="1" x14ac:dyDescent="0.2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c r="W8349" s="2"/>
    </row>
    <row r="8350" spans="1:23" ht="14.25" hidden="1" customHeight="1" x14ac:dyDescent="0.2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c r="W8350" s="2"/>
    </row>
    <row r="8351" spans="1:23" ht="14.25" hidden="1" customHeight="1" x14ac:dyDescent="0.2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c r="W8351" s="2"/>
    </row>
    <row r="8352" spans="1:23" ht="14.25" hidden="1" customHeight="1" x14ac:dyDescent="0.2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c r="W8352" s="2"/>
    </row>
    <row r="8353" spans="1:23" ht="14.25" hidden="1" customHeight="1" x14ac:dyDescent="0.2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c r="W8353" s="2"/>
    </row>
    <row r="8354" spans="1:23" ht="14.25" hidden="1" customHeight="1" x14ac:dyDescent="0.2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c r="W8354" s="2"/>
    </row>
    <row r="8355" spans="1:23" ht="14.25" hidden="1" customHeight="1" x14ac:dyDescent="0.2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c r="W8355" s="2"/>
    </row>
    <row r="8356" spans="1:23" ht="14.25" hidden="1" customHeight="1" x14ac:dyDescent="0.2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c r="W8356" s="2"/>
    </row>
    <row r="8357" spans="1:23" ht="14.25" hidden="1" customHeight="1" x14ac:dyDescent="0.2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c r="W8357" s="2"/>
    </row>
    <row r="8358" spans="1:23" ht="14.25" hidden="1" customHeight="1" x14ac:dyDescent="0.2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c r="W8358" s="2"/>
    </row>
    <row r="8359" spans="1:23" ht="14.25" customHeight="1" x14ac:dyDescent="0.2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c r="W8359" s="2">
        <f>Table_1[[#This Row],[Profit]]/Table_1[[#This Row],[Sales]]</f>
        <v>0.28000000000000003</v>
      </c>
    </row>
    <row r="8360" spans="1:23" ht="14.25" customHeight="1" x14ac:dyDescent="0.2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c r="W8360" s="2">
        <f>Table_1[[#This Row],[Profit]]/Table_1[[#This Row],[Sales]]</f>
        <v>8.750000000000005E-2</v>
      </c>
    </row>
    <row r="8361" spans="1:23" ht="14.25" customHeight="1" x14ac:dyDescent="0.2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c r="W8361" s="2">
        <f>Table_1[[#This Row],[Profit]]/Table_1[[#This Row],[Sales]]</f>
        <v>0.42000000000000004</v>
      </c>
    </row>
    <row r="8362" spans="1:23" ht="14.25" hidden="1" customHeight="1" x14ac:dyDescent="0.2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c r="W8362" s="2"/>
    </row>
    <row r="8363" spans="1:23" ht="14.25" hidden="1" customHeight="1" x14ac:dyDescent="0.2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c r="W8363" s="2"/>
    </row>
    <row r="8364" spans="1:23" ht="14.25" hidden="1" customHeight="1" x14ac:dyDescent="0.2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c r="W8364" s="2"/>
    </row>
    <row r="8365" spans="1:23" ht="14.25" hidden="1" customHeight="1" x14ac:dyDescent="0.2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c r="W8365" s="2"/>
    </row>
    <row r="8366" spans="1:23" ht="14.25" hidden="1" customHeight="1" x14ac:dyDescent="0.2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c r="W8366" s="2"/>
    </row>
    <row r="8367" spans="1:23" ht="14.25" customHeight="1" x14ac:dyDescent="0.2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c r="W8367" s="2">
        <f>Table_1[[#This Row],[Profit]]/Table_1[[#This Row],[Sales]]</f>
        <v>0.10000000000000003</v>
      </c>
    </row>
    <row r="8368" spans="1:23" ht="14.25" customHeight="1" x14ac:dyDescent="0.2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c r="W8368" s="2">
        <f>Table_1[[#This Row],[Profit]]/Table_1[[#This Row],[Sales]]</f>
        <v>0.27</v>
      </c>
    </row>
    <row r="8369" spans="1:23" ht="14.25" customHeight="1" x14ac:dyDescent="0.2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c r="W8369" s="2">
        <f>Table_1[[#This Row],[Profit]]/Table_1[[#This Row],[Sales]]</f>
        <v>0.46999999999999992</v>
      </c>
    </row>
    <row r="8370" spans="1:23" ht="14.25" customHeight="1" x14ac:dyDescent="0.2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c r="W8370" s="2">
        <f>Table_1[[#This Row],[Profit]]/Table_1[[#This Row],[Sales]]</f>
        <v>0.37499999999999989</v>
      </c>
    </row>
    <row r="8371" spans="1:23" ht="14.25" customHeight="1" x14ac:dyDescent="0.2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c r="W8371" s="2">
        <f>Table_1[[#This Row],[Profit]]/Table_1[[#This Row],[Sales]]</f>
        <v>3.7500000000000054E-2</v>
      </c>
    </row>
    <row r="8372" spans="1:23" ht="14.25" customHeight="1" x14ac:dyDescent="0.2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c r="W8372" s="2">
        <f>Table_1[[#This Row],[Profit]]/Table_1[[#This Row],[Sales]]</f>
        <v>0.17647058823529407</v>
      </c>
    </row>
    <row r="8373" spans="1:23" ht="14.25" hidden="1" customHeight="1" x14ac:dyDescent="0.2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c r="W8373" s="2"/>
    </row>
    <row r="8374" spans="1:23" ht="14.25" customHeight="1" x14ac:dyDescent="0.2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c r="W8374" s="2">
        <f>Table_1[[#This Row],[Profit]]/Table_1[[#This Row],[Sales]]</f>
        <v>0.41000000000000003</v>
      </c>
    </row>
    <row r="8375" spans="1:23" ht="14.25" customHeight="1" x14ac:dyDescent="0.2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c r="W8375" s="2">
        <f>Table_1[[#This Row],[Profit]]/Table_1[[#This Row],[Sales]]</f>
        <v>0.15000000000000008</v>
      </c>
    </row>
    <row r="8376" spans="1:23" ht="14.25" customHeight="1" x14ac:dyDescent="0.2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c r="W8376" s="2">
        <f>Table_1[[#This Row],[Profit]]/Table_1[[#This Row],[Sales]]</f>
        <v>0.27</v>
      </c>
    </row>
    <row r="8377" spans="1:23" ht="14.25" customHeight="1" x14ac:dyDescent="0.2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c r="W8377" s="2">
        <f>Table_1[[#This Row],[Profit]]/Table_1[[#This Row],[Sales]]</f>
        <v>0.31249999999999989</v>
      </c>
    </row>
    <row r="8378" spans="1:23" ht="14.25" hidden="1" customHeight="1" x14ac:dyDescent="0.2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c r="W8378" s="2"/>
    </row>
    <row r="8379" spans="1:23" ht="14.25" hidden="1" customHeight="1" x14ac:dyDescent="0.2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c r="W8379" s="2"/>
    </row>
    <row r="8380" spans="1:23" ht="14.25" hidden="1" customHeight="1" x14ac:dyDescent="0.2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c r="W8380" s="2"/>
    </row>
    <row r="8381" spans="1:23" ht="14.25" hidden="1" customHeight="1" x14ac:dyDescent="0.2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c r="W8381" s="2"/>
    </row>
    <row r="8382" spans="1:23" ht="14.25" hidden="1" customHeight="1" x14ac:dyDescent="0.2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c r="W8382" s="2"/>
    </row>
    <row r="8383" spans="1:23" ht="14.25" customHeight="1" x14ac:dyDescent="0.2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c r="W8383" s="2">
        <f>Table_1[[#This Row],[Profit]]/Table_1[[#This Row],[Sales]]</f>
        <v>-0.23750000000000004</v>
      </c>
    </row>
    <row r="8384" spans="1:23" ht="14.25" hidden="1" customHeight="1" x14ac:dyDescent="0.2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c r="W8384" s="2"/>
    </row>
    <row r="8385" spans="1:23" ht="14.25" hidden="1" customHeight="1" x14ac:dyDescent="0.2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c r="W8385" s="2"/>
    </row>
    <row r="8386" spans="1:23" ht="14.25" hidden="1" customHeight="1" x14ac:dyDescent="0.2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c r="W8386" s="2"/>
    </row>
    <row r="8387" spans="1:23" ht="14.25" customHeight="1" x14ac:dyDescent="0.2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c r="W8387" s="2">
        <f>Table_1[[#This Row],[Profit]]/Table_1[[#This Row],[Sales]]</f>
        <v>0.35</v>
      </c>
    </row>
    <row r="8388" spans="1:23" ht="14.25" hidden="1" customHeight="1" x14ac:dyDescent="0.2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c r="W8388" s="2"/>
    </row>
    <row r="8389" spans="1:23" ht="14.25" hidden="1" customHeight="1" x14ac:dyDescent="0.2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c r="W8389" s="2"/>
    </row>
    <row r="8390" spans="1:23" ht="14.25" hidden="1" customHeight="1" x14ac:dyDescent="0.2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c r="W8390" s="2"/>
    </row>
    <row r="8391" spans="1:23" ht="14.25" hidden="1" customHeight="1" x14ac:dyDescent="0.2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c r="W8391" s="2"/>
    </row>
    <row r="8392" spans="1:23" ht="14.25" customHeight="1" x14ac:dyDescent="0.2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c r="W8392" s="2">
        <f>Table_1[[#This Row],[Profit]]/Table_1[[#This Row],[Sales]]</f>
        <v>0.49</v>
      </c>
    </row>
    <row r="8393" spans="1:23" ht="14.25" hidden="1" customHeight="1" x14ac:dyDescent="0.2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c r="W8393" s="2"/>
    </row>
    <row r="8394" spans="1:23" ht="14.25" hidden="1" customHeight="1" x14ac:dyDescent="0.2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c r="W8394" s="2"/>
    </row>
    <row r="8395" spans="1:23" ht="14.25" hidden="1" customHeight="1" x14ac:dyDescent="0.2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c r="W8395" s="2"/>
    </row>
    <row r="8396" spans="1:23" ht="14.25" hidden="1" customHeight="1" x14ac:dyDescent="0.2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c r="W8396" s="2"/>
    </row>
    <row r="8397" spans="1:23" ht="14.25" hidden="1" customHeight="1" x14ac:dyDescent="0.2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c r="W8397" s="2"/>
    </row>
    <row r="8398" spans="1:23" ht="14.25" hidden="1" customHeight="1" x14ac:dyDescent="0.2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c r="W8398" s="2"/>
    </row>
    <row r="8399" spans="1:23" ht="14.25" hidden="1" customHeight="1" x14ac:dyDescent="0.2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c r="W8399" s="2"/>
    </row>
    <row r="8400" spans="1:23" ht="14.25" hidden="1" customHeight="1" x14ac:dyDescent="0.2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c r="W8400" s="2"/>
    </row>
    <row r="8401" spans="1:23" ht="14.25" customHeight="1" x14ac:dyDescent="0.2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c r="W8401" s="2">
        <f>Table_1[[#This Row],[Profit]]/Table_1[[#This Row],[Sales]]</f>
        <v>7.4999999999999969E-2</v>
      </c>
    </row>
    <row r="8402" spans="1:23" ht="14.25" hidden="1" customHeight="1" x14ac:dyDescent="0.2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c r="W8402" s="2"/>
    </row>
    <row r="8403" spans="1:23" ht="14.25" hidden="1" customHeight="1" x14ac:dyDescent="0.2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c r="W8403" s="2"/>
    </row>
    <row r="8404" spans="1:23" ht="14.25" hidden="1" customHeight="1" x14ac:dyDescent="0.2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c r="W8404" s="2"/>
    </row>
    <row r="8405" spans="1:23" ht="14.25" customHeight="1" x14ac:dyDescent="0.2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c r="W8405" s="2">
        <f>Table_1[[#This Row],[Profit]]/Table_1[[#This Row],[Sales]]</f>
        <v>0.45999999999999996</v>
      </c>
    </row>
    <row r="8406" spans="1:23" ht="14.25" hidden="1" customHeight="1" x14ac:dyDescent="0.2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c r="W8406" s="2"/>
    </row>
    <row r="8407" spans="1:23" ht="14.25" hidden="1" customHeight="1" x14ac:dyDescent="0.2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c r="W8407" s="2"/>
    </row>
    <row r="8408" spans="1:23" ht="14.25" hidden="1" customHeight="1" x14ac:dyDescent="0.2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c r="W8408" s="2"/>
    </row>
    <row r="8409" spans="1:23" ht="14.25" hidden="1" customHeight="1" x14ac:dyDescent="0.2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c r="W8409" s="2"/>
    </row>
    <row r="8410" spans="1:23" ht="14.25" hidden="1" customHeight="1" x14ac:dyDescent="0.2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c r="W8410" s="2"/>
    </row>
    <row r="8411" spans="1:23" ht="14.25" customHeight="1" x14ac:dyDescent="0.2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c r="W8411" s="2">
        <f>Table_1[[#This Row],[Profit]]/Table_1[[#This Row],[Sales]]</f>
        <v>0.34999999999999992</v>
      </c>
    </row>
    <row r="8412" spans="1:23" ht="14.25" hidden="1" customHeight="1" x14ac:dyDescent="0.2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c r="W8412" s="2"/>
    </row>
    <row r="8413" spans="1:23" ht="14.25" hidden="1" customHeight="1" x14ac:dyDescent="0.2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c r="W8413" s="2"/>
    </row>
    <row r="8414" spans="1:23" ht="14.25" hidden="1" customHeight="1" x14ac:dyDescent="0.2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c r="W8414" s="2"/>
    </row>
    <row r="8415" spans="1:23" ht="14.25" hidden="1" customHeight="1" x14ac:dyDescent="0.2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c r="W8415" s="2"/>
    </row>
    <row r="8416" spans="1:23" ht="14.25" hidden="1" customHeight="1" x14ac:dyDescent="0.2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c r="W8416" s="2"/>
    </row>
    <row r="8417" spans="1:23" ht="14.25" hidden="1" customHeight="1" x14ac:dyDescent="0.2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c r="W8417" s="2"/>
    </row>
    <row r="8418" spans="1:23" ht="14.25" customHeight="1" x14ac:dyDescent="0.2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c r="W8418" s="2">
        <f>Table_1[[#This Row],[Profit]]/Table_1[[#This Row],[Sales]]</f>
        <v>0.31249999999999994</v>
      </c>
    </row>
    <row r="8419" spans="1:23" ht="14.25" customHeight="1" x14ac:dyDescent="0.2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c r="W8419" s="2">
        <f>Table_1[[#This Row],[Profit]]/Table_1[[#This Row],[Sales]]</f>
        <v>0.24999999999999994</v>
      </c>
    </row>
    <row r="8420" spans="1:23" ht="14.25" customHeight="1" x14ac:dyDescent="0.2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c r="W8420" s="2">
        <f>Table_1[[#This Row],[Profit]]/Table_1[[#This Row],[Sales]]</f>
        <v>0.21999999999999997</v>
      </c>
    </row>
    <row r="8421" spans="1:23" ht="14.25" customHeight="1" x14ac:dyDescent="0.2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c r="W8421" s="2">
        <f>Table_1[[#This Row],[Profit]]/Table_1[[#This Row],[Sales]]</f>
        <v>3.9999999999999952E-2</v>
      </c>
    </row>
    <row r="8422" spans="1:23" ht="14.25" customHeight="1" x14ac:dyDescent="0.2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c r="W8422" s="2">
        <f>Table_1[[#This Row],[Profit]]/Table_1[[#This Row],[Sales]]</f>
        <v>0.44000000000000006</v>
      </c>
    </row>
    <row r="8423" spans="1:23" ht="14.25" hidden="1" customHeight="1" x14ac:dyDescent="0.2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c r="W8423" s="2"/>
    </row>
    <row r="8424" spans="1:23" ht="14.25" hidden="1" customHeight="1" x14ac:dyDescent="0.2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c r="W8424" s="2"/>
    </row>
    <row r="8425" spans="1:23" ht="14.25" hidden="1" customHeight="1" x14ac:dyDescent="0.2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c r="W8425" s="2"/>
    </row>
    <row r="8426" spans="1:23" ht="14.25" hidden="1" customHeight="1" x14ac:dyDescent="0.2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c r="W8426" s="2"/>
    </row>
    <row r="8427" spans="1:23" ht="14.25" hidden="1" customHeight="1" x14ac:dyDescent="0.2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c r="W8427" s="2"/>
    </row>
    <row r="8428" spans="1:23" ht="14.25" customHeight="1" x14ac:dyDescent="0.2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c r="W8428" s="2">
        <f>Table_1[[#This Row],[Profit]]/Table_1[[#This Row],[Sales]]</f>
        <v>8.7499999999999967E-2</v>
      </c>
    </row>
    <row r="8429" spans="1:23" ht="14.25" hidden="1" customHeight="1" x14ac:dyDescent="0.2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c r="W8429" s="2"/>
    </row>
    <row r="8430" spans="1:23" ht="14.25" customHeight="1" x14ac:dyDescent="0.2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c r="W8430" s="2">
        <f>Table_1[[#This Row],[Profit]]/Table_1[[#This Row],[Sales]]</f>
        <v>-0.1750000000000001</v>
      </c>
    </row>
    <row r="8431" spans="1:23" ht="14.25" hidden="1" customHeight="1" x14ac:dyDescent="0.2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c r="W8431" s="2"/>
    </row>
    <row r="8432" spans="1:23" ht="14.25" hidden="1" customHeight="1" x14ac:dyDescent="0.2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c r="W8432" s="2"/>
    </row>
    <row r="8433" spans="1:23" ht="14.25" hidden="1" customHeight="1" x14ac:dyDescent="0.2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c r="W8433" s="2"/>
    </row>
    <row r="8434" spans="1:23" ht="14.25" hidden="1" customHeight="1" x14ac:dyDescent="0.2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c r="W8434" s="2"/>
    </row>
    <row r="8435" spans="1:23" ht="14.25" hidden="1" customHeight="1" x14ac:dyDescent="0.2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c r="W8435" s="2"/>
    </row>
    <row r="8436" spans="1:23" ht="14.25" hidden="1" customHeight="1" x14ac:dyDescent="0.2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c r="W8436" s="2"/>
    </row>
    <row r="8437" spans="1:23" ht="14.25" hidden="1" customHeight="1" x14ac:dyDescent="0.2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c r="W8437" s="2"/>
    </row>
    <row r="8438" spans="1:23" ht="14.25" customHeight="1" x14ac:dyDescent="0.2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c r="W8438" s="2">
        <f>Table_1[[#This Row],[Profit]]/Table_1[[#This Row],[Sales]]</f>
        <v>0.36249999999999993</v>
      </c>
    </row>
    <row r="8439" spans="1:23" ht="14.25" hidden="1" customHeight="1" x14ac:dyDescent="0.2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c r="W8439" s="2"/>
    </row>
    <row r="8440" spans="1:23" ht="14.25" customHeight="1" x14ac:dyDescent="0.2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c r="W8440" s="2">
        <f>Table_1[[#This Row],[Profit]]/Table_1[[#This Row],[Sales]]</f>
        <v>0.37499999999999994</v>
      </c>
    </row>
    <row r="8441" spans="1:23" ht="14.25" hidden="1" customHeight="1" x14ac:dyDescent="0.2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c r="W8441" s="2"/>
    </row>
    <row r="8442" spans="1:23" ht="14.25" hidden="1" customHeight="1" x14ac:dyDescent="0.2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c r="W8442" s="2"/>
    </row>
    <row r="8443" spans="1:23" ht="14.25" customHeight="1" x14ac:dyDescent="0.2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c r="W8443" s="2">
        <f>Table_1[[#This Row],[Profit]]/Table_1[[#This Row],[Sales]]</f>
        <v>0.32499999999999996</v>
      </c>
    </row>
    <row r="8444" spans="1:23" ht="14.25" hidden="1" customHeight="1" x14ac:dyDescent="0.2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c r="W8444" s="2"/>
    </row>
    <row r="8445" spans="1:23" ht="14.25" hidden="1" customHeight="1" x14ac:dyDescent="0.2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c r="W8445" s="2"/>
    </row>
    <row r="8446" spans="1:23" ht="14.25" hidden="1" customHeight="1" x14ac:dyDescent="0.2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c r="W8446" s="2"/>
    </row>
    <row r="8447" spans="1:23" ht="14.25" hidden="1" customHeight="1" x14ac:dyDescent="0.2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c r="W8447" s="2"/>
    </row>
    <row r="8448" spans="1:23" ht="14.25" hidden="1" customHeight="1" x14ac:dyDescent="0.2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c r="W8448" s="2"/>
    </row>
    <row r="8449" spans="1:23" ht="14.25" hidden="1" customHeight="1" x14ac:dyDescent="0.2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c r="W8449" s="2"/>
    </row>
    <row r="8450" spans="1:23" ht="14.25" hidden="1" customHeight="1" x14ac:dyDescent="0.2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c r="W8450" s="2"/>
    </row>
    <row r="8451" spans="1:23" ht="14.25" hidden="1" customHeight="1" x14ac:dyDescent="0.2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c r="W8451" s="2"/>
    </row>
    <row r="8452" spans="1:23" ht="14.25" hidden="1" customHeight="1" x14ac:dyDescent="0.2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c r="W8452" s="2"/>
    </row>
    <row r="8453" spans="1:23" ht="14.25" customHeight="1" x14ac:dyDescent="0.2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c r="W8453" s="2">
        <f>Table_1[[#This Row],[Profit]]/Table_1[[#This Row],[Sales]]</f>
        <v>7.5000000000000039E-2</v>
      </c>
    </row>
    <row r="8454" spans="1:23" ht="14.25" hidden="1" customHeight="1" x14ac:dyDescent="0.2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c r="W8454" s="2"/>
    </row>
    <row r="8455" spans="1:23" ht="14.25" hidden="1" customHeight="1" x14ac:dyDescent="0.2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c r="W8455" s="2"/>
    </row>
    <row r="8456" spans="1:23" ht="14.25" hidden="1" customHeight="1" x14ac:dyDescent="0.2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c r="W8456" s="2"/>
    </row>
    <row r="8457" spans="1:23" ht="14.25" customHeight="1" x14ac:dyDescent="0.2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c r="W8457" s="2">
        <f>Table_1[[#This Row],[Profit]]/Table_1[[#This Row],[Sales]]</f>
        <v>0.10000000000000005</v>
      </c>
    </row>
    <row r="8458" spans="1:23" ht="14.25" hidden="1" customHeight="1" x14ac:dyDescent="0.2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c r="W8458" s="2"/>
    </row>
    <row r="8459" spans="1:23" ht="14.25" hidden="1" customHeight="1" x14ac:dyDescent="0.2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c r="W8459" s="2"/>
    </row>
    <row r="8460" spans="1:23" ht="14.25" hidden="1" customHeight="1" x14ac:dyDescent="0.2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c r="W8460" s="2"/>
    </row>
    <row r="8461" spans="1:23" ht="14.25" hidden="1" customHeight="1" x14ac:dyDescent="0.2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c r="W8461" s="2"/>
    </row>
    <row r="8462" spans="1:23" ht="14.25" hidden="1" customHeight="1" x14ac:dyDescent="0.2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c r="W8462" s="2"/>
    </row>
    <row r="8463" spans="1:23" ht="14.25" hidden="1" customHeight="1" x14ac:dyDescent="0.2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c r="W8463" s="2"/>
    </row>
    <row r="8464" spans="1:23" ht="14.25" hidden="1" customHeight="1" x14ac:dyDescent="0.2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c r="W8464" s="2"/>
    </row>
    <row r="8465" spans="1:23" ht="14.25" customHeight="1" x14ac:dyDescent="0.2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c r="W8465" s="2">
        <f>Table_1[[#This Row],[Profit]]/Table_1[[#This Row],[Sales]]</f>
        <v>7.5000000000000067E-2</v>
      </c>
    </row>
    <row r="8466" spans="1:23" ht="14.25" customHeight="1" x14ac:dyDescent="0.2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c r="W8466" s="2">
        <f>Table_1[[#This Row],[Profit]]/Table_1[[#This Row],[Sales]]</f>
        <v>-6.2500000000000056E-2</v>
      </c>
    </row>
    <row r="8467" spans="1:23" ht="14.25" hidden="1" customHeight="1" x14ac:dyDescent="0.2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c r="W8467" s="2"/>
    </row>
    <row r="8468" spans="1:23" ht="14.25" hidden="1" customHeight="1" x14ac:dyDescent="0.2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c r="W8468" s="2"/>
    </row>
    <row r="8469" spans="1:23" ht="14.25" customHeight="1" x14ac:dyDescent="0.2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c r="W8469" s="2">
        <f>Table_1[[#This Row],[Profit]]/Table_1[[#This Row],[Sales]]</f>
        <v>0.34999999999999992</v>
      </c>
    </row>
    <row r="8470" spans="1:23" ht="14.25" hidden="1" customHeight="1" x14ac:dyDescent="0.2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c r="W8470" s="2"/>
    </row>
    <row r="8471" spans="1:23" ht="14.25" hidden="1" customHeight="1" x14ac:dyDescent="0.2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c r="W8471" s="2"/>
    </row>
    <row r="8472" spans="1:23" ht="14.25" hidden="1" customHeight="1" x14ac:dyDescent="0.2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c r="W8472" s="2"/>
    </row>
    <row r="8473" spans="1:23" ht="14.25" hidden="1" customHeight="1" x14ac:dyDescent="0.2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c r="W8473" s="2"/>
    </row>
    <row r="8474" spans="1:23" ht="14.25" hidden="1" customHeight="1" x14ac:dyDescent="0.2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c r="W8474" s="2"/>
    </row>
    <row r="8475" spans="1:23" ht="14.25" hidden="1" customHeight="1" x14ac:dyDescent="0.2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c r="W8475" s="2"/>
    </row>
    <row r="8476" spans="1:23" ht="14.25" hidden="1" customHeight="1" x14ac:dyDescent="0.2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c r="W8476" s="2"/>
    </row>
    <row r="8477" spans="1:23" ht="14.25" hidden="1" customHeight="1" x14ac:dyDescent="0.2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c r="W8477" s="2"/>
    </row>
    <row r="8478" spans="1:23" ht="14.25" customHeight="1" x14ac:dyDescent="0.2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c r="W8478" s="2">
        <f>Table_1[[#This Row],[Profit]]/Table_1[[#This Row],[Sales]]</f>
        <v>0.36250000000000004</v>
      </c>
    </row>
    <row r="8479" spans="1:23" ht="14.25" hidden="1" customHeight="1" x14ac:dyDescent="0.2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c r="W8479" s="2"/>
    </row>
    <row r="8480" spans="1:23" ht="14.25" customHeight="1" x14ac:dyDescent="0.2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c r="W8480" s="2">
        <f>Table_1[[#This Row],[Profit]]/Table_1[[#This Row],[Sales]]</f>
        <v>0.28999999999999998</v>
      </c>
    </row>
    <row r="8481" spans="1:23" ht="14.25" customHeight="1" x14ac:dyDescent="0.2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c r="W8481" s="2">
        <f>Table_1[[#This Row],[Profit]]/Table_1[[#This Row],[Sales]]</f>
        <v>0.44999999999999996</v>
      </c>
    </row>
    <row r="8482" spans="1:23" ht="14.25" hidden="1" customHeight="1" x14ac:dyDescent="0.2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c r="W8482" s="2"/>
    </row>
    <row r="8483" spans="1:23" ht="14.25" hidden="1" customHeight="1" x14ac:dyDescent="0.2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c r="W8483" s="2"/>
    </row>
    <row r="8484" spans="1:23" ht="14.25" hidden="1" customHeight="1" x14ac:dyDescent="0.2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c r="W8484" s="2"/>
    </row>
    <row r="8485" spans="1:23" ht="14.25" hidden="1" customHeight="1" x14ac:dyDescent="0.2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c r="W8485" s="2"/>
    </row>
    <row r="8486" spans="1:23" ht="14.25" customHeight="1" x14ac:dyDescent="0.2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c r="W8486" s="2">
        <f>Table_1[[#This Row],[Profit]]/Table_1[[#This Row],[Sales]]</f>
        <v>0.36</v>
      </c>
    </row>
    <row r="8487" spans="1:23" ht="14.25" customHeight="1" x14ac:dyDescent="0.2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c r="W8487" s="2">
        <f>Table_1[[#This Row],[Profit]]/Table_1[[#This Row],[Sales]]</f>
        <v>0.45999999999999996</v>
      </c>
    </row>
    <row r="8488" spans="1:23" ht="14.25" customHeight="1" x14ac:dyDescent="0.2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c r="W8488" s="2">
        <f>Table_1[[#This Row],[Profit]]/Table_1[[#This Row],[Sales]]</f>
        <v>0.48</v>
      </c>
    </row>
    <row r="8489" spans="1:23" ht="14.25" customHeight="1" x14ac:dyDescent="0.2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c r="W8489" s="2">
        <f>Table_1[[#This Row],[Profit]]/Table_1[[#This Row],[Sales]]</f>
        <v>0.5</v>
      </c>
    </row>
    <row r="8490" spans="1:23" ht="14.25" hidden="1" customHeight="1" x14ac:dyDescent="0.2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c r="W8490" s="2"/>
    </row>
    <row r="8491" spans="1:23" ht="14.25" hidden="1" customHeight="1" x14ac:dyDescent="0.2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c r="W8491" s="2"/>
    </row>
    <row r="8492" spans="1:23" ht="14.25" hidden="1" customHeight="1" x14ac:dyDescent="0.2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c r="W8492" s="2"/>
    </row>
    <row r="8493" spans="1:23" ht="14.25" customHeight="1" x14ac:dyDescent="0.2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c r="W8493" s="2">
        <f>Table_1[[#This Row],[Profit]]/Table_1[[#This Row],[Sales]]</f>
        <v>2.0000000000000042E-2</v>
      </c>
    </row>
    <row r="8494" spans="1:23" ht="14.25" hidden="1" customHeight="1" x14ac:dyDescent="0.2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c r="W8494" s="2"/>
    </row>
    <row r="8495" spans="1:23" ht="14.25" hidden="1" customHeight="1" x14ac:dyDescent="0.2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c r="W8495" s="2"/>
    </row>
    <row r="8496" spans="1:23" ht="14.25" hidden="1" customHeight="1" x14ac:dyDescent="0.2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c r="W8496" s="2"/>
    </row>
    <row r="8497" spans="1:23" ht="14.25" customHeight="1" x14ac:dyDescent="0.2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c r="W8497" s="2">
        <f>Table_1[[#This Row],[Profit]]/Table_1[[#This Row],[Sales]]</f>
        <v>-3.7500000000000089E-2</v>
      </c>
    </row>
    <row r="8498" spans="1:23" ht="14.25" hidden="1" customHeight="1" x14ac:dyDescent="0.2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c r="W8498" s="2"/>
    </row>
    <row r="8499" spans="1:23" ht="14.25" hidden="1" customHeight="1" x14ac:dyDescent="0.2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c r="W8499" s="2"/>
    </row>
    <row r="8500" spans="1:23" ht="14.25" hidden="1" customHeight="1" x14ac:dyDescent="0.2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c r="W8500" s="2"/>
    </row>
    <row r="8501" spans="1:23" ht="14.25" hidden="1" customHeight="1" x14ac:dyDescent="0.2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c r="W8501" s="2"/>
    </row>
    <row r="8502" spans="1:23" ht="14.25" hidden="1" customHeight="1" x14ac:dyDescent="0.2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c r="W8502" s="2"/>
    </row>
    <row r="8503" spans="1:23" ht="14.25" customHeight="1" x14ac:dyDescent="0.2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c r="W8503" s="2">
        <f>Table_1[[#This Row],[Profit]]/Table_1[[#This Row],[Sales]]</f>
        <v>7.5000000000000011E-2</v>
      </c>
    </row>
    <row r="8504" spans="1:23" ht="14.25" customHeight="1" x14ac:dyDescent="0.2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c r="W8504" s="2">
        <f>Table_1[[#This Row],[Profit]]/Table_1[[#This Row],[Sales]]</f>
        <v>-0.11250000000000006</v>
      </c>
    </row>
    <row r="8505" spans="1:23" ht="14.25" customHeight="1" x14ac:dyDescent="0.2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c r="W8505" s="2">
        <f>Table_1[[#This Row],[Profit]]/Table_1[[#This Row],[Sales]]</f>
        <v>0.48000000000000004</v>
      </c>
    </row>
    <row r="8506" spans="1:23" ht="14.25" hidden="1" customHeight="1" x14ac:dyDescent="0.2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c r="W8506" s="2"/>
    </row>
    <row r="8507" spans="1:23" ht="14.25" hidden="1" customHeight="1" x14ac:dyDescent="0.2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c r="W8507" s="2"/>
    </row>
    <row r="8508" spans="1:23" ht="14.25" hidden="1" customHeight="1" x14ac:dyDescent="0.2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c r="W8508" s="2"/>
    </row>
    <row r="8509" spans="1:23" ht="14.25" hidden="1" customHeight="1" x14ac:dyDescent="0.2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c r="W8509" s="2"/>
    </row>
    <row r="8510" spans="1:23" ht="14.25" hidden="1" customHeight="1" x14ac:dyDescent="0.2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c r="W8510" s="2"/>
    </row>
    <row r="8511" spans="1:23" ht="14.25" hidden="1" customHeight="1" x14ac:dyDescent="0.2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c r="W8511" s="2"/>
    </row>
    <row r="8512" spans="1:23" ht="14.25" hidden="1" customHeight="1" x14ac:dyDescent="0.2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c r="W8512" s="2"/>
    </row>
    <row r="8513" spans="1:23" ht="14.25" hidden="1" customHeight="1" x14ac:dyDescent="0.2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c r="W8513" s="2"/>
    </row>
    <row r="8514" spans="1:23" ht="14.25" hidden="1" customHeight="1" x14ac:dyDescent="0.2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c r="W8514" s="2"/>
    </row>
    <row r="8515" spans="1:23" ht="14.25" hidden="1" customHeight="1" x14ac:dyDescent="0.2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c r="W8515" s="2"/>
    </row>
    <row r="8516" spans="1:23" ht="14.25" hidden="1" customHeight="1" x14ac:dyDescent="0.2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c r="W8516" s="2"/>
    </row>
    <row r="8517" spans="1:23" ht="14.25" hidden="1" customHeight="1" x14ac:dyDescent="0.2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c r="W8517" s="2"/>
    </row>
    <row r="8518" spans="1:23" ht="14.25" hidden="1" customHeight="1" x14ac:dyDescent="0.2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c r="W8518" s="2"/>
    </row>
    <row r="8519" spans="1:23" ht="14.25" hidden="1" customHeight="1" x14ac:dyDescent="0.2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c r="W8519" s="2"/>
    </row>
    <row r="8520" spans="1:23" ht="14.25" hidden="1" customHeight="1" x14ac:dyDescent="0.2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c r="W8520" s="2"/>
    </row>
    <row r="8521" spans="1:23" ht="14.25" hidden="1" customHeight="1" x14ac:dyDescent="0.2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c r="W8521" s="2"/>
    </row>
    <row r="8522" spans="1:23" ht="14.25" hidden="1" customHeight="1" x14ac:dyDescent="0.2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c r="W8522" s="2"/>
    </row>
    <row r="8523" spans="1:23" ht="14.25" hidden="1" customHeight="1" x14ac:dyDescent="0.2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c r="W8523" s="2"/>
    </row>
    <row r="8524" spans="1:23" ht="14.25" hidden="1" customHeight="1" x14ac:dyDescent="0.2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c r="W8524" s="2"/>
    </row>
    <row r="8525" spans="1:23" ht="14.25" customHeight="1" x14ac:dyDescent="0.2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c r="W8525" s="2">
        <f>Table_1[[#This Row],[Profit]]/Table_1[[#This Row],[Sales]]</f>
        <v>0.5</v>
      </c>
    </row>
    <row r="8526" spans="1:23" ht="14.25" hidden="1" customHeight="1" x14ac:dyDescent="0.2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c r="W8526" s="2"/>
    </row>
    <row r="8527" spans="1:23" ht="14.25" hidden="1" customHeight="1" x14ac:dyDescent="0.2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c r="W8527" s="2"/>
    </row>
    <row r="8528" spans="1:23" ht="14.25" hidden="1" customHeight="1" x14ac:dyDescent="0.2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c r="W8528" s="2"/>
    </row>
    <row r="8529" spans="1:23" ht="14.25" hidden="1" customHeight="1" x14ac:dyDescent="0.2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c r="W8529" s="2"/>
    </row>
    <row r="8530" spans="1:23" ht="14.25" hidden="1" customHeight="1" x14ac:dyDescent="0.2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c r="W8530" s="2"/>
    </row>
    <row r="8531" spans="1:23" ht="14.25" customHeight="1" x14ac:dyDescent="0.2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c r="W8531" s="2">
        <f>Table_1[[#This Row],[Profit]]/Table_1[[#This Row],[Sales]]</f>
        <v>-0.14999999999999997</v>
      </c>
    </row>
    <row r="8532" spans="1:23" ht="14.25" hidden="1" customHeight="1" x14ac:dyDescent="0.2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c r="W8532" s="2"/>
    </row>
    <row r="8533" spans="1:23" ht="14.25" hidden="1" customHeight="1" x14ac:dyDescent="0.2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c r="W8533" s="2"/>
    </row>
    <row r="8534" spans="1:23" ht="14.25" hidden="1" customHeight="1" x14ac:dyDescent="0.2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c r="W8534" s="2"/>
    </row>
    <row r="8535" spans="1:23" ht="14.25" hidden="1" customHeight="1" x14ac:dyDescent="0.2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c r="W8535" s="2"/>
    </row>
    <row r="8536" spans="1:23" ht="14.25" hidden="1" customHeight="1" x14ac:dyDescent="0.2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c r="W8536" s="2"/>
    </row>
    <row r="8537" spans="1:23" ht="14.25" customHeight="1" x14ac:dyDescent="0.2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c r="W8537" s="2">
        <f>Table_1[[#This Row],[Profit]]/Table_1[[#This Row],[Sales]]</f>
        <v>0.06</v>
      </c>
    </row>
    <row r="8538" spans="1:23" ht="14.25" hidden="1" customHeight="1" x14ac:dyDescent="0.2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c r="W8538" s="2"/>
    </row>
    <row r="8539" spans="1:23" ht="14.25" hidden="1" customHeight="1" x14ac:dyDescent="0.2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c r="W8539" s="2"/>
    </row>
    <row r="8540" spans="1:23" ht="14.25" hidden="1" customHeight="1" x14ac:dyDescent="0.2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c r="W8540" s="2"/>
    </row>
    <row r="8541" spans="1:23" ht="14.25" customHeight="1" x14ac:dyDescent="0.2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c r="W8541" s="2">
        <f>Table_1[[#This Row],[Profit]]/Table_1[[#This Row],[Sales]]</f>
        <v>0.12499999999999992</v>
      </c>
    </row>
    <row r="8542" spans="1:23" ht="14.25" customHeight="1" x14ac:dyDescent="0.2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c r="W8542" s="2">
        <f>Table_1[[#This Row],[Profit]]/Table_1[[#This Row],[Sales]]</f>
        <v>0.3125</v>
      </c>
    </row>
    <row r="8543" spans="1:23" ht="14.25" hidden="1" customHeight="1" x14ac:dyDescent="0.2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c r="W8543" s="2"/>
    </row>
    <row r="8544" spans="1:23" ht="14.25" hidden="1" customHeight="1" x14ac:dyDescent="0.2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c r="W8544" s="2"/>
    </row>
    <row r="8545" spans="1:23" ht="14.25" hidden="1" customHeight="1" x14ac:dyDescent="0.2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c r="W8545" s="2"/>
    </row>
    <row r="8546" spans="1:23" ht="14.25" hidden="1" customHeight="1" x14ac:dyDescent="0.2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c r="W8546" s="2"/>
    </row>
    <row r="8547" spans="1:23" ht="14.25" hidden="1" customHeight="1" x14ac:dyDescent="0.2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c r="W8547" s="2"/>
    </row>
    <row r="8548" spans="1:23" ht="14.25" hidden="1" customHeight="1" x14ac:dyDescent="0.2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c r="W8548" s="2"/>
    </row>
    <row r="8549" spans="1:23" ht="14.25" customHeight="1" x14ac:dyDescent="0.2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c r="W8549" s="2">
        <f>Table_1[[#This Row],[Profit]]/Table_1[[#This Row],[Sales]]</f>
        <v>0.4499999999999999</v>
      </c>
    </row>
    <row r="8550" spans="1:23" ht="14.25" customHeight="1" x14ac:dyDescent="0.2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c r="W8550" s="2">
        <f>Table_1[[#This Row],[Profit]]/Table_1[[#This Row],[Sales]]</f>
        <v>0.48000000000000004</v>
      </c>
    </row>
    <row r="8551" spans="1:23" ht="14.25" customHeight="1" x14ac:dyDescent="0.2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c r="W8551" s="2">
        <f>Table_1[[#This Row],[Profit]]/Table_1[[#This Row],[Sales]]</f>
        <v>0.16249999999999989</v>
      </c>
    </row>
    <row r="8552" spans="1:23" ht="14.25" hidden="1" customHeight="1" x14ac:dyDescent="0.2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c r="W8552" s="2"/>
    </row>
    <row r="8553" spans="1:23" ht="14.25" hidden="1" customHeight="1" x14ac:dyDescent="0.2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c r="W8553" s="2"/>
    </row>
    <row r="8554" spans="1:23" ht="14.25" hidden="1" customHeight="1" x14ac:dyDescent="0.2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c r="W8554" s="2"/>
    </row>
    <row r="8555" spans="1:23" ht="14.25" hidden="1" customHeight="1" x14ac:dyDescent="0.2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c r="W8555" s="2"/>
    </row>
    <row r="8556" spans="1:23" ht="14.25" hidden="1" customHeight="1" x14ac:dyDescent="0.2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c r="W8556" s="2"/>
    </row>
    <row r="8557" spans="1:23" ht="14.25" hidden="1" customHeight="1" x14ac:dyDescent="0.2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c r="W8557" s="2"/>
    </row>
    <row r="8558" spans="1:23" ht="14.25" hidden="1" customHeight="1" x14ac:dyDescent="0.2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c r="W8558" s="2"/>
    </row>
    <row r="8559" spans="1:23" ht="14.25" hidden="1" customHeight="1" x14ac:dyDescent="0.2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c r="W8559" s="2"/>
    </row>
    <row r="8560" spans="1:23" ht="14.25" hidden="1" customHeight="1" x14ac:dyDescent="0.2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c r="W8560" s="2"/>
    </row>
    <row r="8561" spans="1:23" ht="14.25" hidden="1" customHeight="1" x14ac:dyDescent="0.2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c r="W8561" s="2"/>
    </row>
    <row r="8562" spans="1:23" ht="14.25" hidden="1" customHeight="1" x14ac:dyDescent="0.2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c r="W8562" s="2"/>
    </row>
    <row r="8563" spans="1:23" ht="14.25" hidden="1" customHeight="1" x14ac:dyDescent="0.2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c r="W8563" s="2"/>
    </row>
    <row r="8564" spans="1:23" ht="14.25" hidden="1" customHeight="1" x14ac:dyDescent="0.2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c r="W8564" s="2"/>
    </row>
    <row r="8565" spans="1:23" ht="14.25" hidden="1" customHeight="1" x14ac:dyDescent="0.2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c r="W8565" s="2"/>
    </row>
    <row r="8566" spans="1:23" ht="14.25" hidden="1" customHeight="1" x14ac:dyDescent="0.2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c r="W8566" s="2"/>
    </row>
    <row r="8567" spans="1:23" ht="14.25" hidden="1" customHeight="1" x14ac:dyDescent="0.2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c r="W8567" s="2"/>
    </row>
    <row r="8568" spans="1:23" ht="14.25" hidden="1" customHeight="1" x14ac:dyDescent="0.2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c r="W8568" s="2"/>
    </row>
    <row r="8569" spans="1:23" ht="14.25" hidden="1" customHeight="1" x14ac:dyDescent="0.2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c r="W8569" s="2"/>
    </row>
    <row r="8570" spans="1:23" ht="14.25" hidden="1" customHeight="1" x14ac:dyDescent="0.2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c r="W8570" s="2"/>
    </row>
    <row r="8571" spans="1:23" ht="14.25" hidden="1" customHeight="1" x14ac:dyDescent="0.2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c r="W8571" s="2"/>
    </row>
    <row r="8572" spans="1:23" ht="14.25" hidden="1" customHeight="1" x14ac:dyDescent="0.2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c r="W8572" s="2"/>
    </row>
    <row r="8573" spans="1:23" ht="14.25" hidden="1" customHeight="1" x14ac:dyDescent="0.2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c r="W8573" s="2"/>
    </row>
    <row r="8574" spans="1:23" ht="14.25" hidden="1" customHeight="1" x14ac:dyDescent="0.2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c r="W8574" s="2"/>
    </row>
    <row r="8575" spans="1:23" ht="14.25" hidden="1" customHeight="1" x14ac:dyDescent="0.2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c r="W8575" s="2"/>
    </row>
    <row r="8576" spans="1:23" ht="14.25" customHeight="1" x14ac:dyDescent="0.2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c r="W8576" s="2">
        <f>Table_1[[#This Row],[Profit]]/Table_1[[#This Row],[Sales]]</f>
        <v>2.0000000000000028E-2</v>
      </c>
    </row>
    <row r="8577" spans="1:23" ht="14.25" hidden="1" customHeight="1" x14ac:dyDescent="0.2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c r="W8577" s="2"/>
    </row>
    <row r="8578" spans="1:23" ht="14.25" hidden="1" customHeight="1" x14ac:dyDescent="0.2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c r="W8578" s="2"/>
    </row>
    <row r="8579" spans="1:23" ht="14.25" hidden="1" customHeight="1" x14ac:dyDescent="0.2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c r="W8579" s="2"/>
    </row>
    <row r="8580" spans="1:23" ht="14.25" hidden="1" customHeight="1" x14ac:dyDescent="0.2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c r="W8580" s="2"/>
    </row>
    <row r="8581" spans="1:23" ht="14.25" hidden="1" customHeight="1" x14ac:dyDescent="0.2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c r="W8581" s="2"/>
    </row>
    <row r="8582" spans="1:23" ht="14.25" hidden="1" customHeight="1" x14ac:dyDescent="0.2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c r="W8582" s="2"/>
    </row>
    <row r="8583" spans="1:23" ht="14.25" hidden="1" customHeight="1" x14ac:dyDescent="0.2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c r="W8583" s="2"/>
    </row>
    <row r="8584" spans="1:23" ht="14.25" hidden="1" customHeight="1" x14ac:dyDescent="0.2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c r="W8584" s="2"/>
    </row>
    <row r="8585" spans="1:23" ht="14.25" hidden="1" customHeight="1" x14ac:dyDescent="0.2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c r="W8585" s="2"/>
    </row>
    <row r="8586" spans="1:23" ht="14.25" customHeight="1" x14ac:dyDescent="0.2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c r="W8586" s="2">
        <f>Table_1[[#This Row],[Profit]]/Table_1[[#This Row],[Sales]]</f>
        <v>0.34999999999999992</v>
      </c>
    </row>
    <row r="8587" spans="1:23" ht="14.25" hidden="1" customHeight="1" x14ac:dyDescent="0.2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c r="W8587" s="2"/>
    </row>
    <row r="8588" spans="1:23" ht="14.25" customHeight="1" x14ac:dyDescent="0.2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c r="W8588" s="2">
        <f>Table_1[[#This Row],[Profit]]/Table_1[[#This Row],[Sales]]</f>
        <v>0.18999999999999989</v>
      </c>
    </row>
    <row r="8589" spans="1:23" ht="14.25" customHeight="1" x14ac:dyDescent="0.2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c r="W8589" s="2">
        <f>Table_1[[#This Row],[Profit]]/Table_1[[#This Row],[Sales]]</f>
        <v>0.26</v>
      </c>
    </row>
    <row r="8590" spans="1:23" ht="14.25" hidden="1" customHeight="1" x14ac:dyDescent="0.2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c r="W8590" s="2"/>
    </row>
    <row r="8591" spans="1:23" ht="14.25" hidden="1" customHeight="1" x14ac:dyDescent="0.2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c r="W8591" s="2"/>
    </row>
    <row r="8592" spans="1:23" ht="14.25" hidden="1" customHeight="1" x14ac:dyDescent="0.2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c r="W8592" s="2"/>
    </row>
    <row r="8593" spans="1:23" ht="14.25" customHeight="1" x14ac:dyDescent="0.2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c r="W8593" s="2">
        <f>Table_1[[#This Row],[Profit]]/Table_1[[#This Row],[Sales]]</f>
        <v>0.375</v>
      </c>
    </row>
    <row r="8594" spans="1:23" ht="14.25" customHeight="1" x14ac:dyDescent="0.2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c r="W8594" s="2">
        <f>Table_1[[#This Row],[Profit]]/Table_1[[#This Row],[Sales]]</f>
        <v>0.28750000000000003</v>
      </c>
    </row>
    <row r="8595" spans="1:23" ht="14.25" hidden="1" customHeight="1" x14ac:dyDescent="0.2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c r="W8595" s="2"/>
    </row>
    <row r="8596" spans="1:23" ht="14.25" hidden="1" customHeight="1" x14ac:dyDescent="0.2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c r="W8596" s="2"/>
    </row>
    <row r="8597" spans="1:23" ht="14.25" hidden="1" customHeight="1" x14ac:dyDescent="0.2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c r="W8597" s="2"/>
    </row>
    <row r="8598" spans="1:23" ht="14.25" hidden="1" customHeight="1" x14ac:dyDescent="0.2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c r="W8598" s="2"/>
    </row>
    <row r="8599" spans="1:23" ht="14.25" customHeight="1" x14ac:dyDescent="0.2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c r="W8599" s="2">
        <f>Table_1[[#This Row],[Profit]]/Table_1[[#This Row],[Sales]]</f>
        <v>0.37499999999999994</v>
      </c>
    </row>
    <row r="8600" spans="1:23" ht="14.25" customHeight="1" x14ac:dyDescent="0.2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c r="W8600" s="2">
        <f>Table_1[[#This Row],[Profit]]/Table_1[[#This Row],[Sales]]</f>
        <v>0.35</v>
      </c>
    </row>
    <row r="8601" spans="1:23" ht="14.25" customHeight="1" x14ac:dyDescent="0.2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c r="W8601" s="2">
        <f>Table_1[[#This Row],[Profit]]/Table_1[[#This Row],[Sales]]</f>
        <v>0.47000000000000003</v>
      </c>
    </row>
    <row r="8602" spans="1:23" ht="14.25" customHeight="1" x14ac:dyDescent="0.2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c r="W8602" s="2">
        <f>Table_1[[#This Row],[Profit]]/Table_1[[#This Row],[Sales]]</f>
        <v>0.28000000000000008</v>
      </c>
    </row>
    <row r="8603" spans="1:23" ht="14.25" customHeight="1" x14ac:dyDescent="0.2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c r="W8603" s="2">
        <f>Table_1[[#This Row],[Profit]]/Table_1[[#This Row],[Sales]]</f>
        <v>0.34999999999999992</v>
      </c>
    </row>
    <row r="8604" spans="1:23" ht="14.25" customHeight="1" x14ac:dyDescent="0.2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c r="W8604" s="2">
        <f>Table_1[[#This Row],[Profit]]/Table_1[[#This Row],[Sales]]</f>
        <v>0.12499999999999989</v>
      </c>
    </row>
    <row r="8605" spans="1:23" ht="14.25" hidden="1" customHeight="1" x14ac:dyDescent="0.2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c r="W8605" s="2"/>
    </row>
    <row r="8606" spans="1:23" ht="14.25" hidden="1" customHeight="1" x14ac:dyDescent="0.2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c r="W8606" s="2"/>
    </row>
    <row r="8607" spans="1:23" ht="14.25" hidden="1" customHeight="1" x14ac:dyDescent="0.2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c r="W8607" s="2"/>
    </row>
    <row r="8608" spans="1:23" ht="14.25" hidden="1" customHeight="1" x14ac:dyDescent="0.2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c r="W8608" s="2"/>
    </row>
    <row r="8609" spans="1:23" ht="14.25" hidden="1" customHeight="1" x14ac:dyDescent="0.2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c r="W8609" s="2"/>
    </row>
    <row r="8610" spans="1:23" ht="14.25" hidden="1" customHeight="1" x14ac:dyDescent="0.2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c r="W8610" s="2"/>
    </row>
    <row r="8611" spans="1:23" ht="14.25" hidden="1" customHeight="1" x14ac:dyDescent="0.2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c r="W8611" s="2"/>
    </row>
    <row r="8612" spans="1:23" ht="14.25" hidden="1" customHeight="1" x14ac:dyDescent="0.2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c r="W8612" s="2"/>
    </row>
    <row r="8613" spans="1:23" ht="14.25" customHeight="1" x14ac:dyDescent="0.2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c r="W8613" s="2">
        <f>Table_1[[#This Row],[Profit]]/Table_1[[#This Row],[Sales]]</f>
        <v>0.35</v>
      </c>
    </row>
    <row r="8614" spans="1:23" ht="14.25" customHeight="1" x14ac:dyDescent="0.2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c r="W8614" s="2">
        <f>Table_1[[#This Row],[Profit]]/Table_1[[#This Row],[Sales]]</f>
        <v>0.26</v>
      </c>
    </row>
    <row r="8615" spans="1:23" ht="14.25" customHeight="1" x14ac:dyDescent="0.2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c r="W8615" s="2">
        <f>Table_1[[#This Row],[Profit]]/Table_1[[#This Row],[Sales]]</f>
        <v>0.37000000000000005</v>
      </c>
    </row>
    <row r="8616" spans="1:23" ht="14.25" customHeight="1" x14ac:dyDescent="0.2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c r="W8616" s="2">
        <f>Table_1[[#This Row],[Profit]]/Table_1[[#This Row],[Sales]]</f>
        <v>0.47</v>
      </c>
    </row>
    <row r="8617" spans="1:23" ht="14.25" customHeight="1" x14ac:dyDescent="0.2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c r="W8617" s="2">
        <f>Table_1[[#This Row],[Profit]]/Table_1[[#This Row],[Sales]]</f>
        <v>0.31249999999999994</v>
      </c>
    </row>
    <row r="8618" spans="1:23" ht="14.25" customHeight="1" x14ac:dyDescent="0.2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c r="W8618" s="2">
        <f>Table_1[[#This Row],[Profit]]/Table_1[[#This Row],[Sales]]</f>
        <v>0.49</v>
      </c>
    </row>
    <row r="8619" spans="1:23" ht="14.25" customHeight="1" x14ac:dyDescent="0.2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c r="W8619" s="2">
        <f>Table_1[[#This Row],[Profit]]/Table_1[[#This Row],[Sales]]</f>
        <v>0.34999999999999992</v>
      </c>
    </row>
    <row r="8620" spans="1:23" ht="14.25" customHeight="1" x14ac:dyDescent="0.2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c r="W8620" s="2">
        <f>Table_1[[#This Row],[Profit]]/Table_1[[#This Row],[Sales]]</f>
        <v>-3.7500000000000151E-2</v>
      </c>
    </row>
    <row r="8621" spans="1:23" ht="14.25" hidden="1" customHeight="1" x14ac:dyDescent="0.2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c r="W8621" s="2"/>
    </row>
    <row r="8622" spans="1:23" ht="14.25" hidden="1" customHeight="1" x14ac:dyDescent="0.2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c r="W8622" s="2"/>
    </row>
    <row r="8623" spans="1:23" ht="14.25" hidden="1" customHeight="1" x14ac:dyDescent="0.2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c r="W8623" s="2"/>
    </row>
    <row r="8624" spans="1:23" ht="14.25" customHeight="1" x14ac:dyDescent="0.2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c r="W8624" s="2">
        <f>Table_1[[#This Row],[Profit]]/Table_1[[#This Row],[Sales]]</f>
        <v>0.1</v>
      </c>
    </row>
    <row r="8625" spans="1:23" ht="14.25" hidden="1" customHeight="1" x14ac:dyDescent="0.2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c r="W8625" s="2"/>
    </row>
    <row r="8626" spans="1:23" ht="14.25" hidden="1" customHeight="1" x14ac:dyDescent="0.2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c r="W8626" s="2"/>
    </row>
    <row r="8627" spans="1:23" ht="14.25" customHeight="1" x14ac:dyDescent="0.2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c r="W8627" s="2">
        <f>Table_1[[#This Row],[Profit]]/Table_1[[#This Row],[Sales]]</f>
        <v>0.32499999999999996</v>
      </c>
    </row>
    <row r="8628" spans="1:23" ht="14.25" hidden="1" customHeight="1" x14ac:dyDescent="0.2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c r="W8628" s="2"/>
    </row>
    <row r="8629" spans="1:23" ht="14.25" hidden="1" customHeight="1" x14ac:dyDescent="0.2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c r="W8629" s="2"/>
    </row>
    <row r="8630" spans="1:23" ht="14.25" hidden="1" customHeight="1" x14ac:dyDescent="0.2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c r="W8630" s="2"/>
    </row>
    <row r="8631" spans="1:23" ht="14.25" hidden="1" customHeight="1" x14ac:dyDescent="0.2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c r="W8631" s="2"/>
    </row>
    <row r="8632" spans="1:23" ht="14.25" hidden="1" customHeight="1" x14ac:dyDescent="0.2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c r="W8632" s="2"/>
    </row>
    <row r="8633" spans="1:23" ht="14.25" hidden="1" customHeight="1" x14ac:dyDescent="0.2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c r="W8633" s="2"/>
    </row>
    <row r="8634" spans="1:23" ht="14.25" hidden="1" customHeight="1" x14ac:dyDescent="0.2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c r="W8634" s="2"/>
    </row>
    <row r="8635" spans="1:23" ht="14.25" hidden="1" customHeight="1" x14ac:dyDescent="0.2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c r="W8635" s="2"/>
    </row>
    <row r="8636" spans="1:23" ht="14.25" hidden="1" customHeight="1" x14ac:dyDescent="0.2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c r="W8636" s="2"/>
    </row>
    <row r="8637" spans="1:23" ht="14.25" hidden="1" customHeight="1" x14ac:dyDescent="0.2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c r="W8637" s="2"/>
    </row>
    <row r="8638" spans="1:23" ht="14.25" hidden="1" customHeight="1" x14ac:dyDescent="0.2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c r="W8638" s="2"/>
    </row>
    <row r="8639" spans="1:23" ht="14.25" customHeight="1" x14ac:dyDescent="0.2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c r="W8639" s="2">
        <f>Table_1[[#This Row],[Profit]]/Table_1[[#This Row],[Sales]]</f>
        <v>0.28000000000000003</v>
      </c>
    </row>
    <row r="8640" spans="1:23" ht="14.25" hidden="1" customHeight="1" x14ac:dyDescent="0.2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c r="W8640" s="2"/>
    </row>
    <row r="8641" spans="1:23" ht="14.25" hidden="1" customHeight="1" x14ac:dyDescent="0.2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c r="W8641" s="2"/>
    </row>
    <row r="8642" spans="1:23" ht="14.25" hidden="1" customHeight="1" x14ac:dyDescent="0.2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c r="W8642" s="2"/>
    </row>
    <row r="8643" spans="1:23" ht="14.25" customHeight="1" x14ac:dyDescent="0.2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c r="W8643" s="2">
        <f>Table_1[[#This Row],[Profit]]/Table_1[[#This Row],[Sales]]</f>
        <v>-0.66666666666666641</v>
      </c>
    </row>
    <row r="8644" spans="1:23" ht="14.25" hidden="1" customHeight="1" x14ac:dyDescent="0.2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c r="W8644" s="2"/>
    </row>
    <row r="8645" spans="1:23" ht="14.25" hidden="1" customHeight="1" x14ac:dyDescent="0.2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c r="W8645" s="2"/>
    </row>
    <row r="8646" spans="1:23" ht="14.25" hidden="1" customHeight="1" x14ac:dyDescent="0.2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c r="W8646" s="2"/>
    </row>
    <row r="8647" spans="1:23" ht="14.25" hidden="1" customHeight="1" x14ac:dyDescent="0.2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c r="W8647" s="2"/>
    </row>
    <row r="8648" spans="1:23" ht="14.25" customHeight="1" x14ac:dyDescent="0.2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c r="W8648" s="2">
        <f>Table_1[[#This Row],[Profit]]/Table_1[[#This Row],[Sales]]</f>
        <v>0.10000000000000003</v>
      </c>
    </row>
    <row r="8649" spans="1:23" ht="14.25" hidden="1" customHeight="1" x14ac:dyDescent="0.2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c r="W8649" s="2"/>
    </row>
    <row r="8650" spans="1:23" ht="14.25" hidden="1" customHeight="1" x14ac:dyDescent="0.2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c r="W8650" s="2"/>
    </row>
    <row r="8651" spans="1:23" ht="14.25" hidden="1" customHeight="1" x14ac:dyDescent="0.2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c r="W8651" s="2"/>
    </row>
    <row r="8652" spans="1:23" ht="14.25" customHeight="1" x14ac:dyDescent="0.2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c r="W8652" s="2">
        <f>Table_1[[#This Row],[Profit]]/Table_1[[#This Row],[Sales]]</f>
        <v>0.47000000000000003</v>
      </c>
    </row>
    <row r="8653" spans="1:23" ht="14.25" customHeight="1" x14ac:dyDescent="0.2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c r="W8653" s="2">
        <f>Table_1[[#This Row],[Profit]]/Table_1[[#This Row],[Sales]]</f>
        <v>0.39000000000000007</v>
      </c>
    </row>
    <row r="8654" spans="1:23" ht="14.25" customHeight="1" x14ac:dyDescent="0.2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c r="W8654" s="2">
        <f>Table_1[[#This Row],[Profit]]/Table_1[[#This Row],[Sales]]</f>
        <v>0.29999999999999993</v>
      </c>
    </row>
    <row r="8655" spans="1:23" ht="14.25" customHeight="1" x14ac:dyDescent="0.2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c r="W8655" s="2">
        <f>Table_1[[#This Row],[Profit]]/Table_1[[#This Row],[Sales]]</f>
        <v>0.38000000000000006</v>
      </c>
    </row>
    <row r="8656" spans="1:23" ht="14.25" customHeight="1" x14ac:dyDescent="0.2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c r="W8656" s="2">
        <f>Table_1[[#This Row],[Profit]]/Table_1[[#This Row],[Sales]]</f>
        <v>0.42</v>
      </c>
    </row>
    <row r="8657" spans="1:23" ht="14.25" customHeight="1" x14ac:dyDescent="0.2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c r="W8657" s="2">
        <f>Table_1[[#This Row],[Profit]]/Table_1[[#This Row],[Sales]]</f>
        <v>0.1699999999999999</v>
      </c>
    </row>
    <row r="8658" spans="1:23" ht="14.25" customHeight="1" x14ac:dyDescent="0.2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c r="W8658" s="2">
        <f>Table_1[[#This Row],[Profit]]/Table_1[[#This Row],[Sales]]</f>
        <v>0.5</v>
      </c>
    </row>
    <row r="8659" spans="1:23" ht="14.25" customHeight="1" x14ac:dyDescent="0.2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c r="W8659" s="2">
        <f>Table_1[[#This Row],[Profit]]/Table_1[[#This Row],[Sales]]</f>
        <v>0.4300000000000001</v>
      </c>
    </row>
    <row r="8660" spans="1:23" ht="14.25" hidden="1" customHeight="1" x14ac:dyDescent="0.2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c r="W8660" s="2"/>
    </row>
    <row r="8661" spans="1:23" ht="14.25" hidden="1" customHeight="1" x14ac:dyDescent="0.2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c r="W8661" s="2"/>
    </row>
    <row r="8662" spans="1:23" ht="14.25" hidden="1" customHeight="1" x14ac:dyDescent="0.2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c r="W8662" s="2"/>
    </row>
    <row r="8663" spans="1:23" ht="14.25" hidden="1" customHeight="1" x14ac:dyDescent="0.2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c r="W8663" s="2"/>
    </row>
    <row r="8664" spans="1:23" ht="14.25" hidden="1" customHeight="1" x14ac:dyDescent="0.2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c r="W8664" s="2"/>
    </row>
    <row r="8665" spans="1:23" ht="14.25" hidden="1" customHeight="1" x14ac:dyDescent="0.2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c r="W8665" s="2"/>
    </row>
    <row r="8666" spans="1:23" ht="14.25" customHeight="1" x14ac:dyDescent="0.2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c r="W8666" s="2">
        <f>Table_1[[#This Row],[Profit]]/Table_1[[#This Row],[Sales]]</f>
        <v>0.42000000000000004</v>
      </c>
    </row>
    <row r="8667" spans="1:23" ht="14.25" customHeight="1" x14ac:dyDescent="0.2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c r="W8667" s="2">
        <f>Table_1[[#This Row],[Profit]]/Table_1[[#This Row],[Sales]]</f>
        <v>0.27</v>
      </c>
    </row>
    <row r="8668" spans="1:23" ht="14.25" hidden="1" customHeight="1" x14ac:dyDescent="0.2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c r="W8668" s="2"/>
    </row>
    <row r="8669" spans="1:23" ht="14.25" customHeight="1" x14ac:dyDescent="0.2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c r="W8669" s="2">
        <f>Table_1[[#This Row],[Profit]]/Table_1[[#This Row],[Sales]]</f>
        <v>0.34999999999999992</v>
      </c>
    </row>
    <row r="8670" spans="1:23" ht="14.25" customHeight="1" x14ac:dyDescent="0.2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c r="W8670" s="2">
        <f>Table_1[[#This Row],[Profit]]/Table_1[[#This Row],[Sales]]</f>
        <v>0.3249999999999999</v>
      </c>
    </row>
    <row r="8671" spans="1:23" ht="14.25" customHeight="1" x14ac:dyDescent="0.2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c r="W8671" s="2">
        <f>Table_1[[#This Row],[Profit]]/Table_1[[#This Row],[Sales]]</f>
        <v>0.4499999999999999</v>
      </c>
    </row>
    <row r="8672" spans="1:23" ht="14.25" hidden="1" customHeight="1" x14ac:dyDescent="0.2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c r="W8672" s="2"/>
    </row>
    <row r="8673" spans="1:23" ht="14.25" hidden="1" customHeight="1" x14ac:dyDescent="0.2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c r="W8673" s="2"/>
    </row>
    <row r="8674" spans="1:23" ht="14.25" hidden="1" customHeight="1" x14ac:dyDescent="0.2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c r="W8674" s="2"/>
    </row>
    <row r="8675" spans="1:23" ht="14.25" hidden="1" customHeight="1" x14ac:dyDescent="0.2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c r="W8675" s="2"/>
    </row>
    <row r="8676" spans="1:23" ht="14.25" hidden="1" customHeight="1" x14ac:dyDescent="0.2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c r="W8676" s="2"/>
    </row>
    <row r="8677" spans="1:23" ht="14.25" hidden="1" customHeight="1" x14ac:dyDescent="0.2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c r="W8677" s="2"/>
    </row>
    <row r="8678" spans="1:23" ht="14.25" hidden="1" customHeight="1" x14ac:dyDescent="0.2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c r="W8678" s="2"/>
    </row>
    <row r="8679" spans="1:23" ht="14.25" hidden="1" customHeight="1" x14ac:dyDescent="0.2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c r="W8679" s="2"/>
    </row>
    <row r="8680" spans="1:23" ht="14.25" hidden="1" customHeight="1" x14ac:dyDescent="0.2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c r="W8680" s="2"/>
    </row>
    <row r="8681" spans="1:23" ht="14.25" hidden="1" customHeight="1" x14ac:dyDescent="0.2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c r="W8681" s="2"/>
    </row>
    <row r="8682" spans="1:23" ht="14.25" hidden="1" customHeight="1" x14ac:dyDescent="0.2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c r="W8682" s="2"/>
    </row>
    <row r="8683" spans="1:23" ht="14.25" hidden="1" customHeight="1" x14ac:dyDescent="0.2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c r="W8683" s="2"/>
    </row>
    <row r="8684" spans="1:23" ht="14.25" hidden="1" customHeight="1" x14ac:dyDescent="0.2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c r="W8684" s="2"/>
    </row>
    <row r="8685" spans="1:23" ht="14.25" customHeight="1" x14ac:dyDescent="0.2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c r="W8685" s="2">
        <f>Table_1[[#This Row],[Profit]]/Table_1[[#This Row],[Sales]]</f>
        <v>0.26</v>
      </c>
    </row>
    <row r="8686" spans="1:23" ht="14.25" customHeight="1" x14ac:dyDescent="0.2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c r="W8686" s="2">
        <f>Table_1[[#This Row],[Profit]]/Table_1[[#This Row],[Sales]]</f>
        <v>0.20999999999999996</v>
      </c>
    </row>
    <row r="8687" spans="1:23" ht="14.25" hidden="1" customHeight="1" x14ac:dyDescent="0.2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c r="W8687" s="2"/>
    </row>
    <row r="8688" spans="1:23" ht="14.25" customHeight="1" x14ac:dyDescent="0.2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c r="W8688" s="2">
        <f>Table_1[[#This Row],[Profit]]/Table_1[[#This Row],[Sales]]</f>
        <v>4.9999999999999933E-2</v>
      </c>
    </row>
    <row r="8689" spans="1:23" ht="14.25" customHeight="1" x14ac:dyDescent="0.2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c r="W8689" s="2">
        <f>Table_1[[#This Row],[Profit]]/Table_1[[#This Row],[Sales]]</f>
        <v>0.5</v>
      </c>
    </row>
    <row r="8690" spans="1:23" ht="14.25" customHeight="1" x14ac:dyDescent="0.2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c r="W8690" s="2">
        <f>Table_1[[#This Row],[Profit]]/Table_1[[#This Row],[Sales]]</f>
        <v>0.44999999999999996</v>
      </c>
    </row>
    <row r="8691" spans="1:23" ht="14.25" hidden="1" customHeight="1" x14ac:dyDescent="0.2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c r="W8691" s="2"/>
    </row>
    <row r="8692" spans="1:23" ht="14.25" hidden="1" customHeight="1" x14ac:dyDescent="0.2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c r="W8692" s="2"/>
    </row>
    <row r="8693" spans="1:23" ht="14.25" hidden="1" customHeight="1" x14ac:dyDescent="0.2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c r="W8693" s="2"/>
    </row>
    <row r="8694" spans="1:23" ht="14.25" hidden="1" customHeight="1" x14ac:dyDescent="0.2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c r="W8694" s="2"/>
    </row>
    <row r="8695" spans="1:23" ht="14.25" customHeight="1" x14ac:dyDescent="0.2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c r="W8695" s="2">
        <f>Table_1[[#This Row],[Profit]]/Table_1[[#This Row],[Sales]]</f>
        <v>0.36</v>
      </c>
    </row>
    <row r="8696" spans="1:23" ht="14.25" hidden="1" customHeight="1" x14ac:dyDescent="0.2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c r="W8696" s="2"/>
    </row>
    <row r="8697" spans="1:23" ht="14.25" customHeight="1" x14ac:dyDescent="0.2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c r="W8697" s="2">
        <f>Table_1[[#This Row],[Profit]]/Table_1[[#This Row],[Sales]]</f>
        <v>3.7500000000000054E-2</v>
      </c>
    </row>
    <row r="8698" spans="1:23" ht="14.25" hidden="1" customHeight="1" x14ac:dyDescent="0.2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c r="W8698" s="2"/>
    </row>
    <row r="8699" spans="1:23" ht="14.25" hidden="1" customHeight="1" x14ac:dyDescent="0.2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c r="W8699" s="2"/>
    </row>
    <row r="8700" spans="1:23" ht="14.25" hidden="1" customHeight="1" x14ac:dyDescent="0.2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c r="W8700" s="2"/>
    </row>
    <row r="8701" spans="1:23" ht="14.25" hidden="1" customHeight="1" x14ac:dyDescent="0.2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c r="W8701" s="2"/>
    </row>
    <row r="8702" spans="1:23" ht="14.25" hidden="1" customHeight="1" x14ac:dyDescent="0.2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c r="W8702" s="2"/>
    </row>
    <row r="8703" spans="1:23" ht="14.25" hidden="1" customHeight="1" x14ac:dyDescent="0.2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c r="W8703" s="2"/>
    </row>
    <row r="8704" spans="1:23" ht="14.25" hidden="1" customHeight="1" x14ac:dyDescent="0.2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c r="W8704" s="2"/>
    </row>
    <row r="8705" spans="1:23" ht="14.25" hidden="1" customHeight="1" x14ac:dyDescent="0.2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c r="W8705" s="2"/>
    </row>
    <row r="8706" spans="1:23" ht="14.25" hidden="1" customHeight="1" x14ac:dyDescent="0.2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c r="W8706" s="2"/>
    </row>
    <row r="8707" spans="1:23" ht="14.25" customHeight="1" x14ac:dyDescent="0.2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c r="W8707" s="2">
        <f>Table_1[[#This Row],[Profit]]/Table_1[[#This Row],[Sales]]</f>
        <v>0</v>
      </c>
    </row>
    <row r="8708" spans="1:23" ht="14.25" hidden="1" customHeight="1" x14ac:dyDescent="0.2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c r="W8708" s="2"/>
    </row>
    <row r="8709" spans="1:23" ht="14.25" hidden="1" customHeight="1" x14ac:dyDescent="0.2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c r="W8709" s="2"/>
    </row>
    <row r="8710" spans="1:23" ht="14.25" customHeight="1" x14ac:dyDescent="0.2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c r="W8710" s="2">
        <f>Table_1[[#This Row],[Profit]]/Table_1[[#This Row],[Sales]]</f>
        <v>-0.22499999999999998</v>
      </c>
    </row>
    <row r="8711" spans="1:23" ht="14.25" customHeight="1" x14ac:dyDescent="0.2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c r="W8711" s="2">
        <f>Table_1[[#This Row],[Profit]]/Table_1[[#This Row],[Sales]]</f>
        <v>8.235294117647049E-2</v>
      </c>
    </row>
    <row r="8712" spans="1:23" ht="14.25" customHeight="1" x14ac:dyDescent="0.2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c r="W8712" s="2">
        <f>Table_1[[#This Row],[Profit]]/Table_1[[#This Row],[Sales]]</f>
        <v>3.0000000000000016E-2</v>
      </c>
    </row>
    <row r="8713" spans="1:23" ht="14.25" customHeight="1" x14ac:dyDescent="0.2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c r="W8713" s="2">
        <f>Table_1[[#This Row],[Profit]]/Table_1[[#This Row],[Sales]]</f>
        <v>-3.7500000000000137E-2</v>
      </c>
    </row>
    <row r="8714" spans="1:23" ht="14.25" customHeight="1" x14ac:dyDescent="0.2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c r="W8714" s="2">
        <f>Table_1[[#This Row],[Profit]]/Table_1[[#This Row],[Sales]]</f>
        <v>-8.2352941176470545E-2</v>
      </c>
    </row>
    <row r="8715" spans="1:23" ht="14.25" customHeight="1" x14ac:dyDescent="0.2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c r="W8715" s="2">
        <f>Table_1[[#This Row],[Profit]]/Table_1[[#This Row],[Sales]]</f>
        <v>7.4999999999999956E-2</v>
      </c>
    </row>
    <row r="8716" spans="1:23" ht="14.25" customHeight="1" x14ac:dyDescent="0.2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c r="W8716" s="2">
        <f>Table_1[[#This Row],[Profit]]/Table_1[[#This Row],[Sales]]</f>
        <v>0.31249999999999989</v>
      </c>
    </row>
    <row r="8717" spans="1:23" ht="14.25" hidden="1" customHeight="1" x14ac:dyDescent="0.2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c r="W8717" s="2"/>
    </row>
    <row r="8718" spans="1:23" ht="14.25" hidden="1" customHeight="1" x14ac:dyDescent="0.2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c r="W8718" s="2"/>
    </row>
    <row r="8719" spans="1:23" ht="14.25" hidden="1" customHeight="1" x14ac:dyDescent="0.2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c r="W8719" s="2"/>
    </row>
    <row r="8720" spans="1:23" ht="14.25" hidden="1" customHeight="1" x14ac:dyDescent="0.2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c r="W8720" s="2"/>
    </row>
    <row r="8721" spans="1:23" ht="14.25" hidden="1" customHeight="1" x14ac:dyDescent="0.2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c r="W8721" s="2"/>
    </row>
    <row r="8722" spans="1:23" ht="14.25" hidden="1" customHeight="1" x14ac:dyDescent="0.2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c r="W8722" s="2"/>
    </row>
    <row r="8723" spans="1:23" ht="14.25" hidden="1" customHeight="1" x14ac:dyDescent="0.2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c r="W8723" s="2"/>
    </row>
    <row r="8724" spans="1:23" ht="14.25" hidden="1" customHeight="1" x14ac:dyDescent="0.2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c r="W8724" s="2"/>
    </row>
    <row r="8725" spans="1:23" ht="14.25" hidden="1" customHeight="1" x14ac:dyDescent="0.2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c r="W8725" s="2"/>
    </row>
    <row r="8726" spans="1:23" ht="14.25" hidden="1" customHeight="1" x14ac:dyDescent="0.2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c r="W8726" s="2"/>
    </row>
    <row r="8727" spans="1:23" ht="14.25" customHeight="1" x14ac:dyDescent="0.2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c r="W8727" s="2">
        <f>Table_1[[#This Row],[Profit]]/Table_1[[#This Row],[Sales]]</f>
        <v>0.45999999999999996</v>
      </c>
    </row>
    <row r="8728" spans="1:23" ht="14.25" hidden="1" customHeight="1" x14ac:dyDescent="0.2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c r="W8728" s="2"/>
    </row>
    <row r="8729" spans="1:23" ht="14.25" hidden="1" customHeight="1" x14ac:dyDescent="0.2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c r="W8729" s="2"/>
    </row>
    <row r="8730" spans="1:23" ht="14.25" hidden="1" customHeight="1" x14ac:dyDescent="0.2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c r="W8730" s="2"/>
    </row>
    <row r="8731" spans="1:23" ht="14.25" hidden="1" customHeight="1" x14ac:dyDescent="0.2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c r="W8731" s="2"/>
    </row>
    <row r="8732" spans="1:23" ht="14.25" hidden="1" customHeight="1" x14ac:dyDescent="0.2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c r="W8732" s="2"/>
    </row>
    <row r="8733" spans="1:23" ht="14.25" hidden="1" customHeight="1" x14ac:dyDescent="0.2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c r="W8733" s="2"/>
    </row>
    <row r="8734" spans="1:23" ht="14.25" customHeight="1" x14ac:dyDescent="0.2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c r="W8734" s="2">
        <f>Table_1[[#This Row],[Profit]]/Table_1[[#This Row],[Sales]]</f>
        <v>0.48000000000000004</v>
      </c>
    </row>
    <row r="8735" spans="1:23" ht="14.25" customHeight="1" x14ac:dyDescent="0.2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c r="W8735" s="2">
        <f>Table_1[[#This Row],[Profit]]/Table_1[[#This Row],[Sales]]</f>
        <v>0.31999999999999995</v>
      </c>
    </row>
    <row r="8736" spans="1:23" ht="14.25" customHeight="1" x14ac:dyDescent="0.2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c r="W8736" s="2">
        <f>Table_1[[#This Row],[Profit]]/Table_1[[#This Row],[Sales]]</f>
        <v>0.18999999999999989</v>
      </c>
    </row>
    <row r="8737" spans="1:23" ht="14.25" hidden="1" customHeight="1" x14ac:dyDescent="0.2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c r="W8737" s="2"/>
    </row>
    <row r="8738" spans="1:23" ht="14.25" hidden="1" customHeight="1" x14ac:dyDescent="0.2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c r="W8738" s="2"/>
    </row>
    <row r="8739" spans="1:23" ht="14.25" hidden="1" customHeight="1" x14ac:dyDescent="0.2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c r="W8739" s="2"/>
    </row>
    <row r="8740" spans="1:23" ht="14.25" hidden="1" customHeight="1" x14ac:dyDescent="0.2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c r="W8740" s="2"/>
    </row>
    <row r="8741" spans="1:23" ht="14.25" hidden="1" customHeight="1" x14ac:dyDescent="0.2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c r="W8741" s="2"/>
    </row>
    <row r="8742" spans="1:23" ht="14.25" hidden="1" customHeight="1" x14ac:dyDescent="0.2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c r="W8742" s="2"/>
    </row>
    <row r="8743" spans="1:23" ht="14.25" hidden="1" customHeight="1" x14ac:dyDescent="0.2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c r="W8743" s="2"/>
    </row>
    <row r="8744" spans="1:23" ht="14.25" customHeight="1" x14ac:dyDescent="0.2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c r="W8744" s="2">
        <f>Table_1[[#This Row],[Profit]]/Table_1[[#This Row],[Sales]]</f>
        <v>0.27500000000000002</v>
      </c>
    </row>
    <row r="8745" spans="1:23" ht="14.25" customHeight="1" x14ac:dyDescent="0.2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c r="W8745" s="2">
        <f>Table_1[[#This Row],[Profit]]/Table_1[[#This Row],[Sales]]</f>
        <v>-8.7499999999999953E-2</v>
      </c>
    </row>
    <row r="8746" spans="1:23" ht="14.25" hidden="1" customHeight="1" x14ac:dyDescent="0.2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c r="W8746" s="2"/>
    </row>
    <row r="8747" spans="1:23" ht="14.25" hidden="1" customHeight="1" x14ac:dyDescent="0.2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c r="W8747" s="2"/>
    </row>
    <row r="8748" spans="1:23" ht="14.25" customHeight="1" x14ac:dyDescent="0.2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c r="W8748" s="2">
        <f>Table_1[[#This Row],[Profit]]/Table_1[[#This Row],[Sales]]</f>
        <v>5.9999999999999921E-2</v>
      </c>
    </row>
    <row r="8749" spans="1:23" ht="14.25" customHeight="1" x14ac:dyDescent="0.2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c r="W8749" s="2">
        <f>Table_1[[#This Row],[Profit]]/Table_1[[#This Row],[Sales]]</f>
        <v>0.3249999999999999</v>
      </c>
    </row>
    <row r="8750" spans="1:23" ht="14.25" customHeight="1" x14ac:dyDescent="0.2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c r="W8750" s="2">
        <f>Table_1[[#This Row],[Profit]]/Table_1[[#This Row],[Sales]]</f>
        <v>0.16249999999999984</v>
      </c>
    </row>
    <row r="8751" spans="1:23" ht="14.25" hidden="1" customHeight="1" x14ac:dyDescent="0.2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c r="W8751" s="2"/>
    </row>
    <row r="8752" spans="1:23" ht="14.25" hidden="1" customHeight="1" x14ac:dyDescent="0.2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c r="W8752" s="2"/>
    </row>
    <row r="8753" spans="1:23" ht="14.25" hidden="1" customHeight="1" x14ac:dyDescent="0.2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c r="W8753" s="2"/>
    </row>
    <row r="8754" spans="1:23" ht="14.25" hidden="1" customHeight="1" x14ac:dyDescent="0.2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c r="W8754" s="2"/>
    </row>
    <row r="8755" spans="1:23" ht="14.25" hidden="1" customHeight="1" x14ac:dyDescent="0.2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c r="W8755" s="2"/>
    </row>
    <row r="8756" spans="1:23" ht="14.25" hidden="1" customHeight="1" x14ac:dyDescent="0.2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c r="W8756" s="2"/>
    </row>
    <row r="8757" spans="1:23" ht="14.25" hidden="1" customHeight="1" x14ac:dyDescent="0.2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c r="W8757" s="2"/>
    </row>
    <row r="8758" spans="1:23" ht="14.25" hidden="1" customHeight="1" x14ac:dyDescent="0.2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c r="W8758" s="2"/>
    </row>
    <row r="8759" spans="1:23" ht="14.25" hidden="1" customHeight="1" x14ac:dyDescent="0.2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c r="W8759" s="2"/>
    </row>
    <row r="8760" spans="1:23" ht="14.25" hidden="1" customHeight="1" x14ac:dyDescent="0.2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c r="W8760" s="2"/>
    </row>
    <row r="8761" spans="1:23" ht="14.25" hidden="1" customHeight="1" x14ac:dyDescent="0.2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c r="W8761" s="2"/>
    </row>
    <row r="8762" spans="1:23" ht="14.25" hidden="1" customHeight="1" x14ac:dyDescent="0.2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c r="W8762" s="2"/>
    </row>
    <row r="8763" spans="1:23" ht="14.25" hidden="1" customHeight="1" x14ac:dyDescent="0.2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c r="W8763" s="2"/>
    </row>
    <row r="8764" spans="1:23" ht="14.25" customHeight="1" x14ac:dyDescent="0.2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c r="W8764" s="2">
        <f>Table_1[[#This Row],[Profit]]/Table_1[[#This Row],[Sales]]</f>
        <v>0.28999999999999987</v>
      </c>
    </row>
    <row r="8765" spans="1:23" ht="14.25" customHeight="1" x14ac:dyDescent="0.2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c r="W8765" s="2">
        <f>Table_1[[#This Row],[Profit]]/Table_1[[#This Row],[Sales]]</f>
        <v>0.26</v>
      </c>
    </row>
    <row r="8766" spans="1:23" ht="14.25" hidden="1" customHeight="1" x14ac:dyDescent="0.2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c r="W8766" s="2"/>
    </row>
    <row r="8767" spans="1:23" ht="14.25" hidden="1" customHeight="1" x14ac:dyDescent="0.2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c r="W8767" s="2"/>
    </row>
    <row r="8768" spans="1:23" ht="14.25" hidden="1" customHeight="1" x14ac:dyDescent="0.2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c r="W8768" s="2"/>
    </row>
    <row r="8769" spans="1:23" ht="14.25" hidden="1" customHeight="1" x14ac:dyDescent="0.2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c r="W8769" s="2"/>
    </row>
    <row r="8770" spans="1:23" ht="14.25" hidden="1" customHeight="1" x14ac:dyDescent="0.2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c r="W8770" s="2"/>
    </row>
    <row r="8771" spans="1:23" ht="14.25" customHeight="1" x14ac:dyDescent="0.2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c r="W8771" s="2">
        <f>Table_1[[#This Row],[Profit]]/Table_1[[#This Row],[Sales]]</f>
        <v>6.2499999999999951E-2</v>
      </c>
    </row>
    <row r="8772" spans="1:23" ht="14.25" customHeight="1" x14ac:dyDescent="0.2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c r="W8772" s="2">
        <f>Table_1[[#This Row],[Profit]]/Table_1[[#This Row],[Sales]]</f>
        <v>6.2500000000000014E-2</v>
      </c>
    </row>
    <row r="8773" spans="1:23" ht="14.25" hidden="1" customHeight="1" x14ac:dyDescent="0.2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c r="W8773" s="2"/>
    </row>
    <row r="8774" spans="1:23" ht="14.25" hidden="1" customHeight="1" x14ac:dyDescent="0.2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c r="W8774" s="2"/>
    </row>
    <row r="8775" spans="1:23" ht="14.25" hidden="1" customHeight="1" x14ac:dyDescent="0.2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c r="W8775" s="2"/>
    </row>
    <row r="8776" spans="1:23" ht="14.25" hidden="1" customHeight="1" x14ac:dyDescent="0.2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c r="W8776" s="2"/>
    </row>
    <row r="8777" spans="1:23" ht="14.25" hidden="1" customHeight="1" x14ac:dyDescent="0.2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c r="W8777" s="2"/>
    </row>
    <row r="8778" spans="1:23" ht="14.25" hidden="1" customHeight="1" x14ac:dyDescent="0.2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c r="W8778" s="2"/>
    </row>
    <row r="8779" spans="1:23" ht="14.25" hidden="1" customHeight="1" x14ac:dyDescent="0.2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c r="W8779" s="2"/>
    </row>
    <row r="8780" spans="1:23" ht="14.25" hidden="1" customHeight="1" x14ac:dyDescent="0.2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c r="W8780" s="2"/>
    </row>
    <row r="8781" spans="1:23" ht="14.25" customHeight="1" x14ac:dyDescent="0.2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c r="W8781" s="2">
        <f>Table_1[[#This Row],[Profit]]/Table_1[[#This Row],[Sales]]</f>
        <v>8.7500000000000105E-2</v>
      </c>
    </row>
    <row r="8782" spans="1:23" ht="14.25" hidden="1" customHeight="1" x14ac:dyDescent="0.2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c r="W8782" s="2"/>
    </row>
    <row r="8783" spans="1:23" ht="14.25" hidden="1" customHeight="1" x14ac:dyDescent="0.2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c r="W8783" s="2"/>
    </row>
    <row r="8784" spans="1:23" ht="14.25" customHeight="1" x14ac:dyDescent="0.2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c r="W8784" s="2">
        <f>Table_1[[#This Row],[Profit]]/Table_1[[#This Row],[Sales]]</f>
        <v>0.3249999999999999</v>
      </c>
    </row>
    <row r="8785" spans="1:23" ht="14.25" customHeight="1" x14ac:dyDescent="0.2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c r="W8785" s="2">
        <f>Table_1[[#This Row],[Profit]]/Table_1[[#This Row],[Sales]]</f>
        <v>0.23000000000000007</v>
      </c>
    </row>
    <row r="8786" spans="1:23" ht="14.25" hidden="1" customHeight="1" x14ac:dyDescent="0.2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c r="W8786" s="2"/>
    </row>
    <row r="8787" spans="1:23" ht="14.25" customHeight="1" x14ac:dyDescent="0.2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c r="W8787" s="2">
        <f>Table_1[[#This Row],[Profit]]/Table_1[[#This Row],[Sales]]</f>
        <v>0.10000000000000007</v>
      </c>
    </row>
    <row r="8788" spans="1:23" ht="14.25" customHeight="1" x14ac:dyDescent="0.2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c r="W8788" s="2">
        <f>Table_1[[#This Row],[Profit]]/Table_1[[#This Row],[Sales]]</f>
        <v>0.34999999999999992</v>
      </c>
    </row>
    <row r="8789" spans="1:23" ht="14.25" customHeight="1" x14ac:dyDescent="0.2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c r="W8789" s="2">
        <f>Table_1[[#This Row],[Profit]]/Table_1[[#This Row],[Sales]]</f>
        <v>0.1999999999999999</v>
      </c>
    </row>
    <row r="8790" spans="1:23" ht="14.25" hidden="1" customHeight="1" x14ac:dyDescent="0.2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c r="W8790" s="2"/>
    </row>
    <row r="8791" spans="1:23" ht="14.25" hidden="1" customHeight="1" x14ac:dyDescent="0.2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c r="W8791" s="2"/>
    </row>
    <row r="8792" spans="1:23" ht="14.25" hidden="1" customHeight="1" x14ac:dyDescent="0.2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c r="W8792" s="2"/>
    </row>
    <row r="8793" spans="1:23" ht="14.25" hidden="1" customHeight="1" x14ac:dyDescent="0.2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c r="W8793" s="2"/>
    </row>
    <row r="8794" spans="1:23" ht="14.25" customHeight="1" x14ac:dyDescent="0.2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c r="W8794" s="2">
        <f>Table_1[[#This Row],[Profit]]/Table_1[[#This Row],[Sales]]</f>
        <v>0.47</v>
      </c>
    </row>
    <row r="8795" spans="1:23" ht="14.25" customHeight="1" x14ac:dyDescent="0.2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c r="W8795" s="2">
        <f>Table_1[[#This Row],[Profit]]/Table_1[[#This Row],[Sales]]</f>
        <v>0.39000000000000012</v>
      </c>
    </row>
    <row r="8796" spans="1:23" ht="14.25" customHeight="1" x14ac:dyDescent="0.2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c r="W8796" s="2">
        <f>Table_1[[#This Row],[Profit]]/Table_1[[#This Row],[Sales]]</f>
        <v>0.12499999999999985</v>
      </c>
    </row>
    <row r="8797" spans="1:23" ht="14.25" customHeight="1" x14ac:dyDescent="0.2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c r="W8797" s="2">
        <f>Table_1[[#This Row],[Profit]]/Table_1[[#This Row],[Sales]]</f>
        <v>7.5000000000000039E-2</v>
      </c>
    </row>
    <row r="8798" spans="1:23" ht="14.25" customHeight="1" x14ac:dyDescent="0.2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c r="W8798" s="2">
        <f>Table_1[[#This Row],[Profit]]/Table_1[[#This Row],[Sales]]</f>
        <v>0.48000000000000004</v>
      </c>
    </row>
    <row r="8799" spans="1:23" ht="14.25" customHeight="1" x14ac:dyDescent="0.2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c r="W8799" s="2">
        <f>Table_1[[#This Row],[Profit]]/Table_1[[#This Row],[Sales]]</f>
        <v>0.28000000000000003</v>
      </c>
    </row>
    <row r="8800" spans="1:23" ht="14.25" hidden="1" customHeight="1" x14ac:dyDescent="0.2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c r="W8800" s="2"/>
    </row>
    <row r="8801" spans="1:23" ht="14.25" hidden="1" customHeight="1" x14ac:dyDescent="0.2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c r="W8801" s="2"/>
    </row>
    <row r="8802" spans="1:23" ht="14.25" hidden="1" customHeight="1" x14ac:dyDescent="0.2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c r="W8802" s="2"/>
    </row>
    <row r="8803" spans="1:23" ht="14.25" hidden="1" customHeight="1" x14ac:dyDescent="0.2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c r="W8803" s="2"/>
    </row>
    <row r="8804" spans="1:23" ht="14.25" hidden="1" customHeight="1" x14ac:dyDescent="0.2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c r="W8804" s="2"/>
    </row>
    <row r="8805" spans="1:23" ht="14.25" hidden="1" customHeight="1" x14ac:dyDescent="0.2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c r="W8805" s="2"/>
    </row>
    <row r="8806" spans="1:23" ht="14.25" hidden="1" customHeight="1" x14ac:dyDescent="0.2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c r="W8806" s="2"/>
    </row>
    <row r="8807" spans="1:23" ht="14.25" customHeight="1" x14ac:dyDescent="0.2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c r="W8807" s="2">
        <f>Table_1[[#This Row],[Profit]]/Table_1[[#This Row],[Sales]]</f>
        <v>0.36249999999999999</v>
      </c>
    </row>
    <row r="8808" spans="1:23" ht="14.25" hidden="1" customHeight="1" x14ac:dyDescent="0.2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c r="W8808" s="2"/>
    </row>
    <row r="8809" spans="1:23" ht="14.25" hidden="1" customHeight="1" x14ac:dyDescent="0.2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c r="W8809" s="2"/>
    </row>
    <row r="8810" spans="1:23" ht="14.25" hidden="1" customHeight="1" x14ac:dyDescent="0.2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c r="W8810" s="2"/>
    </row>
    <row r="8811" spans="1:23" ht="14.25" hidden="1" customHeight="1" x14ac:dyDescent="0.2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c r="W8811" s="2"/>
    </row>
    <row r="8812" spans="1:23" ht="14.25" customHeight="1" x14ac:dyDescent="0.2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c r="W8812" s="2">
        <f>Table_1[[#This Row],[Profit]]/Table_1[[#This Row],[Sales]]</f>
        <v>0.48000000000000004</v>
      </c>
    </row>
    <row r="8813" spans="1:23" ht="14.25" hidden="1" customHeight="1" x14ac:dyDescent="0.2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c r="W8813" s="2"/>
    </row>
    <row r="8814" spans="1:23" ht="14.25" hidden="1" customHeight="1" x14ac:dyDescent="0.2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c r="W8814" s="2"/>
    </row>
    <row r="8815" spans="1:23" ht="14.25" customHeight="1" x14ac:dyDescent="0.2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c r="W8815" s="2">
        <f>Table_1[[#This Row],[Profit]]/Table_1[[#This Row],[Sales]]</f>
        <v>4.9999999999999933E-2</v>
      </c>
    </row>
    <row r="8816" spans="1:23" ht="14.25" hidden="1" customHeight="1" x14ac:dyDescent="0.2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c r="W8816" s="2"/>
    </row>
    <row r="8817" spans="1:23" ht="14.25" hidden="1" customHeight="1" x14ac:dyDescent="0.2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c r="W8817" s="2"/>
    </row>
    <row r="8818" spans="1:23" ht="14.25" hidden="1" customHeight="1" x14ac:dyDescent="0.2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c r="W8818" s="2"/>
    </row>
    <row r="8819" spans="1:23" ht="14.25" hidden="1" customHeight="1" x14ac:dyDescent="0.2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c r="W8819" s="2"/>
    </row>
    <row r="8820" spans="1:23" ht="14.25" hidden="1" customHeight="1" x14ac:dyDescent="0.2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c r="W8820" s="2"/>
    </row>
    <row r="8821" spans="1:23" ht="14.25" hidden="1" customHeight="1" x14ac:dyDescent="0.2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c r="W8821" s="2"/>
    </row>
    <row r="8822" spans="1:23" ht="14.25" hidden="1" customHeight="1" x14ac:dyDescent="0.2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c r="W8822" s="2"/>
    </row>
    <row r="8823" spans="1:23" ht="14.25" hidden="1" customHeight="1" x14ac:dyDescent="0.2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c r="W8823" s="2"/>
    </row>
    <row r="8824" spans="1:23" ht="14.25" hidden="1" customHeight="1" x14ac:dyDescent="0.2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c r="W8824" s="2"/>
    </row>
    <row r="8825" spans="1:23" ht="14.25" hidden="1" customHeight="1" x14ac:dyDescent="0.2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c r="W8825" s="2"/>
    </row>
    <row r="8826" spans="1:23" ht="14.25" hidden="1" customHeight="1" x14ac:dyDescent="0.2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c r="W8826" s="2"/>
    </row>
    <row r="8827" spans="1:23" ht="14.25" hidden="1" customHeight="1" x14ac:dyDescent="0.2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c r="W8827" s="2"/>
    </row>
    <row r="8828" spans="1:23" ht="14.25" hidden="1" customHeight="1" x14ac:dyDescent="0.2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c r="W8828" s="2"/>
    </row>
    <row r="8829" spans="1:23" ht="14.25" hidden="1" customHeight="1" x14ac:dyDescent="0.2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c r="W8829" s="2"/>
    </row>
    <row r="8830" spans="1:23" ht="14.25" hidden="1" customHeight="1" x14ac:dyDescent="0.2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c r="W8830" s="2"/>
    </row>
    <row r="8831" spans="1:23" ht="14.25" hidden="1" customHeight="1" x14ac:dyDescent="0.2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c r="W8831" s="2"/>
    </row>
    <row r="8832" spans="1:23" ht="14.25" customHeight="1" x14ac:dyDescent="0.2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c r="W8832" s="2">
        <f>Table_1[[#This Row],[Profit]]/Table_1[[#This Row],[Sales]]</f>
        <v>0.34999999999999992</v>
      </c>
    </row>
    <row r="8833" spans="1:23" ht="14.25" hidden="1" customHeight="1" x14ac:dyDescent="0.2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c r="W8833" s="2"/>
    </row>
    <row r="8834" spans="1:23" ht="14.25" hidden="1" customHeight="1" x14ac:dyDescent="0.2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c r="W8834" s="2"/>
    </row>
    <row r="8835" spans="1:23" ht="14.25" hidden="1" customHeight="1" x14ac:dyDescent="0.2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c r="W8835" s="2"/>
    </row>
    <row r="8836" spans="1:23" ht="14.25" hidden="1" customHeight="1" x14ac:dyDescent="0.2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c r="W8836" s="2"/>
    </row>
    <row r="8837" spans="1:23" ht="14.25" hidden="1" customHeight="1" x14ac:dyDescent="0.2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c r="W8837" s="2"/>
    </row>
    <row r="8838" spans="1:23" ht="14.25" hidden="1" customHeight="1" x14ac:dyDescent="0.2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c r="W8838" s="2"/>
    </row>
    <row r="8839" spans="1:23" ht="14.25" hidden="1" customHeight="1" x14ac:dyDescent="0.2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c r="W8839" s="2"/>
    </row>
    <row r="8840" spans="1:23" ht="14.25" customHeight="1" x14ac:dyDescent="0.2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c r="W8840" s="2">
        <f>Table_1[[#This Row],[Profit]]/Table_1[[#This Row],[Sales]]</f>
        <v>0.26000000000000006</v>
      </c>
    </row>
    <row r="8841" spans="1:23" ht="14.25" customHeight="1" x14ac:dyDescent="0.2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c r="W8841" s="2">
        <f>Table_1[[#This Row],[Profit]]/Table_1[[#This Row],[Sales]]</f>
        <v>0.36249999999999993</v>
      </c>
    </row>
    <row r="8842" spans="1:23" ht="14.25" customHeight="1" x14ac:dyDescent="0.2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c r="W8842" s="2">
        <f>Table_1[[#This Row],[Profit]]/Table_1[[#This Row],[Sales]]</f>
        <v>0.44000000000000011</v>
      </c>
    </row>
    <row r="8843" spans="1:23" ht="14.25" customHeight="1" x14ac:dyDescent="0.2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c r="W8843" s="2">
        <f>Table_1[[#This Row],[Profit]]/Table_1[[#This Row],[Sales]]</f>
        <v>0.44000000000000011</v>
      </c>
    </row>
    <row r="8844" spans="1:23" ht="14.25" customHeight="1" x14ac:dyDescent="0.2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c r="W8844" s="2">
        <f>Table_1[[#This Row],[Profit]]/Table_1[[#This Row],[Sales]]</f>
        <v>0.35</v>
      </c>
    </row>
    <row r="8845" spans="1:23" ht="14.25" hidden="1" customHeight="1" x14ac:dyDescent="0.2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c r="W8845" s="2"/>
    </row>
    <row r="8846" spans="1:23" ht="14.25" hidden="1" customHeight="1" x14ac:dyDescent="0.2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c r="W8846" s="2"/>
    </row>
    <row r="8847" spans="1:23" ht="14.25" hidden="1" customHeight="1" x14ac:dyDescent="0.2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c r="W8847" s="2"/>
    </row>
    <row r="8848" spans="1:23" ht="14.25" hidden="1" customHeight="1" x14ac:dyDescent="0.2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c r="W8848" s="2"/>
    </row>
    <row r="8849" spans="1:23" ht="14.25" hidden="1" customHeight="1" x14ac:dyDescent="0.2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c r="W8849" s="2"/>
    </row>
    <row r="8850" spans="1:23" ht="14.25" hidden="1" customHeight="1" x14ac:dyDescent="0.2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c r="W8850" s="2"/>
    </row>
    <row r="8851" spans="1:23" ht="14.25" hidden="1" customHeight="1" x14ac:dyDescent="0.2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c r="W8851" s="2"/>
    </row>
    <row r="8852" spans="1:23" ht="14.25" hidden="1" customHeight="1" x14ac:dyDescent="0.2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c r="W8852" s="2"/>
    </row>
    <row r="8853" spans="1:23" ht="14.25" hidden="1" customHeight="1" x14ac:dyDescent="0.2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c r="W8853" s="2"/>
    </row>
    <row r="8854" spans="1:23" ht="14.25" hidden="1" customHeight="1" x14ac:dyDescent="0.2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c r="W8854" s="2"/>
    </row>
    <row r="8855" spans="1:23" ht="14.25" hidden="1" customHeight="1" x14ac:dyDescent="0.2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c r="W8855" s="2"/>
    </row>
    <row r="8856" spans="1:23" ht="14.25" hidden="1" customHeight="1" x14ac:dyDescent="0.2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c r="W8856" s="2"/>
    </row>
    <row r="8857" spans="1:23" ht="14.25" customHeight="1" x14ac:dyDescent="0.2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c r="W8857" s="2">
        <f>Table_1[[#This Row],[Profit]]/Table_1[[#This Row],[Sales]]</f>
        <v>0.37499999999999989</v>
      </c>
    </row>
    <row r="8858" spans="1:23" ht="14.25" customHeight="1" x14ac:dyDescent="0.2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c r="W8858" s="2">
        <f>Table_1[[#This Row],[Profit]]/Table_1[[#This Row],[Sales]]</f>
        <v>0.18999999999999997</v>
      </c>
    </row>
    <row r="8859" spans="1:23" ht="14.25" customHeight="1" x14ac:dyDescent="0.2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c r="W8859" s="2">
        <f>Table_1[[#This Row],[Profit]]/Table_1[[#This Row],[Sales]]</f>
        <v>-0.25</v>
      </c>
    </row>
    <row r="8860" spans="1:23" ht="14.25" customHeight="1" x14ac:dyDescent="0.2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c r="W8860" s="2">
        <f>Table_1[[#This Row],[Profit]]/Table_1[[#This Row],[Sales]]</f>
        <v>0.375</v>
      </c>
    </row>
    <row r="8861" spans="1:23" ht="14.25" hidden="1" customHeight="1" x14ac:dyDescent="0.2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c r="W8861" s="2"/>
    </row>
    <row r="8862" spans="1:23" ht="14.25" hidden="1" customHeight="1" x14ac:dyDescent="0.2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c r="W8862" s="2"/>
    </row>
    <row r="8863" spans="1:23" ht="14.25" hidden="1" customHeight="1" x14ac:dyDescent="0.2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c r="W8863" s="2"/>
    </row>
    <row r="8864" spans="1:23" ht="14.25" hidden="1" customHeight="1" x14ac:dyDescent="0.2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c r="W8864" s="2"/>
    </row>
    <row r="8865" spans="1:23" ht="14.25" hidden="1" customHeight="1" x14ac:dyDescent="0.2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c r="W8865" s="2"/>
    </row>
    <row r="8866" spans="1:23" ht="14.25" hidden="1" customHeight="1" x14ac:dyDescent="0.2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c r="W8866" s="2"/>
    </row>
    <row r="8867" spans="1:23" ht="14.25" hidden="1" customHeight="1" x14ac:dyDescent="0.2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c r="W8867" s="2"/>
    </row>
    <row r="8868" spans="1:23" ht="14.25" hidden="1" customHeight="1" x14ac:dyDescent="0.2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c r="W8868" s="2"/>
    </row>
    <row r="8869" spans="1:23" ht="14.25" hidden="1" customHeight="1" x14ac:dyDescent="0.2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c r="W8869" s="2"/>
    </row>
    <row r="8870" spans="1:23" ht="14.25" customHeight="1" x14ac:dyDescent="0.2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c r="W8870" s="2">
        <f>Table_1[[#This Row],[Profit]]/Table_1[[#This Row],[Sales]]</f>
        <v>0.11249999999999986</v>
      </c>
    </row>
    <row r="8871" spans="1:23" ht="14.25" customHeight="1" x14ac:dyDescent="0.2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c r="W8871" s="2">
        <f>Table_1[[#This Row],[Profit]]/Table_1[[#This Row],[Sales]]</f>
        <v>0.33749999999999991</v>
      </c>
    </row>
    <row r="8872" spans="1:23" ht="14.25" customHeight="1" x14ac:dyDescent="0.2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c r="W8872" s="2">
        <f>Table_1[[#This Row],[Profit]]/Table_1[[#This Row],[Sales]]</f>
        <v>0.44000000000000011</v>
      </c>
    </row>
    <row r="8873" spans="1:23" ht="14.25" customHeight="1" x14ac:dyDescent="0.2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c r="W8873" s="2">
        <f>Table_1[[#This Row],[Profit]]/Table_1[[#This Row],[Sales]]</f>
        <v>1.0000000000000089E-2</v>
      </c>
    </row>
    <row r="8874" spans="1:23" ht="14.25" hidden="1" customHeight="1" x14ac:dyDescent="0.2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c r="W8874" s="2"/>
    </row>
    <row r="8875" spans="1:23" ht="14.25" hidden="1" customHeight="1" x14ac:dyDescent="0.2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c r="W8875" s="2"/>
    </row>
    <row r="8876" spans="1:23" ht="14.25" hidden="1" customHeight="1" x14ac:dyDescent="0.2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c r="W8876" s="2"/>
    </row>
    <row r="8877" spans="1:23" ht="14.25" hidden="1" customHeight="1" x14ac:dyDescent="0.2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c r="W8877" s="2"/>
    </row>
    <row r="8878" spans="1:23" ht="14.25" hidden="1" customHeight="1" x14ac:dyDescent="0.2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c r="W8878" s="2"/>
    </row>
    <row r="8879" spans="1:23" ht="14.25" hidden="1" customHeight="1" x14ac:dyDescent="0.2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c r="W8879" s="2"/>
    </row>
    <row r="8880" spans="1:23" ht="14.25" hidden="1" customHeight="1" x14ac:dyDescent="0.2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c r="W8880" s="2"/>
    </row>
    <row r="8881" spans="1:23" ht="14.25" customHeight="1" x14ac:dyDescent="0.2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c r="W8881" s="2">
        <f>Table_1[[#This Row],[Profit]]/Table_1[[#This Row],[Sales]]</f>
        <v>0.47999999999999993</v>
      </c>
    </row>
    <row r="8882" spans="1:23" ht="14.25" customHeight="1" x14ac:dyDescent="0.2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c r="W8882" s="2">
        <f>Table_1[[#This Row],[Profit]]/Table_1[[#This Row],[Sales]]</f>
        <v>0.36</v>
      </c>
    </row>
    <row r="8883" spans="1:23" ht="14.25" hidden="1" customHeight="1" x14ac:dyDescent="0.2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c r="W8883" s="2"/>
    </row>
    <row r="8884" spans="1:23" ht="14.25" hidden="1" customHeight="1" x14ac:dyDescent="0.2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c r="W8884" s="2"/>
    </row>
    <row r="8885" spans="1:23" ht="14.25" hidden="1" customHeight="1" x14ac:dyDescent="0.2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c r="W8885" s="2"/>
    </row>
    <row r="8886" spans="1:23" ht="14.25" hidden="1" customHeight="1" x14ac:dyDescent="0.2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c r="W8886" s="2"/>
    </row>
    <row r="8887" spans="1:23" ht="14.25" hidden="1" customHeight="1" x14ac:dyDescent="0.2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c r="W8887" s="2"/>
    </row>
    <row r="8888" spans="1:23" ht="14.25" hidden="1" customHeight="1" x14ac:dyDescent="0.2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c r="W8888" s="2"/>
    </row>
    <row r="8889" spans="1:23" ht="14.25" customHeight="1" x14ac:dyDescent="0.2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c r="W8889" s="2">
        <f>Table_1[[#This Row],[Profit]]/Table_1[[#This Row],[Sales]]</f>
        <v>0</v>
      </c>
    </row>
    <row r="8890" spans="1:23" ht="14.25" customHeight="1" x14ac:dyDescent="0.2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c r="W8890" s="2">
        <f>Table_1[[#This Row],[Profit]]/Table_1[[#This Row],[Sales]]</f>
        <v>0.1699999999999999</v>
      </c>
    </row>
    <row r="8891" spans="1:23" ht="14.25" hidden="1" customHeight="1" x14ac:dyDescent="0.2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c r="W8891" s="2"/>
    </row>
    <row r="8892" spans="1:23" ht="14.25" hidden="1" customHeight="1" x14ac:dyDescent="0.2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c r="W8892" s="2"/>
    </row>
    <row r="8893" spans="1:23" ht="14.25" hidden="1" customHeight="1" x14ac:dyDescent="0.2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c r="W8893" s="2"/>
    </row>
    <row r="8894" spans="1:23" ht="14.25" customHeight="1" x14ac:dyDescent="0.2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c r="W8894" s="2">
        <f>Table_1[[#This Row],[Profit]]/Table_1[[#This Row],[Sales]]</f>
        <v>0.10000000000000003</v>
      </c>
    </row>
    <row r="8895" spans="1:23" ht="14.25" hidden="1" customHeight="1" x14ac:dyDescent="0.2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c r="W8895" s="2"/>
    </row>
    <row r="8896" spans="1:23" ht="14.25" customHeight="1" x14ac:dyDescent="0.2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c r="W8896" s="2">
        <f>Table_1[[#This Row],[Profit]]/Table_1[[#This Row],[Sales]]</f>
        <v>0.14000000000000004</v>
      </c>
    </row>
    <row r="8897" spans="1:23" ht="14.25" customHeight="1" x14ac:dyDescent="0.2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c r="W8897" s="2">
        <f>Table_1[[#This Row],[Profit]]/Table_1[[#This Row],[Sales]]</f>
        <v>0.1699999999999999</v>
      </c>
    </row>
    <row r="8898" spans="1:23" ht="14.25" customHeight="1" x14ac:dyDescent="0.2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c r="W8898" s="2">
        <f>Table_1[[#This Row],[Profit]]/Table_1[[#This Row],[Sales]]</f>
        <v>6.2499999999999958E-2</v>
      </c>
    </row>
    <row r="8899" spans="1:23" ht="14.25" customHeight="1" x14ac:dyDescent="0.2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c r="W8899" s="2">
        <f>Table_1[[#This Row],[Profit]]/Table_1[[#This Row],[Sales]]</f>
        <v>0.48000000000000004</v>
      </c>
    </row>
    <row r="8900" spans="1:23" ht="14.25" hidden="1" customHeight="1" x14ac:dyDescent="0.2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c r="W8900" s="2"/>
    </row>
    <row r="8901" spans="1:23" ht="14.25" hidden="1" customHeight="1" x14ac:dyDescent="0.2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c r="W8901" s="2"/>
    </row>
    <row r="8902" spans="1:23" ht="14.25" hidden="1" customHeight="1" x14ac:dyDescent="0.2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c r="W8902" s="2"/>
    </row>
    <row r="8903" spans="1:23" ht="14.25" hidden="1" customHeight="1" x14ac:dyDescent="0.2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c r="W8903" s="2"/>
    </row>
    <row r="8904" spans="1:23" ht="14.25" hidden="1" customHeight="1" x14ac:dyDescent="0.2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c r="W8904" s="2"/>
    </row>
    <row r="8905" spans="1:23" ht="14.25" hidden="1" customHeight="1" x14ac:dyDescent="0.2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c r="W8905" s="2"/>
    </row>
    <row r="8906" spans="1:23" ht="14.25" hidden="1" customHeight="1" x14ac:dyDescent="0.2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c r="W8906" s="2"/>
    </row>
    <row r="8907" spans="1:23" ht="14.25" hidden="1" customHeight="1" x14ac:dyDescent="0.2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c r="W8907" s="2"/>
    </row>
    <row r="8908" spans="1:23" ht="14.25" hidden="1" customHeight="1" x14ac:dyDescent="0.2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c r="W8908" s="2"/>
    </row>
    <row r="8909" spans="1:23" ht="14.25" customHeight="1" x14ac:dyDescent="0.2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c r="W8909" s="2">
        <f>Table_1[[#This Row],[Profit]]/Table_1[[#This Row],[Sales]]</f>
        <v>0.1</v>
      </c>
    </row>
    <row r="8910" spans="1:23" ht="14.25" customHeight="1" x14ac:dyDescent="0.2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c r="W8910" s="2">
        <f>Table_1[[#This Row],[Profit]]/Table_1[[#This Row],[Sales]]</f>
        <v>0.45999999999999996</v>
      </c>
    </row>
    <row r="8911" spans="1:23" ht="14.25" hidden="1" customHeight="1" x14ac:dyDescent="0.2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c r="W8911" s="2"/>
    </row>
    <row r="8912" spans="1:23" ht="14.25" hidden="1" customHeight="1" x14ac:dyDescent="0.2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c r="W8912" s="2"/>
    </row>
    <row r="8913" spans="1:23" ht="14.25" hidden="1" customHeight="1" x14ac:dyDescent="0.2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c r="W8913" s="2"/>
    </row>
    <row r="8914" spans="1:23" ht="14.25" hidden="1" customHeight="1" x14ac:dyDescent="0.2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c r="W8914" s="2"/>
    </row>
    <row r="8915" spans="1:23" ht="14.25" hidden="1" customHeight="1" x14ac:dyDescent="0.2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c r="W8915" s="2"/>
    </row>
    <row r="8916" spans="1:23" ht="14.25" hidden="1" customHeight="1" x14ac:dyDescent="0.2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c r="W8916" s="2"/>
    </row>
    <row r="8917" spans="1:23" ht="14.25" hidden="1" customHeight="1" x14ac:dyDescent="0.2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c r="W8917" s="2"/>
    </row>
    <row r="8918" spans="1:23" ht="14.25" hidden="1" customHeight="1" x14ac:dyDescent="0.2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c r="W8918" s="2"/>
    </row>
    <row r="8919" spans="1:23" ht="14.25" hidden="1" customHeight="1" x14ac:dyDescent="0.2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c r="W8919" s="2"/>
    </row>
    <row r="8920" spans="1:23" ht="14.25" hidden="1" customHeight="1" x14ac:dyDescent="0.2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c r="W8920" s="2"/>
    </row>
    <row r="8921" spans="1:23" ht="14.25" hidden="1" customHeight="1" x14ac:dyDescent="0.2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c r="W8921" s="2"/>
    </row>
    <row r="8922" spans="1:23" ht="14.25" hidden="1" customHeight="1" x14ac:dyDescent="0.2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c r="W8922" s="2"/>
    </row>
    <row r="8923" spans="1:23" ht="14.25" hidden="1" customHeight="1" x14ac:dyDescent="0.2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c r="W8923" s="2"/>
    </row>
    <row r="8924" spans="1:23" ht="14.25" hidden="1" customHeight="1" x14ac:dyDescent="0.2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c r="W8924" s="2"/>
    </row>
    <row r="8925" spans="1:23" ht="14.25" hidden="1" customHeight="1" x14ac:dyDescent="0.2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c r="W8925" s="2"/>
    </row>
    <row r="8926" spans="1:23" ht="14.25" hidden="1" customHeight="1" x14ac:dyDescent="0.2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c r="W8926" s="2"/>
    </row>
    <row r="8927" spans="1:23" ht="14.25" hidden="1" customHeight="1" x14ac:dyDescent="0.2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c r="W8927" s="2"/>
    </row>
    <row r="8928" spans="1:23" ht="14.25" hidden="1" customHeight="1" x14ac:dyDescent="0.2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c r="W8928" s="2"/>
    </row>
    <row r="8929" spans="1:23" ht="14.25" customHeight="1" x14ac:dyDescent="0.2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c r="W8929" s="2">
        <f>Table_1[[#This Row],[Profit]]/Table_1[[#This Row],[Sales]]</f>
        <v>0.26</v>
      </c>
    </row>
    <row r="8930" spans="1:23" ht="14.25" hidden="1" customHeight="1" x14ac:dyDescent="0.2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c r="W8930" s="2"/>
    </row>
    <row r="8931" spans="1:23" ht="14.25" hidden="1" customHeight="1" x14ac:dyDescent="0.2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c r="W8931" s="2"/>
    </row>
    <row r="8932" spans="1:23" ht="14.25" hidden="1" customHeight="1" x14ac:dyDescent="0.2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c r="W8932" s="2"/>
    </row>
    <row r="8933" spans="1:23" ht="14.25" hidden="1" customHeight="1" x14ac:dyDescent="0.2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c r="W8933" s="2"/>
    </row>
    <row r="8934" spans="1:23" ht="14.25" hidden="1" customHeight="1" x14ac:dyDescent="0.2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c r="W8934" s="2"/>
    </row>
    <row r="8935" spans="1:23" ht="14.25" hidden="1" customHeight="1" x14ac:dyDescent="0.2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c r="W8935" s="2"/>
    </row>
    <row r="8936" spans="1:23" ht="14.25" hidden="1" customHeight="1" x14ac:dyDescent="0.2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c r="W8936" s="2"/>
    </row>
    <row r="8937" spans="1:23" ht="14.25" hidden="1" customHeight="1" x14ac:dyDescent="0.2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c r="W8937" s="2"/>
    </row>
    <row r="8938" spans="1:23" ht="14.25" customHeight="1" x14ac:dyDescent="0.2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c r="W8938" s="2">
        <f>Table_1[[#This Row],[Profit]]/Table_1[[#This Row],[Sales]]</f>
        <v>0.26</v>
      </c>
    </row>
    <row r="8939" spans="1:23" ht="14.25" customHeight="1" x14ac:dyDescent="0.2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c r="W8939" s="2">
        <f>Table_1[[#This Row],[Profit]]/Table_1[[#This Row],[Sales]]</f>
        <v>0.12499999999999988</v>
      </c>
    </row>
    <row r="8940" spans="1:23" ht="14.25" customHeight="1" x14ac:dyDescent="0.2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c r="W8940" s="2">
        <f>Table_1[[#This Row],[Profit]]/Table_1[[#This Row],[Sales]]</f>
        <v>0.43000000000000005</v>
      </c>
    </row>
    <row r="8941" spans="1:23" ht="14.25" customHeight="1" x14ac:dyDescent="0.2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c r="W8941" s="2">
        <f>Table_1[[#This Row],[Profit]]/Table_1[[#This Row],[Sales]]</f>
        <v>0.33749999999999991</v>
      </c>
    </row>
    <row r="8942" spans="1:23" ht="14.25" hidden="1" customHeight="1" x14ac:dyDescent="0.2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c r="W8942" s="2"/>
    </row>
    <row r="8943" spans="1:23" ht="14.25" customHeight="1" x14ac:dyDescent="0.2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c r="W8943" s="2">
        <f>Table_1[[#This Row],[Profit]]/Table_1[[#This Row],[Sales]]</f>
        <v>-0.83333333333333326</v>
      </c>
    </row>
    <row r="8944" spans="1:23" ht="14.25" customHeight="1" x14ac:dyDescent="0.2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c r="W8944" s="2">
        <f>Table_1[[#This Row],[Profit]]/Table_1[[#This Row],[Sales]]</f>
        <v>-1.3999999999999992</v>
      </c>
    </row>
    <row r="8945" spans="1:23" ht="14.25" hidden="1" customHeight="1" x14ac:dyDescent="0.2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c r="W8945" s="2"/>
    </row>
    <row r="8946" spans="1:23" ht="14.25" customHeight="1" x14ac:dyDescent="0.2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c r="W8946" s="2">
        <f>Table_1[[#This Row],[Profit]]/Table_1[[#This Row],[Sales]]</f>
        <v>0.49000000000000005</v>
      </c>
    </row>
    <row r="8947" spans="1:23" ht="14.25" customHeight="1" x14ac:dyDescent="0.2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c r="W8947" s="2">
        <f>Table_1[[#This Row],[Profit]]/Table_1[[#This Row],[Sales]]</f>
        <v>0.29999999999999993</v>
      </c>
    </row>
    <row r="8948" spans="1:23" ht="14.25" hidden="1" customHeight="1" x14ac:dyDescent="0.2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c r="W8948" s="2"/>
    </row>
    <row r="8949" spans="1:23" ht="14.25" hidden="1" customHeight="1" x14ac:dyDescent="0.2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c r="W8949" s="2"/>
    </row>
    <row r="8950" spans="1:23" ht="14.25" customHeight="1" x14ac:dyDescent="0.2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c r="W8950" s="2">
        <f>Table_1[[#This Row],[Profit]]/Table_1[[#This Row],[Sales]]</f>
        <v>0.26000000000000006</v>
      </c>
    </row>
    <row r="8951" spans="1:23" ht="14.25" hidden="1" customHeight="1" x14ac:dyDescent="0.2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c r="W8951" s="2"/>
    </row>
    <row r="8952" spans="1:23" ht="14.25" hidden="1" customHeight="1" x14ac:dyDescent="0.2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c r="W8952" s="2"/>
    </row>
    <row r="8953" spans="1:23" ht="14.25" hidden="1" customHeight="1" x14ac:dyDescent="0.2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c r="W8953" s="2"/>
    </row>
    <row r="8954" spans="1:23" ht="14.25" hidden="1" customHeight="1" x14ac:dyDescent="0.2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c r="W8954" s="2"/>
    </row>
    <row r="8955" spans="1:23" ht="14.25" hidden="1" customHeight="1" x14ac:dyDescent="0.2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c r="W8955" s="2"/>
    </row>
    <row r="8956" spans="1:23" ht="14.25" hidden="1" customHeight="1" x14ac:dyDescent="0.2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c r="W8956" s="2"/>
    </row>
    <row r="8957" spans="1:23" ht="14.25" customHeight="1" x14ac:dyDescent="0.2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c r="W8957" s="2">
        <f>Table_1[[#This Row],[Profit]]/Table_1[[#This Row],[Sales]]</f>
        <v>0.4499999999999999</v>
      </c>
    </row>
    <row r="8958" spans="1:23" ht="14.25" hidden="1" customHeight="1" x14ac:dyDescent="0.2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c r="W8958" s="2"/>
    </row>
    <row r="8959" spans="1:23" ht="14.25" hidden="1" customHeight="1" x14ac:dyDescent="0.2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c r="W8959" s="2"/>
    </row>
    <row r="8960" spans="1:23" ht="14.25" hidden="1" customHeight="1" x14ac:dyDescent="0.2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c r="W8960" s="2"/>
    </row>
    <row r="8961" spans="1:23" ht="14.25" hidden="1" customHeight="1" x14ac:dyDescent="0.2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c r="W8961" s="2"/>
    </row>
    <row r="8962" spans="1:23" ht="14.25" hidden="1" customHeight="1" x14ac:dyDescent="0.2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c r="W8962" s="2"/>
    </row>
    <row r="8963" spans="1:23" ht="14.25" hidden="1" customHeight="1" x14ac:dyDescent="0.2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c r="W8963" s="2"/>
    </row>
    <row r="8964" spans="1:23" ht="14.25" hidden="1" customHeight="1" x14ac:dyDescent="0.2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c r="W8964" s="2"/>
    </row>
    <row r="8965" spans="1:23" ht="14.25" hidden="1" customHeight="1" x14ac:dyDescent="0.2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c r="W8965" s="2"/>
    </row>
    <row r="8966" spans="1:23" ht="14.25" hidden="1" customHeight="1" x14ac:dyDescent="0.2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c r="W8966" s="2"/>
    </row>
    <row r="8967" spans="1:23" ht="14.25" hidden="1" customHeight="1" x14ac:dyDescent="0.2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c r="W8967" s="2"/>
    </row>
    <row r="8968" spans="1:23" ht="14.25" hidden="1" customHeight="1" x14ac:dyDescent="0.2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c r="W8968" s="2"/>
    </row>
    <row r="8969" spans="1:23" ht="14.25" hidden="1" customHeight="1" x14ac:dyDescent="0.2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c r="W8969" s="2"/>
    </row>
    <row r="8970" spans="1:23" ht="14.25" hidden="1" customHeight="1" x14ac:dyDescent="0.2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c r="W8970" s="2"/>
    </row>
    <row r="8971" spans="1:23" ht="14.25" hidden="1" customHeight="1" x14ac:dyDescent="0.2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c r="W8971" s="2"/>
    </row>
    <row r="8972" spans="1:23" ht="14.25" hidden="1" customHeight="1" x14ac:dyDescent="0.2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c r="W8972" s="2"/>
    </row>
    <row r="8973" spans="1:23" ht="14.25" hidden="1" customHeight="1" x14ac:dyDescent="0.2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c r="W8973" s="2"/>
    </row>
    <row r="8974" spans="1:23" ht="14.25" hidden="1" customHeight="1" x14ac:dyDescent="0.2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c r="W8974" s="2"/>
    </row>
    <row r="8975" spans="1:23" ht="14.25" customHeight="1" x14ac:dyDescent="0.2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c r="W8975" s="2">
        <f>Table_1[[#This Row],[Profit]]/Table_1[[#This Row],[Sales]]</f>
        <v>8.2352941176470656E-2</v>
      </c>
    </row>
    <row r="8976" spans="1:23" ht="14.25" hidden="1" customHeight="1" x14ac:dyDescent="0.2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c r="W8976" s="2"/>
    </row>
    <row r="8977" spans="1:23" ht="14.25" hidden="1" customHeight="1" x14ac:dyDescent="0.2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c r="W8977" s="2"/>
    </row>
    <row r="8978" spans="1:23" ht="14.25" hidden="1" customHeight="1" x14ac:dyDescent="0.2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c r="W8978" s="2"/>
    </row>
    <row r="8979" spans="1:23" ht="14.25" hidden="1" customHeight="1" x14ac:dyDescent="0.2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c r="W8979" s="2"/>
    </row>
    <row r="8980" spans="1:23" ht="14.25" hidden="1" customHeight="1" x14ac:dyDescent="0.2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c r="W8980" s="2"/>
    </row>
    <row r="8981" spans="1:23" ht="14.25" hidden="1" customHeight="1" x14ac:dyDescent="0.2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c r="W8981" s="2"/>
    </row>
    <row r="8982" spans="1:23" ht="14.25" hidden="1" customHeight="1" x14ac:dyDescent="0.2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c r="W8982" s="2"/>
    </row>
    <row r="8983" spans="1:23" ht="14.25" hidden="1" customHeight="1" x14ac:dyDescent="0.2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c r="W8983" s="2"/>
    </row>
    <row r="8984" spans="1:23" ht="14.25" hidden="1" customHeight="1" x14ac:dyDescent="0.2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c r="W8984" s="2"/>
    </row>
    <row r="8985" spans="1:23" ht="14.25" hidden="1" customHeight="1" x14ac:dyDescent="0.2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c r="W8985" s="2"/>
    </row>
    <row r="8986" spans="1:23" ht="14.25" hidden="1" customHeight="1" x14ac:dyDescent="0.2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c r="W8986" s="2"/>
    </row>
    <row r="8987" spans="1:23" ht="14.25" hidden="1" customHeight="1" x14ac:dyDescent="0.2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c r="W8987" s="2"/>
    </row>
    <row r="8988" spans="1:23" ht="14.25" hidden="1" customHeight="1" x14ac:dyDescent="0.2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c r="W8988" s="2"/>
    </row>
    <row r="8989" spans="1:23" ht="14.25" hidden="1" customHeight="1" x14ac:dyDescent="0.2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c r="W8989" s="2"/>
    </row>
    <row r="8990" spans="1:23" ht="14.25" hidden="1" customHeight="1" x14ac:dyDescent="0.2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c r="W8990" s="2"/>
    </row>
    <row r="8991" spans="1:23" ht="14.25" hidden="1" customHeight="1" x14ac:dyDescent="0.2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c r="W8991" s="2"/>
    </row>
    <row r="8992" spans="1:23" ht="14.25" hidden="1" customHeight="1" x14ac:dyDescent="0.2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c r="W8992" s="2"/>
    </row>
    <row r="8993" spans="1:23" ht="14.25" customHeight="1" x14ac:dyDescent="0.2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c r="W8993" s="2">
        <f>Table_1[[#This Row],[Profit]]/Table_1[[#This Row],[Sales]]</f>
        <v>0.21</v>
      </c>
    </row>
    <row r="8994" spans="1:23" ht="14.25" hidden="1" customHeight="1" x14ac:dyDescent="0.2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c r="W8994" s="2"/>
    </row>
    <row r="8995" spans="1:23" ht="14.25" hidden="1" customHeight="1" x14ac:dyDescent="0.2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c r="W8995" s="2"/>
    </row>
    <row r="8996" spans="1:23" ht="14.25" hidden="1" customHeight="1" x14ac:dyDescent="0.2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c r="W8996" s="2"/>
    </row>
    <row r="8997" spans="1:23" ht="14.25" hidden="1" customHeight="1" x14ac:dyDescent="0.2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c r="W8997" s="2"/>
    </row>
    <row r="8998" spans="1:23" ht="14.25" hidden="1" customHeight="1" x14ac:dyDescent="0.2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c r="W8998" s="2"/>
    </row>
    <row r="8999" spans="1:23" ht="14.25" hidden="1" customHeight="1" x14ac:dyDescent="0.2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c r="W8999" s="2"/>
    </row>
    <row r="9000" spans="1:23" ht="14.25" hidden="1" customHeight="1" x14ac:dyDescent="0.2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c r="W9000" s="2"/>
    </row>
    <row r="9001" spans="1:23" ht="14.25" hidden="1" customHeight="1" x14ac:dyDescent="0.2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c r="W9001" s="2"/>
    </row>
    <row r="9002" spans="1:23" ht="14.25" customHeight="1" x14ac:dyDescent="0.2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c r="W9002" s="2">
        <f>Table_1[[#This Row],[Profit]]/Table_1[[#This Row],[Sales]]</f>
        <v>-0.73333333333333317</v>
      </c>
    </row>
    <row r="9003" spans="1:23" ht="14.25" hidden="1" customHeight="1" x14ac:dyDescent="0.2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c r="W9003" s="2"/>
    </row>
    <row r="9004" spans="1:23" ht="14.25" hidden="1" customHeight="1" x14ac:dyDescent="0.2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c r="W9004" s="2"/>
    </row>
    <row r="9005" spans="1:23" ht="14.25" customHeight="1" x14ac:dyDescent="0.2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c r="W9005" s="2">
        <f>Table_1[[#This Row],[Profit]]/Table_1[[#This Row],[Sales]]</f>
        <v>0.10999999999999995</v>
      </c>
    </row>
    <row r="9006" spans="1:23" ht="14.25" customHeight="1" x14ac:dyDescent="0.2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c r="W9006" s="2">
        <f>Table_1[[#This Row],[Profit]]/Table_1[[#This Row],[Sales]]</f>
        <v>0.27000000000000007</v>
      </c>
    </row>
    <row r="9007" spans="1:23" ht="14.25" hidden="1" customHeight="1" x14ac:dyDescent="0.2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c r="W9007" s="2"/>
    </row>
    <row r="9008" spans="1:23" ht="14.25" hidden="1" customHeight="1" x14ac:dyDescent="0.2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c r="W9008" s="2"/>
    </row>
    <row r="9009" spans="1:23" ht="14.25" hidden="1" customHeight="1" x14ac:dyDescent="0.2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c r="W9009" s="2"/>
    </row>
    <row r="9010" spans="1:23" ht="14.25" hidden="1" customHeight="1" x14ac:dyDescent="0.2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c r="W9010" s="2"/>
    </row>
    <row r="9011" spans="1:23" ht="14.25" hidden="1" customHeight="1" x14ac:dyDescent="0.2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c r="W9011" s="2"/>
    </row>
    <row r="9012" spans="1:23" ht="14.25" hidden="1" customHeight="1" x14ac:dyDescent="0.2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c r="W9012" s="2"/>
    </row>
    <row r="9013" spans="1:23" ht="14.25" hidden="1" customHeight="1" x14ac:dyDescent="0.2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c r="W9013" s="2"/>
    </row>
    <row r="9014" spans="1:23" ht="14.25" hidden="1" customHeight="1" x14ac:dyDescent="0.2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c r="W9014" s="2"/>
    </row>
    <row r="9015" spans="1:23" ht="14.25" customHeight="1" x14ac:dyDescent="0.2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c r="W9015" s="2">
        <f>Table_1[[#This Row],[Profit]]/Table_1[[#This Row],[Sales]]</f>
        <v>0.27</v>
      </c>
    </row>
    <row r="9016" spans="1:23" ht="14.25" customHeight="1" x14ac:dyDescent="0.2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c r="W9016" s="2">
        <f>Table_1[[#This Row],[Profit]]/Table_1[[#This Row],[Sales]]</f>
        <v>0.48000000000000009</v>
      </c>
    </row>
    <row r="9017" spans="1:23" ht="14.25" customHeight="1" x14ac:dyDescent="0.2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c r="W9017" s="2">
        <f>Table_1[[#This Row],[Profit]]/Table_1[[#This Row],[Sales]]</f>
        <v>0.32499999999999996</v>
      </c>
    </row>
    <row r="9018" spans="1:23" ht="14.25" customHeight="1" x14ac:dyDescent="0.2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c r="W9018" s="2">
        <f>Table_1[[#This Row],[Profit]]/Table_1[[#This Row],[Sales]]</f>
        <v>0.33749999999999991</v>
      </c>
    </row>
    <row r="9019" spans="1:23" ht="14.25" customHeight="1" x14ac:dyDescent="0.2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c r="W9019" s="2">
        <f>Table_1[[#This Row],[Profit]]/Table_1[[#This Row],[Sales]]</f>
        <v>0.48999999999999994</v>
      </c>
    </row>
    <row r="9020" spans="1:23" ht="14.25" customHeight="1" x14ac:dyDescent="0.2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c r="W9020" s="2">
        <f>Table_1[[#This Row],[Profit]]/Table_1[[#This Row],[Sales]]</f>
        <v>0.3249999999999999</v>
      </c>
    </row>
    <row r="9021" spans="1:23" ht="14.25" hidden="1" customHeight="1" x14ac:dyDescent="0.2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c r="W9021" s="2"/>
    </row>
    <row r="9022" spans="1:23" ht="14.25" hidden="1" customHeight="1" x14ac:dyDescent="0.2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c r="W9022" s="2"/>
    </row>
    <row r="9023" spans="1:23" ht="14.25" hidden="1" customHeight="1" x14ac:dyDescent="0.2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c r="W9023" s="2"/>
    </row>
    <row r="9024" spans="1:23" ht="14.25" customHeight="1" x14ac:dyDescent="0.2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c r="W9024" s="2">
        <f>Table_1[[#This Row],[Profit]]/Table_1[[#This Row],[Sales]]</f>
        <v>0.10000000000000006</v>
      </c>
    </row>
    <row r="9025" spans="1:23" ht="14.25" hidden="1" customHeight="1" x14ac:dyDescent="0.2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c r="W9025" s="2"/>
    </row>
    <row r="9026" spans="1:23" ht="14.25" hidden="1" customHeight="1" x14ac:dyDescent="0.2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c r="W9026" s="2"/>
    </row>
    <row r="9027" spans="1:23" ht="14.25" hidden="1" customHeight="1" x14ac:dyDescent="0.2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c r="W9027" s="2"/>
    </row>
    <row r="9028" spans="1:23" ht="14.25" hidden="1" customHeight="1" x14ac:dyDescent="0.2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c r="W9028" s="2"/>
    </row>
    <row r="9029" spans="1:23" ht="14.25" hidden="1" customHeight="1" x14ac:dyDescent="0.2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c r="W9029" s="2"/>
    </row>
    <row r="9030" spans="1:23" ht="14.25" hidden="1" customHeight="1" x14ac:dyDescent="0.2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c r="W9030" s="2"/>
    </row>
    <row r="9031" spans="1:23" ht="14.25" hidden="1" customHeight="1" x14ac:dyDescent="0.2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c r="W9031" s="2"/>
    </row>
    <row r="9032" spans="1:23" ht="14.25" customHeight="1" x14ac:dyDescent="0.2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c r="W9032" s="2">
        <f>Table_1[[#This Row],[Profit]]/Table_1[[#This Row],[Sales]]</f>
        <v>0.3299999999999999</v>
      </c>
    </row>
    <row r="9033" spans="1:23" ht="14.25" customHeight="1" x14ac:dyDescent="0.2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c r="W9033" s="2">
        <f>Table_1[[#This Row],[Profit]]/Table_1[[#This Row],[Sales]]</f>
        <v>0.16000000000000006</v>
      </c>
    </row>
    <row r="9034" spans="1:23" ht="14.25" hidden="1" customHeight="1" x14ac:dyDescent="0.2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c r="W9034" s="2"/>
    </row>
    <row r="9035" spans="1:23" ht="14.25" hidden="1" customHeight="1" x14ac:dyDescent="0.2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c r="W9035" s="2"/>
    </row>
    <row r="9036" spans="1:23" ht="14.25" hidden="1" customHeight="1" x14ac:dyDescent="0.2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c r="W9036" s="2"/>
    </row>
    <row r="9037" spans="1:23" ht="14.25" hidden="1" customHeight="1" x14ac:dyDescent="0.2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c r="W9037" s="2"/>
    </row>
    <row r="9038" spans="1:23" ht="14.25" hidden="1" customHeight="1" x14ac:dyDescent="0.2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c r="W9038" s="2"/>
    </row>
    <row r="9039" spans="1:23" ht="14.25" hidden="1" customHeight="1" x14ac:dyDescent="0.2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c r="W9039" s="2"/>
    </row>
    <row r="9040" spans="1:23" ht="14.25" hidden="1" customHeight="1" x14ac:dyDescent="0.2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c r="W9040" s="2"/>
    </row>
    <row r="9041" spans="1:23" ht="14.25" hidden="1" customHeight="1" x14ac:dyDescent="0.2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c r="W9041" s="2"/>
    </row>
    <row r="9042" spans="1:23" ht="14.25" customHeight="1" x14ac:dyDescent="0.2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c r="W9042" s="2">
        <f>Table_1[[#This Row],[Profit]]/Table_1[[#This Row],[Sales]]</f>
        <v>-0.62000000000000011</v>
      </c>
    </row>
    <row r="9043" spans="1:23" ht="14.25" hidden="1" customHeight="1" x14ac:dyDescent="0.2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c r="W9043" s="2"/>
    </row>
    <row r="9044" spans="1:23" ht="14.25" customHeight="1" x14ac:dyDescent="0.2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c r="W9044" s="2">
        <f>Table_1[[#This Row],[Profit]]/Table_1[[#This Row],[Sales]]</f>
        <v>0.27</v>
      </c>
    </row>
    <row r="9045" spans="1:23" ht="14.25" customHeight="1" x14ac:dyDescent="0.2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c r="W9045" s="2">
        <f>Table_1[[#This Row],[Profit]]/Table_1[[#This Row],[Sales]]</f>
        <v>0.33999999999999997</v>
      </c>
    </row>
    <row r="9046" spans="1:23" ht="14.25" customHeight="1" x14ac:dyDescent="0.2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c r="W9046" s="2">
        <f>Table_1[[#This Row],[Profit]]/Table_1[[#This Row],[Sales]]</f>
        <v>0.37499999999999989</v>
      </c>
    </row>
    <row r="9047" spans="1:23" ht="14.25" customHeight="1" x14ac:dyDescent="0.2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c r="W9047" s="2">
        <f>Table_1[[#This Row],[Profit]]/Table_1[[#This Row],[Sales]]</f>
        <v>0.23999999999999994</v>
      </c>
    </row>
    <row r="9048" spans="1:23" ht="14.25" customHeight="1" x14ac:dyDescent="0.2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c r="W9048" s="2">
        <f>Table_1[[#This Row],[Profit]]/Table_1[[#This Row],[Sales]]</f>
        <v>0.20999999999999996</v>
      </c>
    </row>
    <row r="9049" spans="1:23" ht="14.25" customHeight="1" x14ac:dyDescent="0.2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c r="W9049" s="2">
        <f>Table_1[[#This Row],[Profit]]/Table_1[[#This Row],[Sales]]</f>
        <v>0.28999999999999992</v>
      </c>
    </row>
    <row r="9050" spans="1:23" ht="14.25" customHeight="1" x14ac:dyDescent="0.2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c r="W9050" s="2">
        <f>Table_1[[#This Row],[Profit]]/Table_1[[#This Row],[Sales]]</f>
        <v>0.5</v>
      </c>
    </row>
    <row r="9051" spans="1:23" ht="14.25" hidden="1" customHeight="1" x14ac:dyDescent="0.2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c r="W9051" s="2"/>
    </row>
    <row r="9052" spans="1:23" ht="14.25" customHeight="1" x14ac:dyDescent="0.2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c r="W9052" s="2">
        <f>Table_1[[#This Row],[Profit]]/Table_1[[#This Row],[Sales]]</f>
        <v>0.49</v>
      </c>
    </row>
    <row r="9053" spans="1:23" ht="14.25" customHeight="1" x14ac:dyDescent="0.2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c r="W9053" s="2">
        <f>Table_1[[#This Row],[Profit]]/Table_1[[#This Row],[Sales]]</f>
        <v>0.24999999999999997</v>
      </c>
    </row>
    <row r="9054" spans="1:23" ht="14.25" customHeight="1" x14ac:dyDescent="0.2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c r="W9054" s="2">
        <f>Table_1[[#This Row],[Profit]]/Table_1[[#This Row],[Sales]]</f>
        <v>0.3374999999999998</v>
      </c>
    </row>
    <row r="9055" spans="1:23" ht="14.25" customHeight="1" x14ac:dyDescent="0.2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c r="W9055" s="2">
        <f>Table_1[[#This Row],[Profit]]/Table_1[[#This Row],[Sales]]</f>
        <v>0.10000000000000003</v>
      </c>
    </row>
    <row r="9056" spans="1:23" ht="14.25" customHeight="1" x14ac:dyDescent="0.2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c r="W9056" s="2">
        <f>Table_1[[#This Row],[Profit]]/Table_1[[#This Row],[Sales]]</f>
        <v>0.28000000000000003</v>
      </c>
    </row>
    <row r="9057" spans="1:23" ht="14.25" customHeight="1" x14ac:dyDescent="0.2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c r="W9057" s="2">
        <f>Table_1[[#This Row],[Profit]]/Table_1[[#This Row],[Sales]]</f>
        <v>0.39</v>
      </c>
    </row>
    <row r="9058" spans="1:23" ht="14.25" hidden="1" customHeight="1" x14ac:dyDescent="0.2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c r="W9058" s="2"/>
    </row>
    <row r="9059" spans="1:23" ht="14.25" customHeight="1" x14ac:dyDescent="0.2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c r="W9059" s="2">
        <f>Table_1[[#This Row],[Profit]]/Table_1[[#This Row],[Sales]]</f>
        <v>0.31999999999999995</v>
      </c>
    </row>
    <row r="9060" spans="1:23" ht="14.25" customHeight="1" x14ac:dyDescent="0.2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c r="W9060" s="2">
        <f>Table_1[[#This Row],[Profit]]/Table_1[[#This Row],[Sales]]</f>
        <v>7.5000000000000011E-2</v>
      </c>
    </row>
    <row r="9061" spans="1:23" ht="14.25" customHeight="1" x14ac:dyDescent="0.2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c r="W9061" s="2">
        <f>Table_1[[#This Row],[Profit]]/Table_1[[#This Row],[Sales]]</f>
        <v>0.29999999999999993</v>
      </c>
    </row>
    <row r="9062" spans="1:23" ht="14.25" customHeight="1" x14ac:dyDescent="0.2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c r="W9062" s="2">
        <f>Table_1[[#This Row],[Profit]]/Table_1[[#This Row],[Sales]]</f>
        <v>0.37499999999999989</v>
      </c>
    </row>
    <row r="9063" spans="1:23" ht="14.25" customHeight="1" x14ac:dyDescent="0.2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c r="W9063" s="2">
        <f>Table_1[[#This Row],[Profit]]/Table_1[[#This Row],[Sales]]</f>
        <v>0.47</v>
      </c>
    </row>
    <row r="9064" spans="1:23" ht="14.25" hidden="1" customHeight="1" x14ac:dyDescent="0.2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c r="W9064" s="2"/>
    </row>
    <row r="9065" spans="1:23" ht="14.25" hidden="1" customHeight="1" x14ac:dyDescent="0.2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c r="W9065" s="2"/>
    </row>
    <row r="9066" spans="1:23" ht="14.25" hidden="1" customHeight="1" x14ac:dyDescent="0.2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c r="W9066" s="2"/>
    </row>
    <row r="9067" spans="1:23" ht="14.25" hidden="1" customHeight="1" x14ac:dyDescent="0.2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c r="W9067" s="2"/>
    </row>
    <row r="9068" spans="1:23" ht="14.25" hidden="1" customHeight="1" x14ac:dyDescent="0.2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c r="W9068" s="2"/>
    </row>
    <row r="9069" spans="1:23" ht="14.25" hidden="1" customHeight="1" x14ac:dyDescent="0.2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c r="W9069" s="2"/>
    </row>
    <row r="9070" spans="1:23" ht="14.25" customHeight="1" x14ac:dyDescent="0.2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c r="W9070" s="2">
        <f>Table_1[[#This Row],[Profit]]/Table_1[[#This Row],[Sales]]</f>
        <v>-1.2500000000000164E-2</v>
      </c>
    </row>
    <row r="9071" spans="1:23" ht="14.25" customHeight="1" x14ac:dyDescent="0.2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c r="W9071" s="2">
        <f>Table_1[[#This Row],[Profit]]/Table_1[[#This Row],[Sales]]</f>
        <v>0.47000000000000003</v>
      </c>
    </row>
    <row r="9072" spans="1:23" ht="14.25" hidden="1" customHeight="1" x14ac:dyDescent="0.2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c r="W9072" s="2"/>
    </row>
    <row r="9073" spans="1:23" ht="14.25" hidden="1" customHeight="1" x14ac:dyDescent="0.2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c r="W9073" s="2"/>
    </row>
    <row r="9074" spans="1:23" ht="14.25" hidden="1" customHeight="1" x14ac:dyDescent="0.2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c r="W9074" s="2"/>
    </row>
    <row r="9075" spans="1:23" ht="14.25" hidden="1" customHeight="1" x14ac:dyDescent="0.2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c r="W9075" s="2"/>
    </row>
    <row r="9076" spans="1:23" ht="14.25" hidden="1" customHeight="1" x14ac:dyDescent="0.2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c r="W9076" s="2"/>
    </row>
    <row r="9077" spans="1:23" ht="14.25" hidden="1" customHeight="1" x14ac:dyDescent="0.2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c r="W9077" s="2"/>
    </row>
    <row r="9078" spans="1:23" ht="14.25" hidden="1" customHeight="1" x14ac:dyDescent="0.2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c r="W9078" s="2"/>
    </row>
    <row r="9079" spans="1:23" ht="14.25" hidden="1" customHeight="1" x14ac:dyDescent="0.2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c r="W9079" s="2"/>
    </row>
    <row r="9080" spans="1:23" ht="14.25" hidden="1" customHeight="1" x14ac:dyDescent="0.2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c r="W9080" s="2"/>
    </row>
    <row r="9081" spans="1:23" ht="14.25" hidden="1" customHeight="1" x14ac:dyDescent="0.2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c r="W9081" s="2"/>
    </row>
    <row r="9082" spans="1:23" ht="14.25" customHeight="1" x14ac:dyDescent="0.2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c r="W9082" s="2">
        <f>Table_1[[#This Row],[Profit]]/Table_1[[#This Row],[Sales]]</f>
        <v>0.12499999999999985</v>
      </c>
    </row>
    <row r="9083" spans="1:23" ht="14.25" customHeight="1" x14ac:dyDescent="0.2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c r="W9083" s="2">
        <f>Table_1[[#This Row],[Profit]]/Table_1[[#This Row],[Sales]]</f>
        <v>0.48000000000000004</v>
      </c>
    </row>
    <row r="9084" spans="1:23" ht="14.25" hidden="1" customHeight="1" x14ac:dyDescent="0.2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c r="W9084" s="2"/>
    </row>
    <row r="9085" spans="1:23" ht="14.25" hidden="1" customHeight="1" x14ac:dyDescent="0.2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c r="W9085" s="2"/>
    </row>
    <row r="9086" spans="1:23" ht="14.25" hidden="1" customHeight="1" x14ac:dyDescent="0.2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c r="W9086" s="2"/>
    </row>
    <row r="9087" spans="1:23" ht="14.25" customHeight="1" x14ac:dyDescent="0.2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c r="W9087" s="2">
        <f>Table_1[[#This Row],[Profit]]/Table_1[[#This Row],[Sales]]</f>
        <v>0.3249999999999999</v>
      </c>
    </row>
    <row r="9088" spans="1:23" ht="14.25" hidden="1" customHeight="1" x14ac:dyDescent="0.2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c r="W9088" s="2"/>
    </row>
    <row r="9089" spans="1:23" ht="14.25" hidden="1" customHeight="1" x14ac:dyDescent="0.2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c r="W9089" s="2"/>
    </row>
    <row r="9090" spans="1:23" ht="14.25" hidden="1" customHeight="1" x14ac:dyDescent="0.2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c r="W9090" s="2"/>
    </row>
    <row r="9091" spans="1:23" ht="14.25" hidden="1" customHeight="1" x14ac:dyDescent="0.2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c r="W9091" s="2"/>
    </row>
    <row r="9092" spans="1:23" ht="14.25" hidden="1" customHeight="1" x14ac:dyDescent="0.2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c r="W9092" s="2"/>
    </row>
    <row r="9093" spans="1:23" ht="14.25" hidden="1" customHeight="1" x14ac:dyDescent="0.2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c r="W9093" s="2"/>
    </row>
    <row r="9094" spans="1:23" ht="14.25" hidden="1" customHeight="1" x14ac:dyDescent="0.2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c r="W9094" s="2"/>
    </row>
    <row r="9095" spans="1:23" ht="14.25" hidden="1" customHeight="1" x14ac:dyDescent="0.2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c r="W9095" s="2"/>
    </row>
    <row r="9096" spans="1:23" ht="14.25" hidden="1" customHeight="1" x14ac:dyDescent="0.2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c r="W9096" s="2"/>
    </row>
    <row r="9097" spans="1:23" ht="14.25" hidden="1" customHeight="1" x14ac:dyDescent="0.2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c r="W9097" s="2"/>
    </row>
    <row r="9098" spans="1:23" ht="14.25" hidden="1" customHeight="1" x14ac:dyDescent="0.2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c r="W9098" s="2"/>
    </row>
    <row r="9099" spans="1:23" ht="14.25" hidden="1" customHeight="1" x14ac:dyDescent="0.2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c r="W9099" s="2"/>
    </row>
    <row r="9100" spans="1:23" ht="14.25" hidden="1" customHeight="1" x14ac:dyDescent="0.2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c r="W9100" s="2"/>
    </row>
    <row r="9101" spans="1:23" ht="14.25" hidden="1" customHeight="1" x14ac:dyDescent="0.2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c r="W9101" s="2"/>
    </row>
    <row r="9102" spans="1:23" ht="14.25" hidden="1" customHeight="1" x14ac:dyDescent="0.2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c r="W9102" s="2"/>
    </row>
    <row r="9103" spans="1:23" ht="14.25" hidden="1" customHeight="1" x14ac:dyDescent="0.2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c r="W9103" s="2"/>
    </row>
    <row r="9104" spans="1:23" ht="14.25" hidden="1" customHeight="1" x14ac:dyDescent="0.2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c r="W9104" s="2"/>
    </row>
    <row r="9105" spans="1:23" ht="14.25" hidden="1" customHeight="1" x14ac:dyDescent="0.2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c r="W9105" s="2"/>
    </row>
    <row r="9106" spans="1:23" ht="14.25" hidden="1" customHeight="1" x14ac:dyDescent="0.2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c r="W9106" s="2"/>
    </row>
    <row r="9107" spans="1:23" ht="14.25" hidden="1" customHeight="1" x14ac:dyDescent="0.2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c r="W9107" s="2"/>
    </row>
    <row r="9108" spans="1:23" ht="14.25" hidden="1" customHeight="1" x14ac:dyDescent="0.2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c r="W9108" s="2"/>
    </row>
    <row r="9109" spans="1:23" ht="14.25" hidden="1" customHeight="1" x14ac:dyDescent="0.2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c r="W9109" s="2"/>
    </row>
    <row r="9110" spans="1:23" ht="14.25" hidden="1" customHeight="1" x14ac:dyDescent="0.2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c r="W9110" s="2"/>
    </row>
    <row r="9111" spans="1:23" ht="14.25" hidden="1" customHeight="1" x14ac:dyDescent="0.2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c r="W9111" s="2"/>
    </row>
    <row r="9112" spans="1:23" ht="14.25" hidden="1" customHeight="1" x14ac:dyDescent="0.2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c r="W9112" s="2"/>
    </row>
    <row r="9113" spans="1:23" ht="14.25" hidden="1" customHeight="1" x14ac:dyDescent="0.2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c r="W9113" s="2"/>
    </row>
    <row r="9114" spans="1:23" ht="14.25" hidden="1" customHeight="1" x14ac:dyDescent="0.2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c r="W9114" s="2"/>
    </row>
    <row r="9115" spans="1:23" ht="14.25" hidden="1" customHeight="1" x14ac:dyDescent="0.2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c r="W9115" s="2"/>
    </row>
    <row r="9116" spans="1:23" ht="14.25" customHeight="1" x14ac:dyDescent="0.2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c r="W9116" s="2">
        <f>Table_1[[#This Row],[Profit]]/Table_1[[#This Row],[Sales]]</f>
        <v>6.25E-2</v>
      </c>
    </row>
    <row r="9117" spans="1:23" ht="14.25" hidden="1" customHeight="1" x14ac:dyDescent="0.2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c r="W9117" s="2"/>
    </row>
    <row r="9118" spans="1:23" ht="14.25" hidden="1" customHeight="1" x14ac:dyDescent="0.2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c r="W9118" s="2"/>
    </row>
    <row r="9119" spans="1:23" ht="14.25" hidden="1" customHeight="1" x14ac:dyDescent="0.2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c r="W9119" s="2"/>
    </row>
    <row r="9120" spans="1:23" ht="14.25" hidden="1" customHeight="1" x14ac:dyDescent="0.2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c r="W9120" s="2"/>
    </row>
    <row r="9121" spans="1:23" ht="14.25" customHeight="1" x14ac:dyDescent="0.2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c r="W9121" s="2">
        <f>Table_1[[#This Row],[Profit]]/Table_1[[#This Row],[Sales]]</f>
        <v>0.48</v>
      </c>
    </row>
    <row r="9122" spans="1:23" ht="14.25" customHeight="1" x14ac:dyDescent="0.2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c r="W9122" s="2">
        <f>Table_1[[#This Row],[Profit]]/Table_1[[#This Row],[Sales]]</f>
        <v>0.46999999999999992</v>
      </c>
    </row>
    <row r="9123" spans="1:23" ht="14.25" customHeight="1" x14ac:dyDescent="0.2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c r="W9123" s="2">
        <f>Table_1[[#This Row],[Profit]]/Table_1[[#This Row],[Sales]]</f>
        <v>0.28999999999999992</v>
      </c>
    </row>
    <row r="9124" spans="1:23" ht="14.25" customHeight="1" x14ac:dyDescent="0.2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c r="W9124" s="2">
        <f>Table_1[[#This Row],[Profit]]/Table_1[[#This Row],[Sales]]</f>
        <v>0.4499999999999999</v>
      </c>
    </row>
    <row r="9125" spans="1:23" ht="14.25" hidden="1" customHeight="1" x14ac:dyDescent="0.2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c r="W9125" s="2"/>
    </row>
    <row r="9126" spans="1:23" ht="14.25" hidden="1" customHeight="1" x14ac:dyDescent="0.2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c r="W9126" s="2"/>
    </row>
    <row r="9127" spans="1:23" ht="14.25" hidden="1" customHeight="1" x14ac:dyDescent="0.2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c r="W9127" s="2"/>
    </row>
    <row r="9128" spans="1:23" ht="14.25" customHeight="1" x14ac:dyDescent="0.2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c r="W9128" s="2">
        <f>Table_1[[#This Row],[Profit]]/Table_1[[#This Row],[Sales]]</f>
        <v>0.42</v>
      </c>
    </row>
    <row r="9129" spans="1:23" ht="14.25" hidden="1" customHeight="1" x14ac:dyDescent="0.2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c r="W9129" s="2"/>
    </row>
    <row r="9130" spans="1:23" ht="14.25" customHeight="1" x14ac:dyDescent="0.2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c r="W9130" s="2">
        <f>Table_1[[#This Row],[Profit]]/Table_1[[#This Row],[Sales]]</f>
        <v>-0.6666666666666663</v>
      </c>
    </row>
    <row r="9131" spans="1:23" ht="14.25" hidden="1" customHeight="1" x14ac:dyDescent="0.2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c r="W9131" s="2"/>
    </row>
    <row r="9132" spans="1:23" ht="14.25" hidden="1" customHeight="1" x14ac:dyDescent="0.2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c r="W9132" s="2"/>
    </row>
    <row r="9133" spans="1:23" ht="14.25" hidden="1" customHeight="1" x14ac:dyDescent="0.2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c r="W9133" s="2"/>
    </row>
    <row r="9134" spans="1:23" ht="14.25" hidden="1" customHeight="1" x14ac:dyDescent="0.2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c r="W9134" s="2"/>
    </row>
    <row r="9135" spans="1:23" ht="14.25" customHeight="1" x14ac:dyDescent="0.2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c r="W9135" s="2">
        <f>Table_1[[#This Row],[Profit]]/Table_1[[#This Row],[Sales]]</f>
        <v>7.4999999999999997E-2</v>
      </c>
    </row>
    <row r="9136" spans="1:23" ht="14.25" hidden="1" customHeight="1" x14ac:dyDescent="0.2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c r="W9136" s="2"/>
    </row>
    <row r="9137" spans="1:23" ht="14.25" hidden="1" customHeight="1" x14ac:dyDescent="0.2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c r="W9137" s="2"/>
    </row>
    <row r="9138" spans="1:23" ht="14.25" hidden="1" customHeight="1" x14ac:dyDescent="0.2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c r="W9138" s="2"/>
    </row>
    <row r="9139" spans="1:23" ht="14.25" hidden="1" customHeight="1" x14ac:dyDescent="0.2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c r="W9139" s="2"/>
    </row>
    <row r="9140" spans="1:23" ht="14.25" hidden="1" customHeight="1" x14ac:dyDescent="0.2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c r="W9140" s="2"/>
    </row>
    <row r="9141" spans="1:23" ht="14.25" hidden="1" customHeight="1" x14ac:dyDescent="0.2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c r="W9141" s="2"/>
    </row>
    <row r="9142" spans="1:23" ht="14.25" customHeight="1" x14ac:dyDescent="0.2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c r="W9142" s="2">
        <f>Table_1[[#This Row],[Profit]]/Table_1[[#This Row],[Sales]]</f>
        <v>0.29999999999999993</v>
      </c>
    </row>
    <row r="9143" spans="1:23" ht="14.25" hidden="1" customHeight="1" x14ac:dyDescent="0.2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c r="W9143" s="2"/>
    </row>
    <row r="9144" spans="1:23" ht="14.25" customHeight="1" x14ac:dyDescent="0.2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c r="W9144" s="2">
        <f>Table_1[[#This Row],[Profit]]/Table_1[[#This Row],[Sales]]</f>
        <v>0.36249999999999993</v>
      </c>
    </row>
    <row r="9145" spans="1:23" ht="14.25" customHeight="1" x14ac:dyDescent="0.2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c r="W9145" s="2">
        <f>Table_1[[#This Row],[Profit]]/Table_1[[#This Row],[Sales]]</f>
        <v>6.2499999999999972E-2</v>
      </c>
    </row>
    <row r="9146" spans="1:23" ht="14.25" customHeight="1" x14ac:dyDescent="0.2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c r="W9146" s="2">
        <f>Table_1[[#This Row],[Profit]]/Table_1[[#This Row],[Sales]]</f>
        <v>0.28999999999999987</v>
      </c>
    </row>
    <row r="9147" spans="1:23" ht="14.25" hidden="1" customHeight="1" x14ac:dyDescent="0.2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c r="W9147" s="2"/>
    </row>
    <row r="9148" spans="1:23" ht="14.25" hidden="1" customHeight="1" x14ac:dyDescent="0.2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c r="W9148" s="2"/>
    </row>
    <row r="9149" spans="1:23" ht="14.25" hidden="1" customHeight="1" x14ac:dyDescent="0.2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c r="W9149" s="2"/>
    </row>
    <row r="9150" spans="1:23" ht="14.25" hidden="1" customHeight="1" x14ac:dyDescent="0.2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c r="W9150" s="2"/>
    </row>
    <row r="9151" spans="1:23" ht="14.25" hidden="1" customHeight="1" x14ac:dyDescent="0.2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c r="W9151" s="2"/>
    </row>
    <row r="9152" spans="1:23" ht="14.25" hidden="1" customHeight="1" x14ac:dyDescent="0.2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c r="W9152" s="2"/>
    </row>
    <row r="9153" spans="1:23" ht="14.25" customHeight="1" x14ac:dyDescent="0.2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c r="W9153" s="2">
        <f>Table_1[[#This Row],[Profit]]/Table_1[[#This Row],[Sales]]</f>
        <v>0.16249999999999992</v>
      </c>
    </row>
    <row r="9154" spans="1:23" ht="14.25" customHeight="1" x14ac:dyDescent="0.2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c r="W9154" s="2">
        <f>Table_1[[#This Row],[Profit]]/Table_1[[#This Row],[Sales]]</f>
        <v>6.2499999999999958E-2</v>
      </c>
    </row>
    <row r="9155" spans="1:23" ht="14.25" customHeight="1" x14ac:dyDescent="0.2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c r="W9155" s="2">
        <f>Table_1[[#This Row],[Profit]]/Table_1[[#This Row],[Sales]]</f>
        <v>0.11249999999999995</v>
      </c>
    </row>
    <row r="9156" spans="1:23" ht="14.25" hidden="1" customHeight="1" x14ac:dyDescent="0.2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c r="W9156" s="2"/>
    </row>
    <row r="9157" spans="1:23" ht="14.25" customHeight="1" x14ac:dyDescent="0.2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c r="W9157" s="2">
        <f>Table_1[[#This Row],[Profit]]/Table_1[[#This Row],[Sales]]</f>
        <v>0.48</v>
      </c>
    </row>
    <row r="9158" spans="1:23" ht="14.25" hidden="1" customHeight="1" x14ac:dyDescent="0.2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c r="W9158" s="2"/>
    </row>
    <row r="9159" spans="1:23" ht="14.25" hidden="1" customHeight="1" x14ac:dyDescent="0.2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c r="W9159" s="2"/>
    </row>
    <row r="9160" spans="1:23" ht="14.25" hidden="1" customHeight="1" x14ac:dyDescent="0.2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c r="W9160" s="2"/>
    </row>
    <row r="9161" spans="1:23" ht="14.25" hidden="1" customHeight="1" x14ac:dyDescent="0.2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c r="W9161" s="2"/>
    </row>
    <row r="9162" spans="1:23" ht="14.25" hidden="1" customHeight="1" x14ac:dyDescent="0.2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c r="W9162" s="2"/>
    </row>
    <row r="9163" spans="1:23" ht="14.25" hidden="1" customHeight="1" x14ac:dyDescent="0.2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c r="W9163" s="2"/>
    </row>
    <row r="9164" spans="1:23" ht="14.25" hidden="1" customHeight="1" x14ac:dyDescent="0.2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c r="W9164" s="2"/>
    </row>
    <row r="9165" spans="1:23" ht="14.25" hidden="1" customHeight="1" x14ac:dyDescent="0.2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c r="W9165" s="2"/>
    </row>
    <row r="9166" spans="1:23" ht="14.25" hidden="1" customHeight="1" x14ac:dyDescent="0.2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c r="W9166" s="2"/>
    </row>
    <row r="9167" spans="1:23" ht="14.25" customHeight="1" x14ac:dyDescent="0.2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c r="W9167" s="2">
        <f>Table_1[[#This Row],[Profit]]/Table_1[[#This Row],[Sales]]</f>
        <v>0.11249999999999992</v>
      </c>
    </row>
    <row r="9168" spans="1:23" ht="14.25" customHeight="1" x14ac:dyDescent="0.2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c r="W9168" s="2">
        <f>Table_1[[#This Row],[Profit]]/Table_1[[#This Row],[Sales]]</f>
        <v>0.48</v>
      </c>
    </row>
    <row r="9169" spans="1:23" ht="14.25" customHeight="1" x14ac:dyDescent="0.2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c r="W9169" s="2">
        <f>Table_1[[#This Row],[Profit]]/Table_1[[#This Row],[Sales]]</f>
        <v>0.29999999999999993</v>
      </c>
    </row>
    <row r="9170" spans="1:23" ht="14.25" hidden="1" customHeight="1" x14ac:dyDescent="0.2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c r="W9170" s="2"/>
    </row>
    <row r="9171" spans="1:23" ht="14.25" hidden="1" customHeight="1" x14ac:dyDescent="0.2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c r="W9171" s="2"/>
    </row>
    <row r="9172" spans="1:23" ht="14.25" customHeight="1" x14ac:dyDescent="0.2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c r="W9172" s="2">
        <f>Table_1[[#This Row],[Profit]]/Table_1[[#This Row],[Sales]]</f>
        <v>4.9999999999999968E-2</v>
      </c>
    </row>
    <row r="9173" spans="1:23" ht="14.25" customHeight="1" x14ac:dyDescent="0.2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c r="W9173" s="2">
        <f>Table_1[[#This Row],[Profit]]/Table_1[[#This Row],[Sales]]</f>
        <v>0.48</v>
      </c>
    </row>
    <row r="9174" spans="1:23" ht="14.25" customHeight="1" x14ac:dyDescent="0.2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c r="W9174" s="2">
        <f>Table_1[[#This Row],[Profit]]/Table_1[[#This Row],[Sales]]</f>
        <v>0.1999999999999999</v>
      </c>
    </row>
    <row r="9175" spans="1:23" ht="14.25" customHeight="1" x14ac:dyDescent="0.2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c r="W9175" s="2">
        <f>Table_1[[#This Row],[Profit]]/Table_1[[#This Row],[Sales]]</f>
        <v>0.49</v>
      </c>
    </row>
    <row r="9176" spans="1:23" ht="14.25" customHeight="1" x14ac:dyDescent="0.2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c r="W9176" s="2">
        <f>Table_1[[#This Row],[Profit]]/Table_1[[#This Row],[Sales]]</f>
        <v>0.12499999999999985</v>
      </c>
    </row>
    <row r="9177" spans="1:23" ht="14.25" customHeight="1" x14ac:dyDescent="0.2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c r="W9177" s="2">
        <f>Table_1[[#This Row],[Profit]]/Table_1[[#This Row],[Sales]]</f>
        <v>0.48000000000000004</v>
      </c>
    </row>
    <row r="9178" spans="1:23" ht="14.25" hidden="1" customHeight="1" x14ac:dyDescent="0.2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c r="W9178" s="2"/>
    </row>
    <row r="9179" spans="1:23" ht="14.25" hidden="1" customHeight="1" x14ac:dyDescent="0.2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c r="W9179" s="2"/>
    </row>
    <row r="9180" spans="1:23" ht="14.25" hidden="1" customHeight="1" x14ac:dyDescent="0.2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c r="W9180" s="2"/>
    </row>
    <row r="9181" spans="1:23" ht="14.25" customHeight="1" x14ac:dyDescent="0.2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c r="W9181" s="2">
        <f>Table_1[[#This Row],[Profit]]/Table_1[[#This Row],[Sales]]</f>
        <v>6.2500000000000056E-2</v>
      </c>
    </row>
    <row r="9182" spans="1:23" ht="14.25" customHeight="1" x14ac:dyDescent="0.2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c r="W9182" s="2">
        <f>Table_1[[#This Row],[Profit]]/Table_1[[#This Row],[Sales]]</f>
        <v>0.35</v>
      </c>
    </row>
    <row r="9183" spans="1:23" ht="14.25" customHeight="1" x14ac:dyDescent="0.2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c r="W9183" s="2">
        <f>Table_1[[#This Row],[Profit]]/Table_1[[#This Row],[Sales]]</f>
        <v>0.375</v>
      </c>
    </row>
    <row r="9184" spans="1:23" ht="14.25" customHeight="1" x14ac:dyDescent="0.2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c r="W9184" s="2">
        <f>Table_1[[#This Row],[Profit]]/Table_1[[#This Row],[Sales]]</f>
        <v>0.14000000000000007</v>
      </c>
    </row>
    <row r="9185" spans="1:23" ht="14.25" customHeight="1" x14ac:dyDescent="0.2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c r="W9185" s="2">
        <f>Table_1[[#This Row],[Profit]]/Table_1[[#This Row],[Sales]]</f>
        <v>0.47</v>
      </c>
    </row>
    <row r="9186" spans="1:23" ht="14.25" customHeight="1" x14ac:dyDescent="0.2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c r="W9186" s="2">
        <f>Table_1[[#This Row],[Profit]]/Table_1[[#This Row],[Sales]]</f>
        <v>0.3</v>
      </c>
    </row>
    <row r="9187" spans="1:23" ht="14.25" customHeight="1" x14ac:dyDescent="0.2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c r="W9187" s="2">
        <f>Table_1[[#This Row],[Profit]]/Table_1[[#This Row],[Sales]]</f>
        <v>0.1249999999999999</v>
      </c>
    </row>
    <row r="9188" spans="1:23" ht="14.25" customHeight="1" x14ac:dyDescent="0.2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c r="W9188" s="2">
        <f>Table_1[[#This Row],[Profit]]/Table_1[[#This Row],[Sales]]</f>
        <v>0.28000000000000008</v>
      </c>
    </row>
    <row r="9189" spans="1:23" ht="14.25" hidden="1" customHeight="1" x14ac:dyDescent="0.2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c r="W9189" s="2"/>
    </row>
    <row r="9190" spans="1:23" ht="14.25" hidden="1" customHeight="1" x14ac:dyDescent="0.2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c r="W9190" s="2"/>
    </row>
    <row r="9191" spans="1:23" ht="14.25" hidden="1" customHeight="1" x14ac:dyDescent="0.2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c r="W9191" s="2"/>
    </row>
    <row r="9192" spans="1:23" ht="14.25" hidden="1" customHeight="1" x14ac:dyDescent="0.2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c r="W9192" s="2"/>
    </row>
    <row r="9193" spans="1:23" ht="14.25" hidden="1" customHeight="1" x14ac:dyDescent="0.2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c r="W9193" s="2"/>
    </row>
    <row r="9194" spans="1:23" ht="14.25" hidden="1" customHeight="1" x14ac:dyDescent="0.2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c r="W9194" s="2"/>
    </row>
    <row r="9195" spans="1:23" ht="14.25" hidden="1" customHeight="1" x14ac:dyDescent="0.2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c r="W9195" s="2"/>
    </row>
    <row r="9196" spans="1:23" ht="14.25" customHeight="1" x14ac:dyDescent="0.2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c r="W9196" s="2">
        <f>Table_1[[#This Row],[Profit]]/Table_1[[#This Row],[Sales]]</f>
        <v>7.4999999999999983E-2</v>
      </c>
    </row>
    <row r="9197" spans="1:23" ht="14.25" customHeight="1" x14ac:dyDescent="0.2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c r="W9197" s="2">
        <f>Table_1[[#This Row],[Profit]]/Table_1[[#This Row],[Sales]]</f>
        <v>-0.16250000000000003</v>
      </c>
    </row>
    <row r="9198" spans="1:23" ht="14.25" customHeight="1" x14ac:dyDescent="0.2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c r="W9198" s="2">
        <f>Table_1[[#This Row],[Profit]]/Table_1[[#This Row],[Sales]]</f>
        <v>0.48000000000000004</v>
      </c>
    </row>
    <row r="9199" spans="1:23" ht="14.25" customHeight="1" x14ac:dyDescent="0.2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c r="W9199" s="2">
        <f>Table_1[[#This Row],[Profit]]/Table_1[[#This Row],[Sales]]</f>
        <v>8.7500000000000036E-2</v>
      </c>
    </row>
    <row r="9200" spans="1:23" ht="14.25" customHeight="1" x14ac:dyDescent="0.2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c r="W9200" s="2">
        <f>Table_1[[#This Row],[Profit]]/Table_1[[#This Row],[Sales]]</f>
        <v>0.27</v>
      </c>
    </row>
    <row r="9201" spans="1:23" ht="14.25" customHeight="1" x14ac:dyDescent="0.2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c r="W9201" s="2">
        <f>Table_1[[#This Row],[Profit]]/Table_1[[#This Row],[Sales]]</f>
        <v>0.12499999999999986</v>
      </c>
    </row>
    <row r="9202" spans="1:23" ht="14.25" hidden="1" customHeight="1" x14ac:dyDescent="0.2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c r="W9202" s="2"/>
    </row>
    <row r="9203" spans="1:23" ht="14.25" hidden="1" customHeight="1" x14ac:dyDescent="0.2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c r="W9203" s="2"/>
    </row>
    <row r="9204" spans="1:23" ht="14.25" hidden="1" customHeight="1" x14ac:dyDescent="0.2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c r="W9204" s="2"/>
    </row>
    <row r="9205" spans="1:23" ht="14.25" hidden="1" customHeight="1" x14ac:dyDescent="0.2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c r="W9205" s="2"/>
    </row>
    <row r="9206" spans="1:23" ht="14.25" customHeight="1" x14ac:dyDescent="0.2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c r="W9206" s="2">
        <f>Table_1[[#This Row],[Profit]]/Table_1[[#This Row],[Sales]]</f>
        <v>0.3</v>
      </c>
    </row>
    <row r="9207" spans="1:23" ht="14.25" hidden="1" customHeight="1" x14ac:dyDescent="0.2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c r="W9207" s="2"/>
    </row>
    <row r="9208" spans="1:23" ht="14.25" hidden="1" customHeight="1" x14ac:dyDescent="0.2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c r="W9208" s="2"/>
    </row>
    <row r="9209" spans="1:23" ht="14.25" hidden="1" customHeight="1" x14ac:dyDescent="0.2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c r="W9209" s="2"/>
    </row>
    <row r="9210" spans="1:23" ht="14.25" customHeight="1" x14ac:dyDescent="0.2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c r="W9210" s="2">
        <f>Table_1[[#This Row],[Profit]]/Table_1[[#This Row],[Sales]]</f>
        <v>0.25999999999999995</v>
      </c>
    </row>
    <row r="9211" spans="1:23" ht="14.25" hidden="1" customHeight="1" x14ac:dyDescent="0.2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c r="W9211" s="2"/>
    </row>
    <row r="9212" spans="1:23" ht="14.25" hidden="1" customHeight="1" x14ac:dyDescent="0.2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c r="W9212" s="2"/>
    </row>
    <row r="9213" spans="1:23" ht="14.25" customHeight="1" x14ac:dyDescent="0.2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c r="W9213" s="2">
        <f>Table_1[[#This Row],[Profit]]/Table_1[[#This Row],[Sales]]</f>
        <v>0.48000000000000004</v>
      </c>
    </row>
    <row r="9214" spans="1:23" ht="14.25" customHeight="1" x14ac:dyDescent="0.2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c r="W9214" s="2">
        <f>Table_1[[#This Row],[Profit]]/Table_1[[#This Row],[Sales]]</f>
        <v>0.28000000000000008</v>
      </c>
    </row>
    <row r="9215" spans="1:23" ht="14.25" customHeight="1" x14ac:dyDescent="0.2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c r="W9215" s="2">
        <f>Table_1[[#This Row],[Profit]]/Table_1[[#This Row],[Sales]]</f>
        <v>0.35999999999999993</v>
      </c>
    </row>
    <row r="9216" spans="1:23" ht="14.25" hidden="1" customHeight="1" x14ac:dyDescent="0.2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c r="W9216" s="2"/>
    </row>
    <row r="9217" spans="1:23" ht="14.25" customHeight="1" x14ac:dyDescent="0.2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c r="W9217" s="2">
        <f>Table_1[[#This Row],[Profit]]/Table_1[[#This Row],[Sales]]</f>
        <v>0.48</v>
      </c>
    </row>
    <row r="9218" spans="1:23" ht="14.25" hidden="1" customHeight="1" x14ac:dyDescent="0.2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c r="W9218" s="2"/>
    </row>
    <row r="9219" spans="1:23" ht="14.25" hidden="1" customHeight="1" x14ac:dyDescent="0.2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c r="W9219" s="2"/>
    </row>
    <row r="9220" spans="1:23" ht="14.25" hidden="1" customHeight="1" x14ac:dyDescent="0.2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c r="W9220" s="2"/>
    </row>
    <row r="9221" spans="1:23" ht="14.25" hidden="1" customHeight="1" x14ac:dyDescent="0.2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c r="W9221" s="2"/>
    </row>
    <row r="9222" spans="1:23" ht="14.25" hidden="1" customHeight="1" x14ac:dyDescent="0.2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c r="W9222" s="2"/>
    </row>
    <row r="9223" spans="1:23" ht="14.25" hidden="1" customHeight="1" x14ac:dyDescent="0.2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c r="W9223" s="2"/>
    </row>
    <row r="9224" spans="1:23" ht="14.25" hidden="1" customHeight="1" x14ac:dyDescent="0.2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c r="W9224" s="2"/>
    </row>
    <row r="9225" spans="1:23" ht="14.25" hidden="1" customHeight="1" x14ac:dyDescent="0.2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c r="W9225" s="2"/>
    </row>
    <row r="9226" spans="1:23" ht="14.25" hidden="1" customHeight="1" x14ac:dyDescent="0.2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c r="W9226" s="2"/>
    </row>
    <row r="9227" spans="1:23" ht="14.25" hidden="1" customHeight="1" x14ac:dyDescent="0.2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c r="W9227" s="2"/>
    </row>
    <row r="9228" spans="1:23" ht="14.25" hidden="1" customHeight="1" x14ac:dyDescent="0.2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c r="W9228" s="2"/>
    </row>
    <row r="9229" spans="1:23" ht="14.25" customHeight="1" x14ac:dyDescent="0.2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c r="W9229" s="2">
        <f>Table_1[[#This Row],[Profit]]/Table_1[[#This Row],[Sales]]</f>
        <v>0.28000000000000008</v>
      </c>
    </row>
    <row r="9230" spans="1:23" ht="14.25" customHeight="1" x14ac:dyDescent="0.2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c r="W9230" s="2">
        <f>Table_1[[#This Row],[Profit]]/Table_1[[#This Row],[Sales]]</f>
        <v>0.5</v>
      </c>
    </row>
    <row r="9231" spans="1:23" ht="14.25" customHeight="1" x14ac:dyDescent="0.2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c r="W9231" s="2">
        <f>Table_1[[#This Row],[Profit]]/Table_1[[#This Row],[Sales]]</f>
        <v>0.36249999999999993</v>
      </c>
    </row>
    <row r="9232" spans="1:23" ht="14.25" customHeight="1" x14ac:dyDescent="0.2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c r="W9232" s="2">
        <f>Table_1[[#This Row],[Profit]]/Table_1[[#This Row],[Sales]]</f>
        <v>0.47999999999999993</v>
      </c>
    </row>
    <row r="9233" spans="1:23" ht="14.25" customHeight="1" x14ac:dyDescent="0.2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c r="W9233" s="2">
        <f>Table_1[[#This Row],[Profit]]/Table_1[[#This Row],[Sales]]</f>
        <v>-0.73333333333333317</v>
      </c>
    </row>
    <row r="9234" spans="1:23" ht="14.25" customHeight="1" x14ac:dyDescent="0.2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c r="W9234" s="2">
        <f>Table_1[[#This Row],[Profit]]/Table_1[[#This Row],[Sales]]</f>
        <v>0.32999999999999996</v>
      </c>
    </row>
    <row r="9235" spans="1:23" ht="14.25" customHeight="1" x14ac:dyDescent="0.2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c r="W9235" s="2">
        <f>Table_1[[#This Row],[Profit]]/Table_1[[#This Row],[Sales]]</f>
        <v>3.9999999999999876E-2</v>
      </c>
    </row>
    <row r="9236" spans="1:23" ht="14.25" customHeight="1" x14ac:dyDescent="0.2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c r="W9236" s="2">
        <f>Table_1[[#This Row],[Profit]]/Table_1[[#This Row],[Sales]]</f>
        <v>6.2499999999999972E-2</v>
      </c>
    </row>
    <row r="9237" spans="1:23" ht="14.25" customHeight="1" x14ac:dyDescent="0.2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c r="W9237" s="2">
        <f>Table_1[[#This Row],[Profit]]/Table_1[[#This Row],[Sales]]</f>
        <v>0.28000000000000003</v>
      </c>
    </row>
    <row r="9238" spans="1:23" ht="14.25" customHeight="1" x14ac:dyDescent="0.2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c r="W9238" s="2">
        <f>Table_1[[#This Row],[Profit]]/Table_1[[#This Row],[Sales]]</f>
        <v>4.9999999999999878E-2</v>
      </c>
    </row>
    <row r="9239" spans="1:23" ht="14.25" customHeight="1" x14ac:dyDescent="0.2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c r="W9239" s="2">
        <f>Table_1[[#This Row],[Profit]]/Table_1[[#This Row],[Sales]]</f>
        <v>0.34999999999999992</v>
      </c>
    </row>
    <row r="9240" spans="1:23" ht="14.25" hidden="1" customHeight="1" x14ac:dyDescent="0.2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c r="W9240" s="2"/>
    </row>
    <row r="9241" spans="1:23" ht="14.25" hidden="1" customHeight="1" x14ac:dyDescent="0.2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c r="W9241" s="2"/>
    </row>
    <row r="9242" spans="1:23" ht="14.25" hidden="1" customHeight="1" x14ac:dyDescent="0.2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c r="W9242" s="2"/>
    </row>
    <row r="9243" spans="1:23" ht="14.25" hidden="1" customHeight="1" x14ac:dyDescent="0.2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c r="W9243" s="2"/>
    </row>
    <row r="9244" spans="1:23" ht="14.25" customHeight="1" x14ac:dyDescent="0.2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c r="W9244" s="2">
        <f>Table_1[[#This Row],[Profit]]/Table_1[[#This Row],[Sales]]</f>
        <v>0.32499999999999996</v>
      </c>
    </row>
    <row r="9245" spans="1:23" ht="14.25" customHeight="1" x14ac:dyDescent="0.2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c r="W9245" s="2">
        <f>Table_1[[#This Row],[Profit]]/Table_1[[#This Row],[Sales]]</f>
        <v>5.8823529411764712E-2</v>
      </c>
    </row>
    <row r="9246" spans="1:23" ht="14.25" customHeight="1" x14ac:dyDescent="0.2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c r="W9246" s="2">
        <f>Table_1[[#This Row],[Profit]]/Table_1[[#This Row],[Sales]]</f>
        <v>0.39999999999999997</v>
      </c>
    </row>
    <row r="9247" spans="1:23" ht="14.25" customHeight="1" x14ac:dyDescent="0.2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c r="W9247" s="2">
        <f>Table_1[[#This Row],[Profit]]/Table_1[[#This Row],[Sales]]</f>
        <v>0.48</v>
      </c>
    </row>
    <row r="9248" spans="1:23" ht="14.25" customHeight="1" x14ac:dyDescent="0.2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c r="W9248" s="2">
        <f>Table_1[[#This Row],[Profit]]/Table_1[[#This Row],[Sales]]</f>
        <v>0.28999999999999987</v>
      </c>
    </row>
    <row r="9249" spans="1:23" ht="14.25" customHeight="1" x14ac:dyDescent="0.2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c r="W9249" s="2">
        <f>Table_1[[#This Row],[Profit]]/Table_1[[#This Row],[Sales]]</f>
        <v>0.25999999999999995</v>
      </c>
    </row>
    <row r="9250" spans="1:23" ht="14.25" hidden="1" customHeight="1" x14ac:dyDescent="0.2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c r="W9250" s="2"/>
    </row>
    <row r="9251" spans="1:23" ht="14.25" hidden="1" customHeight="1" x14ac:dyDescent="0.2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c r="W9251" s="2"/>
    </row>
    <row r="9252" spans="1:23" ht="14.25" hidden="1" customHeight="1" x14ac:dyDescent="0.2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c r="W9252" s="2"/>
    </row>
    <row r="9253" spans="1:23" ht="14.25" customHeight="1" x14ac:dyDescent="0.2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c r="W9253" s="2">
        <f>Table_1[[#This Row],[Profit]]/Table_1[[#This Row],[Sales]]</f>
        <v>0.31249999999999983</v>
      </c>
    </row>
    <row r="9254" spans="1:23" ht="14.25" hidden="1" customHeight="1" x14ac:dyDescent="0.2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c r="W9254" s="2"/>
    </row>
    <row r="9255" spans="1:23" ht="14.25" hidden="1" customHeight="1" x14ac:dyDescent="0.2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c r="W9255" s="2"/>
    </row>
    <row r="9256" spans="1:23" ht="14.25" hidden="1" customHeight="1" x14ac:dyDescent="0.2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c r="W9256" s="2"/>
    </row>
    <row r="9257" spans="1:23" ht="14.25" hidden="1" customHeight="1" x14ac:dyDescent="0.2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c r="W9257" s="2"/>
    </row>
    <row r="9258" spans="1:23" ht="14.25" hidden="1" customHeight="1" x14ac:dyDescent="0.2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c r="W9258" s="2"/>
    </row>
    <row r="9259" spans="1:23" ht="14.25" hidden="1" customHeight="1" x14ac:dyDescent="0.2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c r="W9259" s="2"/>
    </row>
    <row r="9260" spans="1:23" ht="14.25" hidden="1" customHeight="1" x14ac:dyDescent="0.2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c r="W9260" s="2"/>
    </row>
    <row r="9261" spans="1:23" ht="14.25" hidden="1" customHeight="1" x14ac:dyDescent="0.2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c r="W9261" s="2"/>
    </row>
    <row r="9262" spans="1:23" ht="14.25" hidden="1" customHeight="1" x14ac:dyDescent="0.2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c r="W9262" s="2"/>
    </row>
    <row r="9263" spans="1:23" ht="14.25" customHeight="1" x14ac:dyDescent="0.2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c r="W9263" s="2">
        <f>Table_1[[#This Row],[Profit]]/Table_1[[#This Row],[Sales]]</f>
        <v>-1.2500000000000164E-2</v>
      </c>
    </row>
    <row r="9264" spans="1:23" ht="14.25" hidden="1" customHeight="1" x14ac:dyDescent="0.2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c r="W9264" s="2"/>
    </row>
    <row r="9265" spans="1:23" ht="14.25" hidden="1" customHeight="1" x14ac:dyDescent="0.2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c r="W9265" s="2"/>
    </row>
    <row r="9266" spans="1:23" ht="14.25" hidden="1" customHeight="1" x14ac:dyDescent="0.2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c r="W9266" s="2"/>
    </row>
    <row r="9267" spans="1:23" ht="14.25" hidden="1" customHeight="1" x14ac:dyDescent="0.2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c r="W9267" s="2"/>
    </row>
    <row r="9268" spans="1:23" ht="14.25" customHeight="1" x14ac:dyDescent="0.2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c r="W9268" s="2">
        <f>Table_1[[#This Row],[Profit]]/Table_1[[#This Row],[Sales]]</f>
        <v>0.38</v>
      </c>
    </row>
    <row r="9269" spans="1:23" ht="14.25" hidden="1" customHeight="1" x14ac:dyDescent="0.2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c r="W9269" s="2"/>
    </row>
    <row r="9270" spans="1:23" ht="14.25" hidden="1" customHeight="1" x14ac:dyDescent="0.2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c r="W9270" s="2"/>
    </row>
    <row r="9271" spans="1:23" ht="14.25" hidden="1" customHeight="1" x14ac:dyDescent="0.2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c r="W9271" s="2"/>
    </row>
    <row r="9272" spans="1:23" ht="14.25" hidden="1" customHeight="1" x14ac:dyDescent="0.2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c r="W9272" s="2"/>
    </row>
    <row r="9273" spans="1:23" ht="14.25" hidden="1" customHeight="1" x14ac:dyDescent="0.2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c r="W9273" s="2"/>
    </row>
    <row r="9274" spans="1:23" ht="14.25" hidden="1" customHeight="1" x14ac:dyDescent="0.2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c r="W9274" s="2"/>
    </row>
    <row r="9275" spans="1:23" ht="14.25" hidden="1" customHeight="1" x14ac:dyDescent="0.2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c r="W9275" s="2"/>
    </row>
    <row r="9276" spans="1:23" ht="14.25" customHeight="1" x14ac:dyDescent="0.2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c r="W9276" s="2">
        <f>Table_1[[#This Row],[Profit]]/Table_1[[#This Row],[Sales]]</f>
        <v>0.44000000000000011</v>
      </c>
    </row>
    <row r="9277" spans="1:23" ht="14.25" hidden="1" customHeight="1" x14ac:dyDescent="0.2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c r="W9277" s="2"/>
    </row>
    <row r="9278" spans="1:23" ht="14.25" hidden="1" customHeight="1" x14ac:dyDescent="0.2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c r="W9278" s="2"/>
    </row>
    <row r="9279" spans="1:23" ht="14.25" hidden="1" customHeight="1" x14ac:dyDescent="0.2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c r="W9279" s="2"/>
    </row>
    <row r="9280" spans="1:23" ht="14.25" hidden="1" customHeight="1" x14ac:dyDescent="0.2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c r="W9280" s="2"/>
    </row>
    <row r="9281" spans="1:23" ht="14.25" hidden="1" customHeight="1" x14ac:dyDescent="0.2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c r="W9281" s="2"/>
    </row>
    <row r="9282" spans="1:23" ht="14.25" customHeight="1" x14ac:dyDescent="0.2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c r="W9282" s="2">
        <f>Table_1[[#This Row],[Profit]]/Table_1[[#This Row],[Sales]]</f>
        <v>0.25</v>
      </c>
    </row>
    <row r="9283" spans="1:23" ht="14.25" hidden="1" customHeight="1" x14ac:dyDescent="0.2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c r="W9283" s="2"/>
    </row>
    <row r="9284" spans="1:23" ht="14.25" hidden="1" customHeight="1" x14ac:dyDescent="0.2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c r="W9284" s="2"/>
    </row>
    <row r="9285" spans="1:23" ht="14.25" customHeight="1" x14ac:dyDescent="0.2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c r="W9285" s="2">
        <f>Table_1[[#This Row],[Profit]]/Table_1[[#This Row],[Sales]]</f>
        <v>0.33749999999999997</v>
      </c>
    </row>
    <row r="9286" spans="1:23" ht="14.25" hidden="1" customHeight="1" x14ac:dyDescent="0.2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c r="W9286" s="2"/>
    </row>
    <row r="9287" spans="1:23" ht="14.25" hidden="1" customHeight="1" x14ac:dyDescent="0.2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c r="W9287" s="2"/>
    </row>
    <row r="9288" spans="1:23" ht="14.25" hidden="1" customHeight="1" x14ac:dyDescent="0.2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c r="W9288" s="2"/>
    </row>
    <row r="9289" spans="1:23" ht="14.25" hidden="1" customHeight="1" x14ac:dyDescent="0.2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c r="W9289" s="2"/>
    </row>
    <row r="9290" spans="1:23" ht="14.25" hidden="1" customHeight="1" x14ac:dyDescent="0.2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c r="W9290" s="2"/>
    </row>
    <row r="9291" spans="1:23" ht="14.25" customHeight="1" x14ac:dyDescent="0.2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c r="W9291" s="2">
        <f>Table_1[[#This Row],[Profit]]/Table_1[[#This Row],[Sales]]</f>
        <v>0.47</v>
      </c>
    </row>
    <row r="9292" spans="1:23" ht="14.25" hidden="1" customHeight="1" x14ac:dyDescent="0.2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c r="W9292" s="2"/>
    </row>
    <row r="9293" spans="1:23" ht="14.25" hidden="1" customHeight="1" x14ac:dyDescent="0.2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c r="W9293" s="2"/>
    </row>
    <row r="9294" spans="1:23" ht="14.25" hidden="1" customHeight="1" x14ac:dyDescent="0.2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c r="W9294" s="2"/>
    </row>
    <row r="9295" spans="1:23" ht="14.25" hidden="1" customHeight="1" x14ac:dyDescent="0.2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c r="W9295" s="2"/>
    </row>
    <row r="9296" spans="1:23" ht="14.25" hidden="1" customHeight="1" x14ac:dyDescent="0.2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c r="W9296" s="2"/>
    </row>
    <row r="9297" spans="1:23" ht="14.25" hidden="1" customHeight="1" x14ac:dyDescent="0.2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c r="W9297" s="2"/>
    </row>
    <row r="9298" spans="1:23" ht="14.25" hidden="1" customHeight="1" x14ac:dyDescent="0.2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c r="W9298" s="2"/>
    </row>
    <row r="9299" spans="1:23" ht="14.25" hidden="1" customHeight="1" x14ac:dyDescent="0.2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c r="W9299" s="2"/>
    </row>
    <row r="9300" spans="1:23" ht="14.25" hidden="1" customHeight="1" x14ac:dyDescent="0.2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c r="W9300" s="2"/>
    </row>
    <row r="9301" spans="1:23" ht="14.25" hidden="1" customHeight="1" x14ac:dyDescent="0.2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c r="W9301" s="2"/>
    </row>
    <row r="9302" spans="1:23" ht="14.25" hidden="1" customHeight="1" x14ac:dyDescent="0.2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c r="W9302" s="2"/>
    </row>
    <row r="9303" spans="1:23" ht="14.25" hidden="1" customHeight="1" x14ac:dyDescent="0.2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c r="W9303" s="2"/>
    </row>
    <row r="9304" spans="1:23" ht="14.25" hidden="1" customHeight="1" x14ac:dyDescent="0.2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c r="W9304" s="2"/>
    </row>
    <row r="9305" spans="1:23" ht="14.25" hidden="1" customHeight="1" x14ac:dyDescent="0.2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c r="W9305" s="2"/>
    </row>
    <row r="9306" spans="1:23" ht="14.25" hidden="1" customHeight="1" x14ac:dyDescent="0.2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c r="W9306" s="2"/>
    </row>
    <row r="9307" spans="1:23" ht="14.25" customHeight="1" x14ac:dyDescent="0.2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c r="W9307" s="2">
        <f>Table_1[[#This Row],[Profit]]/Table_1[[#This Row],[Sales]]</f>
        <v>0.26</v>
      </c>
    </row>
    <row r="9308" spans="1:23" ht="14.25" customHeight="1" x14ac:dyDescent="0.2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c r="W9308" s="2">
        <f>Table_1[[#This Row],[Profit]]/Table_1[[#This Row],[Sales]]</f>
        <v>0.28999999999999987</v>
      </c>
    </row>
    <row r="9309" spans="1:23" ht="14.25" customHeight="1" x14ac:dyDescent="0.2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c r="W9309" s="2">
        <f>Table_1[[#This Row],[Profit]]/Table_1[[#This Row],[Sales]]</f>
        <v>0.25000000000000006</v>
      </c>
    </row>
    <row r="9310" spans="1:23" ht="14.25" customHeight="1" x14ac:dyDescent="0.2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c r="W9310" s="2">
        <f>Table_1[[#This Row],[Profit]]/Table_1[[#This Row],[Sales]]</f>
        <v>0.35000000000000003</v>
      </c>
    </row>
    <row r="9311" spans="1:23" ht="14.25" customHeight="1" x14ac:dyDescent="0.2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c r="W9311" s="2">
        <f>Table_1[[#This Row],[Profit]]/Table_1[[#This Row],[Sales]]</f>
        <v>0.38999999999999996</v>
      </c>
    </row>
    <row r="9312" spans="1:23" ht="14.25" hidden="1" customHeight="1" x14ac:dyDescent="0.2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c r="W9312" s="2"/>
    </row>
    <row r="9313" spans="1:23" ht="14.25" hidden="1" customHeight="1" x14ac:dyDescent="0.2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c r="W9313" s="2"/>
    </row>
    <row r="9314" spans="1:23" ht="14.25" hidden="1" customHeight="1" x14ac:dyDescent="0.2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c r="W9314" s="2"/>
    </row>
    <row r="9315" spans="1:23" ht="14.25" hidden="1" customHeight="1" x14ac:dyDescent="0.2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c r="W9315" s="2"/>
    </row>
    <row r="9316" spans="1:23" ht="14.25" hidden="1" customHeight="1" x14ac:dyDescent="0.2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c r="W9316" s="2"/>
    </row>
    <row r="9317" spans="1:23" ht="14.25" hidden="1" customHeight="1" x14ac:dyDescent="0.2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c r="W9317" s="2"/>
    </row>
    <row r="9318" spans="1:23" ht="14.25" hidden="1" customHeight="1" x14ac:dyDescent="0.2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c r="W9318" s="2"/>
    </row>
    <row r="9319" spans="1:23" ht="14.25" hidden="1" customHeight="1" x14ac:dyDescent="0.2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c r="W9319" s="2"/>
    </row>
    <row r="9320" spans="1:23" ht="14.25" hidden="1" customHeight="1" x14ac:dyDescent="0.2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c r="W9320" s="2"/>
    </row>
    <row r="9321" spans="1:23" ht="14.25" hidden="1" customHeight="1" x14ac:dyDescent="0.2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c r="W9321" s="2"/>
    </row>
    <row r="9322" spans="1:23" ht="14.25" hidden="1" customHeight="1" x14ac:dyDescent="0.2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c r="W9322" s="2"/>
    </row>
    <row r="9323" spans="1:23" ht="14.25" hidden="1" customHeight="1" x14ac:dyDescent="0.2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c r="W9323" s="2"/>
    </row>
    <row r="9324" spans="1:23" ht="14.25" hidden="1" customHeight="1" x14ac:dyDescent="0.2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c r="W9324" s="2"/>
    </row>
    <row r="9325" spans="1:23" ht="14.25" customHeight="1" x14ac:dyDescent="0.2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c r="W9325" s="2">
        <f>Table_1[[#This Row],[Profit]]/Table_1[[#This Row],[Sales]]</f>
        <v>0.45999999999999996</v>
      </c>
    </row>
    <row r="9326" spans="1:23" ht="14.25" customHeight="1" x14ac:dyDescent="0.2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c r="W9326" s="2">
        <f>Table_1[[#This Row],[Profit]]/Table_1[[#This Row],[Sales]]</f>
        <v>0.10000000000000002</v>
      </c>
    </row>
    <row r="9327" spans="1:23" ht="14.25" customHeight="1" x14ac:dyDescent="0.2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c r="W9327" s="2">
        <f>Table_1[[#This Row],[Profit]]/Table_1[[#This Row],[Sales]]</f>
        <v>0.3249999999999999</v>
      </c>
    </row>
    <row r="9328" spans="1:23" ht="14.25" customHeight="1" x14ac:dyDescent="0.2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c r="W9328" s="2">
        <f>Table_1[[#This Row],[Profit]]/Table_1[[#This Row],[Sales]]</f>
        <v>0.43000000000000005</v>
      </c>
    </row>
    <row r="9329" spans="1:23" ht="14.25" customHeight="1" x14ac:dyDescent="0.2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c r="W9329" s="2">
        <f>Table_1[[#This Row],[Profit]]/Table_1[[#This Row],[Sales]]</f>
        <v>7.5000000000000025E-2</v>
      </c>
    </row>
    <row r="9330" spans="1:23" ht="14.25" customHeight="1" x14ac:dyDescent="0.2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c r="W9330" s="2">
        <f>Table_1[[#This Row],[Profit]]/Table_1[[#This Row],[Sales]]</f>
        <v>0.27999999999999997</v>
      </c>
    </row>
    <row r="9331" spans="1:23" ht="14.25" customHeight="1" x14ac:dyDescent="0.2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c r="W9331" s="2">
        <f>Table_1[[#This Row],[Profit]]/Table_1[[#This Row],[Sales]]</f>
        <v>0.33999999999999997</v>
      </c>
    </row>
    <row r="9332" spans="1:23" ht="14.25" hidden="1" customHeight="1" x14ac:dyDescent="0.2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c r="W9332" s="2"/>
    </row>
    <row r="9333" spans="1:23" ht="14.25" customHeight="1" x14ac:dyDescent="0.2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c r="W9333" s="2">
        <f>Table_1[[#This Row],[Profit]]/Table_1[[#This Row],[Sales]]</f>
        <v>8.7500000000000064E-2</v>
      </c>
    </row>
    <row r="9334" spans="1:23" ht="14.25" hidden="1" customHeight="1" x14ac:dyDescent="0.2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c r="W9334" s="2"/>
    </row>
    <row r="9335" spans="1:23" ht="14.25" hidden="1" customHeight="1" x14ac:dyDescent="0.2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c r="W9335" s="2"/>
    </row>
    <row r="9336" spans="1:23" ht="14.25" hidden="1" customHeight="1" x14ac:dyDescent="0.2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c r="W9336" s="2"/>
    </row>
    <row r="9337" spans="1:23" ht="14.25" hidden="1" customHeight="1" x14ac:dyDescent="0.2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c r="W9337" s="2"/>
    </row>
    <row r="9338" spans="1:23" ht="14.25" customHeight="1" x14ac:dyDescent="0.2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c r="W9338" s="2">
        <f>Table_1[[#This Row],[Profit]]/Table_1[[#This Row],[Sales]]</f>
        <v>0.4900000000000001</v>
      </c>
    </row>
    <row r="9339" spans="1:23" ht="14.25" customHeight="1" x14ac:dyDescent="0.2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c r="W9339" s="2">
        <f>Table_1[[#This Row],[Profit]]/Table_1[[#This Row],[Sales]]</f>
        <v>0.37499999999999989</v>
      </c>
    </row>
    <row r="9340" spans="1:23" ht="14.25" customHeight="1" x14ac:dyDescent="0.2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c r="W9340" s="2">
        <f>Table_1[[#This Row],[Profit]]/Table_1[[#This Row],[Sales]]</f>
        <v>0.35</v>
      </c>
    </row>
    <row r="9341" spans="1:23" ht="14.25" customHeight="1" x14ac:dyDescent="0.2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c r="W9341" s="2">
        <f>Table_1[[#This Row],[Profit]]/Table_1[[#This Row],[Sales]]</f>
        <v>0.47000000000000003</v>
      </c>
    </row>
    <row r="9342" spans="1:23" ht="14.25" customHeight="1" x14ac:dyDescent="0.2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c r="W9342" s="2">
        <f>Table_1[[#This Row],[Profit]]/Table_1[[#This Row],[Sales]]</f>
        <v>0.48</v>
      </c>
    </row>
    <row r="9343" spans="1:23" ht="14.25" customHeight="1" x14ac:dyDescent="0.2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c r="W9343" s="2">
        <f>Table_1[[#This Row],[Profit]]/Table_1[[#This Row],[Sales]]</f>
        <v>0.10000000000000007</v>
      </c>
    </row>
    <row r="9344" spans="1:23" ht="14.25" customHeight="1" x14ac:dyDescent="0.2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c r="W9344" s="2">
        <f>Table_1[[#This Row],[Profit]]/Table_1[[#This Row],[Sales]]</f>
        <v>0.37499999999999989</v>
      </c>
    </row>
    <row r="9345" spans="1:23" ht="14.25" hidden="1" customHeight="1" x14ac:dyDescent="0.2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c r="W9345" s="2"/>
    </row>
    <row r="9346" spans="1:23" ht="14.25" hidden="1" customHeight="1" x14ac:dyDescent="0.2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c r="W9346" s="2"/>
    </row>
    <row r="9347" spans="1:23" ht="14.25" hidden="1" customHeight="1" x14ac:dyDescent="0.2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c r="W9347" s="2"/>
    </row>
    <row r="9348" spans="1:23" ht="14.25" hidden="1" customHeight="1" x14ac:dyDescent="0.2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c r="W9348" s="2"/>
    </row>
    <row r="9349" spans="1:23" ht="14.25" hidden="1" customHeight="1" x14ac:dyDescent="0.2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c r="W9349" s="2"/>
    </row>
    <row r="9350" spans="1:23" ht="14.25" customHeight="1" x14ac:dyDescent="0.2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c r="W9350" s="2">
        <f>Table_1[[#This Row],[Profit]]/Table_1[[#This Row],[Sales]]</f>
        <v>0.23999999999999996</v>
      </c>
    </row>
    <row r="9351" spans="1:23" ht="14.25" customHeight="1" x14ac:dyDescent="0.2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c r="W9351" s="2">
        <f>Table_1[[#This Row],[Profit]]/Table_1[[#This Row],[Sales]]</f>
        <v>0.26</v>
      </c>
    </row>
    <row r="9352" spans="1:23" ht="14.25" customHeight="1" x14ac:dyDescent="0.2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c r="W9352" s="2">
        <f>Table_1[[#This Row],[Profit]]/Table_1[[#This Row],[Sales]]</f>
        <v>0.33749999999999997</v>
      </c>
    </row>
    <row r="9353" spans="1:23" ht="14.25" customHeight="1" x14ac:dyDescent="0.2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c r="W9353" s="2">
        <f>Table_1[[#This Row],[Profit]]/Table_1[[#This Row],[Sales]]</f>
        <v>-0.11250000000000006</v>
      </c>
    </row>
    <row r="9354" spans="1:23" ht="14.25" hidden="1" customHeight="1" x14ac:dyDescent="0.2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c r="W9354" s="2"/>
    </row>
    <row r="9355" spans="1:23" ht="14.25" hidden="1" customHeight="1" x14ac:dyDescent="0.2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c r="W9355" s="2"/>
    </row>
    <row r="9356" spans="1:23" ht="14.25" hidden="1" customHeight="1" x14ac:dyDescent="0.2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c r="W9356" s="2"/>
    </row>
    <row r="9357" spans="1:23" ht="14.25" hidden="1" customHeight="1" x14ac:dyDescent="0.2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c r="W9357" s="2"/>
    </row>
    <row r="9358" spans="1:23" ht="14.25" hidden="1" customHeight="1" x14ac:dyDescent="0.2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c r="W9358" s="2"/>
    </row>
    <row r="9359" spans="1:23" ht="14.25" hidden="1" customHeight="1" x14ac:dyDescent="0.2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c r="W9359" s="2"/>
    </row>
    <row r="9360" spans="1:23" ht="14.25" hidden="1" customHeight="1" x14ac:dyDescent="0.2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c r="W9360" s="2"/>
    </row>
    <row r="9361" spans="1:23" ht="14.25" hidden="1" customHeight="1" x14ac:dyDescent="0.2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c r="W9361" s="2"/>
    </row>
    <row r="9362" spans="1:23" ht="14.25" hidden="1" customHeight="1" x14ac:dyDescent="0.2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c r="W9362" s="2"/>
    </row>
    <row r="9363" spans="1:23" ht="14.25" customHeight="1" x14ac:dyDescent="0.2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c r="W9363" s="2">
        <f>Table_1[[#This Row],[Profit]]/Table_1[[#This Row],[Sales]]</f>
        <v>0.33749999999999997</v>
      </c>
    </row>
    <row r="9364" spans="1:23" ht="14.25" customHeight="1" x14ac:dyDescent="0.2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c r="W9364" s="2">
        <f>Table_1[[#This Row],[Profit]]/Table_1[[#This Row],[Sales]]</f>
        <v>3.0000000000000037E-2</v>
      </c>
    </row>
    <row r="9365" spans="1:23" ht="14.25" customHeight="1" x14ac:dyDescent="0.2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c r="W9365" s="2">
        <f>Table_1[[#This Row],[Profit]]/Table_1[[#This Row],[Sales]]</f>
        <v>0.28999999999999987</v>
      </c>
    </row>
    <row r="9366" spans="1:23" ht="14.25" customHeight="1" x14ac:dyDescent="0.2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c r="W9366" s="2">
        <f>Table_1[[#This Row],[Profit]]/Table_1[[#This Row],[Sales]]</f>
        <v>1.9999999999999976E-2</v>
      </c>
    </row>
    <row r="9367" spans="1:23" ht="14.25" hidden="1" customHeight="1" x14ac:dyDescent="0.2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c r="W9367" s="2"/>
    </row>
    <row r="9368" spans="1:23" ht="14.25" hidden="1" customHeight="1" x14ac:dyDescent="0.2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c r="W9368" s="2"/>
    </row>
    <row r="9369" spans="1:23" ht="14.25" hidden="1" customHeight="1" x14ac:dyDescent="0.2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c r="W9369" s="2"/>
    </row>
    <row r="9370" spans="1:23" ht="14.25" hidden="1" customHeight="1" x14ac:dyDescent="0.2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c r="W9370" s="2"/>
    </row>
    <row r="9371" spans="1:23" ht="14.25" hidden="1" customHeight="1" x14ac:dyDescent="0.2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c r="W9371" s="2"/>
    </row>
    <row r="9372" spans="1:23" ht="14.25" hidden="1" customHeight="1" x14ac:dyDescent="0.2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c r="W9372" s="2"/>
    </row>
    <row r="9373" spans="1:23" ht="14.25" hidden="1" customHeight="1" x14ac:dyDescent="0.2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c r="W9373" s="2"/>
    </row>
    <row r="9374" spans="1:23" ht="14.25" hidden="1" customHeight="1" x14ac:dyDescent="0.2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c r="W9374" s="2"/>
    </row>
    <row r="9375" spans="1:23" ht="14.25" customHeight="1" x14ac:dyDescent="0.2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c r="W9375" s="2">
        <f>Table_1[[#This Row],[Profit]]/Table_1[[#This Row],[Sales]]</f>
        <v>0.12499999999999993</v>
      </c>
    </row>
    <row r="9376" spans="1:23" ht="14.25" customHeight="1" x14ac:dyDescent="0.2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c r="W9376" s="2">
        <f>Table_1[[#This Row],[Profit]]/Table_1[[#This Row],[Sales]]</f>
        <v>0.26000000000000006</v>
      </c>
    </row>
    <row r="9377" spans="1:23" ht="14.25" customHeight="1" x14ac:dyDescent="0.2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c r="W9377" s="2">
        <f>Table_1[[#This Row],[Profit]]/Table_1[[#This Row],[Sales]]</f>
        <v>0.21</v>
      </c>
    </row>
    <row r="9378" spans="1:23" ht="14.25" hidden="1" customHeight="1" x14ac:dyDescent="0.2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c r="W9378" s="2"/>
    </row>
    <row r="9379" spans="1:23" ht="14.25" hidden="1" customHeight="1" x14ac:dyDescent="0.2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c r="W9379" s="2"/>
    </row>
    <row r="9380" spans="1:23" ht="14.25" hidden="1" customHeight="1" x14ac:dyDescent="0.2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c r="W9380" s="2"/>
    </row>
    <row r="9381" spans="1:23" ht="14.25" hidden="1" customHeight="1" x14ac:dyDescent="0.2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c r="W9381" s="2"/>
    </row>
    <row r="9382" spans="1:23" ht="14.25" hidden="1" customHeight="1" x14ac:dyDescent="0.2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c r="W9382" s="2"/>
    </row>
    <row r="9383" spans="1:23" ht="14.25" hidden="1" customHeight="1" x14ac:dyDescent="0.2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c r="W9383" s="2"/>
    </row>
    <row r="9384" spans="1:23" ht="14.25" hidden="1" customHeight="1" x14ac:dyDescent="0.2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c r="W9384" s="2"/>
    </row>
    <row r="9385" spans="1:23" ht="14.25" hidden="1" customHeight="1" x14ac:dyDescent="0.2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c r="W9385" s="2"/>
    </row>
    <row r="9386" spans="1:23" ht="14.25" hidden="1" customHeight="1" x14ac:dyDescent="0.2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c r="W9386" s="2"/>
    </row>
    <row r="9387" spans="1:23" ht="14.25" customHeight="1" x14ac:dyDescent="0.2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c r="W9387" s="2">
        <f>Table_1[[#This Row],[Profit]]/Table_1[[#This Row],[Sales]]</f>
        <v>0.27499999999999997</v>
      </c>
    </row>
    <row r="9388" spans="1:23" ht="14.25" hidden="1" customHeight="1" x14ac:dyDescent="0.2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c r="W9388" s="2"/>
    </row>
    <row r="9389" spans="1:23" ht="14.25" hidden="1" customHeight="1" x14ac:dyDescent="0.2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c r="W9389" s="2"/>
    </row>
    <row r="9390" spans="1:23" ht="14.25" hidden="1" customHeight="1" x14ac:dyDescent="0.2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c r="W9390" s="2"/>
    </row>
    <row r="9391" spans="1:23" ht="14.25" hidden="1" customHeight="1" x14ac:dyDescent="0.2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c r="W9391" s="2"/>
    </row>
    <row r="9392" spans="1:23" ht="14.25" hidden="1" customHeight="1" x14ac:dyDescent="0.2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c r="W9392" s="2"/>
    </row>
    <row r="9393" spans="1:23" ht="14.25" hidden="1" customHeight="1" x14ac:dyDescent="0.2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c r="W9393" s="2"/>
    </row>
    <row r="9394" spans="1:23" ht="14.25" customHeight="1" x14ac:dyDescent="0.2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c r="W9394" s="2">
        <f>Table_1[[#This Row],[Profit]]/Table_1[[#This Row],[Sales]]</f>
        <v>-4.999999999999992E-2</v>
      </c>
    </row>
    <row r="9395" spans="1:23" ht="14.25" hidden="1" customHeight="1" x14ac:dyDescent="0.2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c r="W9395" s="2"/>
    </row>
    <row r="9396" spans="1:23" ht="14.25" hidden="1" customHeight="1" x14ac:dyDescent="0.2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c r="W9396" s="2"/>
    </row>
    <row r="9397" spans="1:23" ht="14.25" hidden="1" customHeight="1" x14ac:dyDescent="0.2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c r="W9397" s="2"/>
    </row>
    <row r="9398" spans="1:23" ht="14.25" hidden="1" customHeight="1" x14ac:dyDescent="0.2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c r="W9398" s="2"/>
    </row>
    <row r="9399" spans="1:23" ht="14.25" hidden="1" customHeight="1" x14ac:dyDescent="0.2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c r="W9399" s="2"/>
    </row>
    <row r="9400" spans="1:23" ht="14.25" hidden="1" customHeight="1" x14ac:dyDescent="0.2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c r="W9400" s="2"/>
    </row>
    <row r="9401" spans="1:23" ht="14.25" hidden="1" customHeight="1" x14ac:dyDescent="0.2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c r="W9401" s="2"/>
    </row>
    <row r="9402" spans="1:23" ht="14.25" hidden="1" customHeight="1" x14ac:dyDescent="0.2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c r="W9402" s="2"/>
    </row>
    <row r="9403" spans="1:23" ht="14.25" customHeight="1" x14ac:dyDescent="0.2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c r="W9403" s="2">
        <f>Table_1[[#This Row],[Profit]]/Table_1[[#This Row],[Sales]]</f>
        <v>0.22499999999999995</v>
      </c>
    </row>
    <row r="9404" spans="1:23" ht="14.25" hidden="1" customHeight="1" x14ac:dyDescent="0.2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c r="W9404" s="2"/>
    </row>
    <row r="9405" spans="1:23" ht="14.25" hidden="1" customHeight="1" x14ac:dyDescent="0.2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c r="W9405" s="2"/>
    </row>
    <row r="9406" spans="1:23" ht="14.25" hidden="1" customHeight="1" x14ac:dyDescent="0.2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c r="W9406" s="2"/>
    </row>
    <row r="9407" spans="1:23" ht="14.25" hidden="1" customHeight="1" x14ac:dyDescent="0.2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c r="W9407" s="2"/>
    </row>
    <row r="9408" spans="1:23" ht="14.25" hidden="1" customHeight="1" x14ac:dyDescent="0.2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c r="W9408" s="2"/>
    </row>
    <row r="9409" spans="1:23" ht="14.25" hidden="1" customHeight="1" x14ac:dyDescent="0.2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c r="W9409" s="2"/>
    </row>
    <row r="9410" spans="1:23" ht="14.25" hidden="1" customHeight="1" x14ac:dyDescent="0.2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c r="W9410" s="2"/>
    </row>
    <row r="9411" spans="1:23" ht="14.25" hidden="1" customHeight="1" x14ac:dyDescent="0.2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c r="W9411" s="2"/>
    </row>
    <row r="9412" spans="1:23" ht="14.25" hidden="1" customHeight="1" x14ac:dyDescent="0.2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c r="W9412" s="2"/>
    </row>
    <row r="9413" spans="1:23" ht="14.25" customHeight="1" x14ac:dyDescent="0.2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c r="W9413" s="2">
        <f>Table_1[[#This Row],[Profit]]/Table_1[[#This Row],[Sales]]</f>
        <v>6.2499999999999972E-2</v>
      </c>
    </row>
    <row r="9414" spans="1:23" ht="14.25" customHeight="1" x14ac:dyDescent="0.2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c r="W9414" s="2">
        <f>Table_1[[#This Row],[Profit]]/Table_1[[#This Row],[Sales]]</f>
        <v>0</v>
      </c>
    </row>
    <row r="9415" spans="1:23" ht="14.25" hidden="1" customHeight="1" x14ac:dyDescent="0.2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c r="W9415" s="2"/>
    </row>
    <row r="9416" spans="1:23" ht="14.25" customHeight="1" x14ac:dyDescent="0.2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c r="W9416" s="2">
        <f>Table_1[[#This Row],[Profit]]/Table_1[[#This Row],[Sales]]</f>
        <v>6.2499999999999979E-2</v>
      </c>
    </row>
    <row r="9417" spans="1:23" ht="14.25" customHeight="1" x14ac:dyDescent="0.2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c r="W9417" s="2">
        <f>Table_1[[#This Row],[Profit]]/Table_1[[#This Row],[Sales]]</f>
        <v>0.49000000000000005</v>
      </c>
    </row>
    <row r="9418" spans="1:23" ht="14.25" customHeight="1" x14ac:dyDescent="0.2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c r="W9418" s="2">
        <f>Table_1[[#This Row],[Profit]]/Table_1[[#This Row],[Sales]]</f>
        <v>0.31999999999999995</v>
      </c>
    </row>
    <row r="9419" spans="1:23" ht="14.25" hidden="1" customHeight="1" x14ac:dyDescent="0.2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c r="W9419" s="2"/>
    </row>
    <row r="9420" spans="1:23" ht="14.25" hidden="1" customHeight="1" x14ac:dyDescent="0.2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c r="W9420" s="2"/>
    </row>
    <row r="9421" spans="1:23" ht="14.25" hidden="1" customHeight="1" x14ac:dyDescent="0.2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c r="W9421" s="2"/>
    </row>
    <row r="9422" spans="1:23" ht="14.25" hidden="1" customHeight="1" x14ac:dyDescent="0.2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c r="W9422" s="2"/>
    </row>
    <row r="9423" spans="1:23" ht="14.25" customHeight="1" x14ac:dyDescent="0.2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c r="W9423" s="2">
        <f>Table_1[[#This Row],[Profit]]/Table_1[[#This Row],[Sales]]</f>
        <v>0.1000000000000001</v>
      </c>
    </row>
    <row r="9424" spans="1:23" ht="14.25" customHeight="1" x14ac:dyDescent="0.2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c r="W9424" s="2">
        <f>Table_1[[#This Row],[Profit]]/Table_1[[#This Row],[Sales]]</f>
        <v>0.28999999999999998</v>
      </c>
    </row>
    <row r="9425" spans="1:23" ht="14.25" customHeight="1" x14ac:dyDescent="0.2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c r="W9425" s="2">
        <f>Table_1[[#This Row],[Profit]]/Table_1[[#This Row],[Sales]]</f>
        <v>0.125</v>
      </c>
    </row>
    <row r="9426" spans="1:23" ht="14.25" customHeight="1" x14ac:dyDescent="0.2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c r="W9426" s="2">
        <f>Table_1[[#This Row],[Profit]]/Table_1[[#This Row],[Sales]]</f>
        <v>0.11000000000000003</v>
      </c>
    </row>
    <row r="9427" spans="1:23" ht="14.25" hidden="1" customHeight="1" x14ac:dyDescent="0.2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c r="W9427" s="2"/>
    </row>
    <row r="9428" spans="1:23" ht="14.25" customHeight="1" x14ac:dyDescent="0.2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c r="W9428" s="2">
        <f>Table_1[[#This Row],[Profit]]/Table_1[[#This Row],[Sales]]</f>
        <v>0.38000000000000006</v>
      </c>
    </row>
    <row r="9429" spans="1:23" ht="14.25" hidden="1" customHeight="1" x14ac:dyDescent="0.2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c r="W9429" s="2"/>
    </row>
    <row r="9430" spans="1:23" ht="14.25" hidden="1" customHeight="1" x14ac:dyDescent="0.2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c r="W9430" s="2"/>
    </row>
    <row r="9431" spans="1:23" ht="14.25" hidden="1" customHeight="1" x14ac:dyDescent="0.2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c r="W9431" s="2"/>
    </row>
    <row r="9432" spans="1:23" ht="14.25" hidden="1" customHeight="1" x14ac:dyDescent="0.2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c r="W9432" s="2"/>
    </row>
    <row r="9433" spans="1:23" ht="14.25" hidden="1" customHeight="1" x14ac:dyDescent="0.2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c r="W9433" s="2"/>
    </row>
    <row r="9434" spans="1:23" ht="14.25" customHeight="1" x14ac:dyDescent="0.2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c r="W9434" s="2">
        <f>Table_1[[#This Row],[Profit]]/Table_1[[#This Row],[Sales]]</f>
        <v>-0.17499999999999999</v>
      </c>
    </row>
    <row r="9435" spans="1:23" ht="14.25" customHeight="1" x14ac:dyDescent="0.2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c r="W9435" s="2">
        <f>Table_1[[#This Row],[Profit]]/Table_1[[#This Row],[Sales]]</f>
        <v>0.34999999999999992</v>
      </c>
    </row>
    <row r="9436" spans="1:23" ht="14.25" customHeight="1" x14ac:dyDescent="0.2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c r="W9436" s="2">
        <f>Table_1[[#This Row],[Profit]]/Table_1[[#This Row],[Sales]]</f>
        <v>0.11249999999999982</v>
      </c>
    </row>
    <row r="9437" spans="1:23" ht="14.25" customHeight="1" x14ac:dyDescent="0.2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c r="W9437" s="2">
        <f>Table_1[[#This Row],[Profit]]/Table_1[[#This Row],[Sales]]</f>
        <v>-0.12500000000000014</v>
      </c>
    </row>
    <row r="9438" spans="1:23" ht="14.25" hidden="1" customHeight="1" x14ac:dyDescent="0.2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c r="W9438" s="2"/>
    </row>
    <row r="9439" spans="1:23" ht="14.25" customHeight="1" x14ac:dyDescent="0.2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c r="W9439" s="2">
        <f>Table_1[[#This Row],[Profit]]/Table_1[[#This Row],[Sales]]</f>
        <v>0.48000000000000004</v>
      </c>
    </row>
    <row r="9440" spans="1:23" ht="14.25" hidden="1" customHeight="1" x14ac:dyDescent="0.2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c r="W9440" s="2"/>
    </row>
    <row r="9441" spans="1:23" ht="14.25" hidden="1" customHeight="1" x14ac:dyDescent="0.2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c r="W9441" s="2"/>
    </row>
    <row r="9442" spans="1:23" ht="14.25" hidden="1" customHeight="1" x14ac:dyDescent="0.2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c r="W9442" s="2"/>
    </row>
    <row r="9443" spans="1:23" ht="14.25" hidden="1" customHeight="1" x14ac:dyDescent="0.2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c r="W9443" s="2"/>
    </row>
    <row r="9444" spans="1:23" ht="14.25" hidden="1" customHeight="1" x14ac:dyDescent="0.2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c r="W9444" s="2"/>
    </row>
    <row r="9445" spans="1:23" ht="14.25" hidden="1" customHeight="1" x14ac:dyDescent="0.2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c r="W9445" s="2"/>
    </row>
    <row r="9446" spans="1:23" ht="14.25" hidden="1" customHeight="1" x14ac:dyDescent="0.2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c r="W9446" s="2"/>
    </row>
    <row r="9447" spans="1:23" ht="14.25" hidden="1" customHeight="1" x14ac:dyDescent="0.2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c r="W9447" s="2"/>
    </row>
    <row r="9448" spans="1:23" ht="14.25" hidden="1" customHeight="1" x14ac:dyDescent="0.2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c r="W9448" s="2"/>
    </row>
    <row r="9449" spans="1:23" ht="14.25" hidden="1" customHeight="1" x14ac:dyDescent="0.2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c r="W9449" s="2"/>
    </row>
    <row r="9450" spans="1:23" ht="14.25" customHeight="1" x14ac:dyDescent="0.2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c r="W9450" s="2">
        <f>Table_1[[#This Row],[Profit]]/Table_1[[#This Row],[Sales]]</f>
        <v>0.48</v>
      </c>
    </row>
    <row r="9451" spans="1:23" ht="14.25" customHeight="1" x14ac:dyDescent="0.2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c r="W9451" s="2">
        <f>Table_1[[#This Row],[Profit]]/Table_1[[#This Row],[Sales]]</f>
        <v>0.34999999999999992</v>
      </c>
    </row>
    <row r="9452" spans="1:23" ht="14.25" customHeight="1" x14ac:dyDescent="0.2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c r="W9452" s="2">
        <f>Table_1[[#This Row],[Profit]]/Table_1[[#This Row],[Sales]]</f>
        <v>3.9999999999999938E-2</v>
      </c>
    </row>
    <row r="9453" spans="1:23" ht="14.25" customHeight="1" x14ac:dyDescent="0.2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c r="W9453" s="2">
        <f>Table_1[[#This Row],[Profit]]/Table_1[[#This Row],[Sales]]</f>
        <v>0.29999999999999993</v>
      </c>
    </row>
    <row r="9454" spans="1:23" ht="14.25" customHeight="1" x14ac:dyDescent="0.2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c r="W9454" s="2">
        <f>Table_1[[#This Row],[Profit]]/Table_1[[#This Row],[Sales]]</f>
        <v>0.32499999999999984</v>
      </c>
    </row>
    <row r="9455" spans="1:23" ht="14.25" customHeight="1" x14ac:dyDescent="0.2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c r="W9455" s="2">
        <f>Table_1[[#This Row],[Profit]]/Table_1[[#This Row],[Sales]]</f>
        <v>0.28999999999999992</v>
      </c>
    </row>
    <row r="9456" spans="1:23" ht="14.25" customHeight="1" x14ac:dyDescent="0.2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c r="W9456" s="2">
        <f>Table_1[[#This Row],[Profit]]/Table_1[[#This Row],[Sales]]</f>
        <v>-0.22499999999999992</v>
      </c>
    </row>
    <row r="9457" spans="1:23" ht="14.25" hidden="1" customHeight="1" x14ac:dyDescent="0.2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c r="W9457" s="2"/>
    </row>
    <row r="9458" spans="1:23" ht="14.25" hidden="1" customHeight="1" x14ac:dyDescent="0.2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c r="W9458" s="2"/>
    </row>
    <row r="9459" spans="1:23" ht="14.25" hidden="1" customHeight="1" x14ac:dyDescent="0.2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c r="W9459" s="2"/>
    </row>
    <row r="9460" spans="1:23" ht="14.25" customHeight="1" x14ac:dyDescent="0.2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c r="W9460" s="2">
        <f>Table_1[[#This Row],[Profit]]/Table_1[[#This Row],[Sales]]</f>
        <v>0.28999999999999981</v>
      </c>
    </row>
    <row r="9461" spans="1:23" ht="14.25" customHeight="1" x14ac:dyDescent="0.2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c r="W9461" s="2">
        <f>Table_1[[#This Row],[Profit]]/Table_1[[#This Row],[Sales]]</f>
        <v>-0.18750000000000014</v>
      </c>
    </row>
    <row r="9462" spans="1:23" ht="14.25" hidden="1" customHeight="1" x14ac:dyDescent="0.2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c r="W9462" s="2"/>
    </row>
    <row r="9463" spans="1:23" ht="14.25" customHeight="1" x14ac:dyDescent="0.2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c r="W9463" s="2">
        <f>Table_1[[#This Row],[Profit]]/Table_1[[#This Row],[Sales]]</f>
        <v>6.2500000000000028E-2</v>
      </c>
    </row>
    <row r="9464" spans="1:23" ht="14.25" hidden="1" customHeight="1" x14ac:dyDescent="0.2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c r="W9464" s="2"/>
    </row>
    <row r="9465" spans="1:23" ht="14.25" hidden="1" customHeight="1" x14ac:dyDescent="0.2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c r="W9465" s="2"/>
    </row>
    <row r="9466" spans="1:23" ht="14.25" hidden="1" customHeight="1" x14ac:dyDescent="0.2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c r="W9466" s="2"/>
    </row>
    <row r="9467" spans="1:23" ht="14.25" customHeight="1" x14ac:dyDescent="0.2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c r="W9467" s="2">
        <f>Table_1[[#This Row],[Profit]]/Table_1[[#This Row],[Sales]]</f>
        <v>4.9999999999999968E-2</v>
      </c>
    </row>
    <row r="9468" spans="1:23" ht="14.25" hidden="1" customHeight="1" x14ac:dyDescent="0.2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c r="W9468" s="2"/>
    </row>
    <row r="9469" spans="1:23" ht="14.25" hidden="1" customHeight="1" x14ac:dyDescent="0.2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c r="W9469" s="2"/>
    </row>
    <row r="9470" spans="1:23" ht="14.25" hidden="1" customHeight="1" x14ac:dyDescent="0.2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c r="W9470" s="2"/>
    </row>
    <row r="9471" spans="1:23" ht="14.25" hidden="1" customHeight="1" x14ac:dyDescent="0.2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c r="W9471" s="2"/>
    </row>
    <row r="9472" spans="1:23" ht="14.25" hidden="1" customHeight="1" x14ac:dyDescent="0.2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c r="W9472" s="2"/>
    </row>
    <row r="9473" spans="1:23" ht="14.25" hidden="1" customHeight="1" x14ac:dyDescent="0.2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c r="W9473" s="2"/>
    </row>
    <row r="9474" spans="1:23" ht="14.25" hidden="1" customHeight="1" x14ac:dyDescent="0.2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c r="W9474" s="2"/>
    </row>
    <row r="9475" spans="1:23" ht="14.25" hidden="1" customHeight="1" x14ac:dyDescent="0.2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c r="W9475" s="2"/>
    </row>
    <row r="9476" spans="1:23" ht="14.25" hidden="1" customHeight="1" x14ac:dyDescent="0.2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c r="W9476" s="2"/>
    </row>
    <row r="9477" spans="1:23" ht="14.25" hidden="1" customHeight="1" x14ac:dyDescent="0.2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c r="W9477" s="2"/>
    </row>
    <row r="9478" spans="1:23" ht="14.25" hidden="1" customHeight="1" x14ac:dyDescent="0.2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c r="W9478" s="2"/>
    </row>
    <row r="9479" spans="1:23" ht="14.25" hidden="1" customHeight="1" x14ac:dyDescent="0.2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c r="W9479" s="2"/>
    </row>
    <row r="9480" spans="1:23" ht="14.25" hidden="1" customHeight="1" x14ac:dyDescent="0.2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c r="W9480" s="2"/>
    </row>
    <row r="9481" spans="1:23" ht="14.25" hidden="1" customHeight="1" x14ac:dyDescent="0.2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c r="W9481" s="2"/>
    </row>
    <row r="9482" spans="1:23" ht="14.25" hidden="1" customHeight="1" x14ac:dyDescent="0.2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c r="W9482" s="2"/>
    </row>
    <row r="9483" spans="1:23" ht="14.25" hidden="1" customHeight="1" x14ac:dyDescent="0.2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c r="W9483" s="2"/>
    </row>
    <row r="9484" spans="1:23" ht="14.25" hidden="1" customHeight="1" x14ac:dyDescent="0.2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c r="W9484" s="2"/>
    </row>
    <row r="9485" spans="1:23" ht="14.25" customHeight="1" x14ac:dyDescent="0.2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c r="W9485" s="2">
        <f>Table_1[[#This Row],[Profit]]/Table_1[[#This Row],[Sales]]</f>
        <v>0.32999999999999996</v>
      </c>
    </row>
    <row r="9486" spans="1:23" ht="14.25" hidden="1" customHeight="1" x14ac:dyDescent="0.2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c r="W9486" s="2"/>
    </row>
    <row r="9487" spans="1:23" ht="14.25" hidden="1" customHeight="1" x14ac:dyDescent="0.2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c r="W9487" s="2"/>
    </row>
    <row r="9488" spans="1:23" ht="14.25" hidden="1" customHeight="1" x14ac:dyDescent="0.2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c r="W9488" s="2"/>
    </row>
    <row r="9489" spans="1:23" ht="14.25" hidden="1" customHeight="1" x14ac:dyDescent="0.2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c r="W9489" s="2"/>
    </row>
    <row r="9490" spans="1:23" ht="14.25" customHeight="1" x14ac:dyDescent="0.2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c r="W9490" s="2">
        <f>Table_1[[#This Row],[Profit]]/Table_1[[#This Row],[Sales]]</f>
        <v>8.750000000000005E-2</v>
      </c>
    </row>
    <row r="9491" spans="1:23" ht="14.25" hidden="1" customHeight="1" x14ac:dyDescent="0.2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c r="W9491" s="2"/>
    </row>
    <row r="9492" spans="1:23" ht="14.25" customHeight="1" x14ac:dyDescent="0.2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c r="W9492" s="2">
        <f>Table_1[[#This Row],[Profit]]/Table_1[[#This Row],[Sales]]</f>
        <v>0.33750000000000002</v>
      </c>
    </row>
    <row r="9493" spans="1:23" ht="14.25" customHeight="1" x14ac:dyDescent="0.2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c r="W9493" s="2">
        <f>Table_1[[#This Row],[Profit]]/Table_1[[#This Row],[Sales]]</f>
        <v>0.33999999999999991</v>
      </c>
    </row>
    <row r="9494" spans="1:23" ht="14.25" hidden="1" customHeight="1" x14ac:dyDescent="0.2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c r="W9494" s="2"/>
    </row>
    <row r="9495" spans="1:23" ht="14.25" hidden="1" customHeight="1" x14ac:dyDescent="0.2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c r="W9495" s="2"/>
    </row>
    <row r="9496" spans="1:23" ht="14.25" hidden="1" customHeight="1" x14ac:dyDescent="0.2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c r="W9496" s="2"/>
    </row>
    <row r="9497" spans="1:23" ht="14.25" customHeight="1" x14ac:dyDescent="0.2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c r="W9497" s="2">
        <f>Table_1[[#This Row],[Profit]]/Table_1[[#This Row],[Sales]]</f>
        <v>0.39</v>
      </c>
    </row>
    <row r="9498" spans="1:23" ht="14.25" customHeight="1" x14ac:dyDescent="0.2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c r="W9498" s="2">
        <f>Table_1[[#This Row],[Profit]]/Table_1[[#This Row],[Sales]]</f>
        <v>0.27000000000000007</v>
      </c>
    </row>
    <row r="9499" spans="1:23" ht="14.25" hidden="1" customHeight="1" x14ac:dyDescent="0.2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c r="W9499" s="2"/>
    </row>
    <row r="9500" spans="1:23" ht="14.25" hidden="1" customHeight="1" x14ac:dyDescent="0.2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c r="W9500" s="2"/>
    </row>
    <row r="9501" spans="1:23" ht="14.25" hidden="1" customHeight="1" x14ac:dyDescent="0.2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c r="W9501" s="2"/>
    </row>
    <row r="9502" spans="1:23" ht="14.25" hidden="1" customHeight="1" x14ac:dyDescent="0.2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c r="W9502" s="2"/>
    </row>
    <row r="9503" spans="1:23" ht="14.25" customHeight="1" x14ac:dyDescent="0.2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c r="W9503" s="2">
        <f>Table_1[[#This Row],[Profit]]/Table_1[[#This Row],[Sales]]</f>
        <v>0.25</v>
      </c>
    </row>
    <row r="9504" spans="1:23" ht="14.25" hidden="1" customHeight="1" x14ac:dyDescent="0.2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c r="W9504" s="2"/>
    </row>
    <row r="9505" spans="1:23" ht="14.25" hidden="1" customHeight="1" x14ac:dyDescent="0.2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c r="W9505" s="2"/>
    </row>
    <row r="9506" spans="1:23" ht="14.25" hidden="1" customHeight="1" x14ac:dyDescent="0.2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c r="W9506" s="2"/>
    </row>
    <row r="9507" spans="1:23" ht="14.25" hidden="1" customHeight="1" x14ac:dyDescent="0.2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c r="W9507" s="2"/>
    </row>
    <row r="9508" spans="1:23" ht="14.25" hidden="1" customHeight="1" x14ac:dyDescent="0.2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c r="W9508" s="2"/>
    </row>
    <row r="9509" spans="1:23" ht="14.25" hidden="1" customHeight="1" x14ac:dyDescent="0.2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c r="W9509" s="2"/>
    </row>
    <row r="9510" spans="1:23" ht="14.25" hidden="1" customHeight="1" x14ac:dyDescent="0.2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c r="W9510" s="2"/>
    </row>
    <row r="9511" spans="1:23" ht="14.25" hidden="1" customHeight="1" x14ac:dyDescent="0.2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c r="W9511" s="2"/>
    </row>
    <row r="9512" spans="1:23" ht="14.25" hidden="1" customHeight="1" x14ac:dyDescent="0.2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c r="W9512" s="2"/>
    </row>
    <row r="9513" spans="1:23" ht="14.25" hidden="1" customHeight="1" x14ac:dyDescent="0.2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c r="W9513" s="2"/>
    </row>
    <row r="9514" spans="1:23" ht="14.25" hidden="1" customHeight="1" x14ac:dyDescent="0.2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c r="W9514" s="2"/>
    </row>
    <row r="9515" spans="1:23" ht="14.25" hidden="1" customHeight="1" x14ac:dyDescent="0.2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c r="W9515" s="2"/>
    </row>
    <row r="9516" spans="1:23" ht="14.25" hidden="1" customHeight="1" x14ac:dyDescent="0.2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c r="W9516" s="2"/>
    </row>
    <row r="9517" spans="1:23" ht="14.25" hidden="1" customHeight="1" x14ac:dyDescent="0.2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c r="W9517" s="2"/>
    </row>
    <row r="9518" spans="1:23" ht="14.25" hidden="1" customHeight="1" x14ac:dyDescent="0.2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c r="W9518" s="2"/>
    </row>
    <row r="9519" spans="1:23" ht="14.25" hidden="1" customHeight="1" x14ac:dyDescent="0.2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c r="W9519" s="2"/>
    </row>
    <row r="9520" spans="1:23" ht="14.25" hidden="1" customHeight="1" x14ac:dyDescent="0.2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c r="W9520" s="2"/>
    </row>
    <row r="9521" spans="1:23" ht="14.25" customHeight="1" x14ac:dyDescent="0.2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c r="W9521" s="2">
        <f>Table_1[[#This Row],[Profit]]/Table_1[[#This Row],[Sales]]</f>
        <v>0.28000000000000008</v>
      </c>
    </row>
    <row r="9522" spans="1:23" ht="14.25" customHeight="1" x14ac:dyDescent="0.2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c r="W9522" s="2">
        <f>Table_1[[#This Row],[Profit]]/Table_1[[#This Row],[Sales]]</f>
        <v>3.9999999999999966E-2</v>
      </c>
    </row>
    <row r="9523" spans="1:23" ht="14.25" hidden="1" customHeight="1" x14ac:dyDescent="0.2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c r="W9523" s="2"/>
    </row>
    <row r="9524" spans="1:23" ht="14.25" hidden="1" customHeight="1" x14ac:dyDescent="0.2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c r="W9524" s="2"/>
    </row>
    <row r="9525" spans="1:23" ht="14.25" hidden="1" customHeight="1" x14ac:dyDescent="0.2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c r="W9525" s="2"/>
    </row>
    <row r="9526" spans="1:23" ht="14.25" customHeight="1" x14ac:dyDescent="0.2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c r="W9526" s="2">
        <f>Table_1[[#This Row],[Profit]]/Table_1[[#This Row],[Sales]]</f>
        <v>0.34999999999999987</v>
      </c>
    </row>
    <row r="9527" spans="1:23" ht="14.25" customHeight="1" x14ac:dyDescent="0.2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c r="W9527" s="2">
        <f>Table_1[[#This Row],[Profit]]/Table_1[[#This Row],[Sales]]</f>
        <v>0.19999999999999998</v>
      </c>
    </row>
    <row r="9528" spans="1:23" ht="14.25" customHeight="1" x14ac:dyDescent="0.2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c r="W9528" s="2">
        <f>Table_1[[#This Row],[Profit]]/Table_1[[#This Row],[Sales]]</f>
        <v>-0.22499999999999998</v>
      </c>
    </row>
    <row r="9529" spans="1:23" ht="14.25" customHeight="1" x14ac:dyDescent="0.2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c r="W9529" s="2">
        <f>Table_1[[#This Row],[Profit]]/Table_1[[#This Row],[Sales]]</f>
        <v>0.35000000000000009</v>
      </c>
    </row>
    <row r="9530" spans="1:23" ht="14.25" customHeight="1" x14ac:dyDescent="0.2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c r="W9530" s="2">
        <f>Table_1[[#This Row],[Profit]]/Table_1[[#This Row],[Sales]]</f>
        <v>0.32499999999999996</v>
      </c>
    </row>
    <row r="9531" spans="1:23" ht="14.25" hidden="1" customHeight="1" x14ac:dyDescent="0.2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c r="W9531" s="2"/>
    </row>
    <row r="9532" spans="1:23" ht="14.25" customHeight="1" x14ac:dyDescent="0.2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c r="W9532" s="2">
        <f>Table_1[[#This Row],[Profit]]/Table_1[[#This Row],[Sales]]</f>
        <v>0.45999999999999996</v>
      </c>
    </row>
    <row r="9533" spans="1:23" ht="14.25" hidden="1" customHeight="1" x14ac:dyDescent="0.2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c r="W9533" s="2"/>
    </row>
    <row r="9534" spans="1:23" ht="14.25" hidden="1" customHeight="1" x14ac:dyDescent="0.2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c r="W9534" s="2"/>
    </row>
    <row r="9535" spans="1:23" ht="14.25" hidden="1" customHeight="1" x14ac:dyDescent="0.2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c r="W9535" s="2"/>
    </row>
    <row r="9536" spans="1:23" ht="14.25" hidden="1" customHeight="1" x14ac:dyDescent="0.2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c r="W9536" s="2"/>
    </row>
    <row r="9537" spans="1:23" ht="14.25" hidden="1" customHeight="1" x14ac:dyDescent="0.2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c r="W9537" s="2"/>
    </row>
    <row r="9538" spans="1:23" ht="14.25" hidden="1" customHeight="1" x14ac:dyDescent="0.2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c r="W9538" s="2"/>
    </row>
    <row r="9539" spans="1:23" ht="14.25" customHeight="1" x14ac:dyDescent="0.2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c r="W9539" s="2">
        <f>Table_1[[#This Row],[Profit]]/Table_1[[#This Row],[Sales]]</f>
        <v>0.17647058823529405</v>
      </c>
    </row>
    <row r="9540" spans="1:23" ht="14.25" hidden="1" customHeight="1" x14ac:dyDescent="0.2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c r="W9540" s="2"/>
    </row>
    <row r="9541" spans="1:23" ht="14.25" hidden="1" customHeight="1" x14ac:dyDescent="0.2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c r="W9541" s="2"/>
    </row>
    <row r="9542" spans="1:23" ht="14.25" customHeight="1" x14ac:dyDescent="0.2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c r="W9542" s="2">
        <f>Table_1[[#This Row],[Profit]]/Table_1[[#This Row],[Sales]]</f>
        <v>8.7500000000000008E-2</v>
      </c>
    </row>
    <row r="9543" spans="1:23" ht="14.25" hidden="1" customHeight="1" x14ac:dyDescent="0.2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c r="W9543" s="2"/>
    </row>
    <row r="9544" spans="1:23" ht="14.25" hidden="1" customHeight="1" x14ac:dyDescent="0.2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c r="W9544" s="2"/>
    </row>
    <row r="9545" spans="1:23" ht="14.25" hidden="1" customHeight="1" x14ac:dyDescent="0.2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c r="W9545" s="2"/>
    </row>
    <row r="9546" spans="1:23" ht="14.25" hidden="1" customHeight="1" x14ac:dyDescent="0.2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c r="W9546" s="2"/>
    </row>
    <row r="9547" spans="1:23" ht="14.25" hidden="1" customHeight="1" x14ac:dyDescent="0.2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c r="W9547" s="2"/>
    </row>
    <row r="9548" spans="1:23" ht="14.25" hidden="1" customHeight="1" x14ac:dyDescent="0.2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c r="W9548" s="2"/>
    </row>
    <row r="9549" spans="1:23" ht="14.25" hidden="1" customHeight="1" x14ac:dyDescent="0.2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c r="W9549" s="2"/>
    </row>
    <row r="9550" spans="1:23" ht="14.25" hidden="1" customHeight="1" x14ac:dyDescent="0.2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c r="W9550" s="2"/>
    </row>
    <row r="9551" spans="1:23" ht="14.25" hidden="1" customHeight="1" x14ac:dyDescent="0.2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c r="W9551" s="2"/>
    </row>
    <row r="9552" spans="1:23" ht="14.25" customHeight="1" x14ac:dyDescent="0.2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c r="W9552" s="2">
        <f>Table_1[[#This Row],[Profit]]/Table_1[[#This Row],[Sales]]</f>
        <v>0.375</v>
      </c>
    </row>
    <row r="9553" spans="1:23" ht="14.25" hidden="1" customHeight="1" x14ac:dyDescent="0.2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c r="W9553" s="2"/>
    </row>
    <row r="9554" spans="1:23" ht="14.25" hidden="1" customHeight="1" x14ac:dyDescent="0.2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c r="W9554" s="2"/>
    </row>
    <row r="9555" spans="1:23" ht="14.25" customHeight="1" x14ac:dyDescent="0.2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c r="W9555" s="2">
        <f>Table_1[[#This Row],[Profit]]/Table_1[[#This Row],[Sales]]</f>
        <v>0.12499999999999979</v>
      </c>
    </row>
    <row r="9556" spans="1:23" ht="14.25" hidden="1" customHeight="1" x14ac:dyDescent="0.2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c r="W9556" s="2"/>
    </row>
    <row r="9557" spans="1:23" ht="14.25" hidden="1" customHeight="1" x14ac:dyDescent="0.2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c r="W9557" s="2"/>
    </row>
    <row r="9558" spans="1:23" ht="14.25" hidden="1" customHeight="1" x14ac:dyDescent="0.2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c r="W9558" s="2"/>
    </row>
    <row r="9559" spans="1:23" ht="14.25" hidden="1" customHeight="1" x14ac:dyDescent="0.2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c r="W9559" s="2"/>
    </row>
    <row r="9560" spans="1:23" ht="14.25" hidden="1" customHeight="1" x14ac:dyDescent="0.2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c r="W9560" s="2"/>
    </row>
    <row r="9561" spans="1:23" ht="14.25" hidden="1" customHeight="1" x14ac:dyDescent="0.2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c r="W9561" s="2"/>
    </row>
    <row r="9562" spans="1:23" ht="14.25" hidden="1" customHeight="1" x14ac:dyDescent="0.2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c r="W9562" s="2"/>
    </row>
    <row r="9563" spans="1:23" ht="14.25" hidden="1" customHeight="1" x14ac:dyDescent="0.2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c r="W9563" s="2"/>
    </row>
    <row r="9564" spans="1:23" ht="14.25" hidden="1" customHeight="1" x14ac:dyDescent="0.2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c r="W9564" s="2"/>
    </row>
    <row r="9565" spans="1:23" ht="14.25" hidden="1" customHeight="1" x14ac:dyDescent="0.2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c r="W9565" s="2"/>
    </row>
    <row r="9566" spans="1:23" ht="14.25" customHeight="1" x14ac:dyDescent="0.2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c r="W9566" s="2">
        <f>Table_1[[#This Row],[Profit]]/Table_1[[#This Row],[Sales]]</f>
        <v>0.49</v>
      </c>
    </row>
    <row r="9567" spans="1:23" ht="14.25" hidden="1" customHeight="1" x14ac:dyDescent="0.2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c r="W9567" s="2"/>
    </row>
    <row r="9568" spans="1:23" ht="14.25" hidden="1" customHeight="1" x14ac:dyDescent="0.2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c r="W9568" s="2"/>
    </row>
    <row r="9569" spans="1:23" ht="14.25" hidden="1" customHeight="1" x14ac:dyDescent="0.2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c r="W9569" s="2"/>
    </row>
    <row r="9570" spans="1:23" ht="14.25" hidden="1" customHeight="1" x14ac:dyDescent="0.2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c r="W9570" s="2"/>
    </row>
    <row r="9571" spans="1:23" ht="14.25" hidden="1" customHeight="1" x14ac:dyDescent="0.2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c r="W9571" s="2"/>
    </row>
    <row r="9572" spans="1:23" ht="14.25" hidden="1" customHeight="1" x14ac:dyDescent="0.2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c r="W9572" s="2"/>
    </row>
    <row r="9573" spans="1:23" ht="14.25" hidden="1" customHeight="1" x14ac:dyDescent="0.2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c r="W9573" s="2"/>
    </row>
    <row r="9574" spans="1:23" ht="14.25" hidden="1" customHeight="1" x14ac:dyDescent="0.2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c r="W9574" s="2"/>
    </row>
    <row r="9575" spans="1:23" ht="14.25" hidden="1" customHeight="1" x14ac:dyDescent="0.2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c r="W9575" s="2"/>
    </row>
    <row r="9576" spans="1:23" ht="14.25" customHeight="1" x14ac:dyDescent="0.2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c r="W9576" s="2">
        <f>Table_1[[#This Row],[Profit]]/Table_1[[#This Row],[Sales]]</f>
        <v>0.33</v>
      </c>
    </row>
    <row r="9577" spans="1:23" ht="14.25" hidden="1" customHeight="1" x14ac:dyDescent="0.2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c r="W9577" s="2"/>
    </row>
    <row r="9578" spans="1:23" ht="14.25" hidden="1" customHeight="1" x14ac:dyDescent="0.2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c r="W9578" s="2"/>
    </row>
    <row r="9579" spans="1:23" ht="14.25" hidden="1" customHeight="1" x14ac:dyDescent="0.2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c r="W9579" s="2"/>
    </row>
    <row r="9580" spans="1:23" ht="14.25" hidden="1" customHeight="1" x14ac:dyDescent="0.2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c r="W9580" s="2"/>
    </row>
    <row r="9581" spans="1:23" ht="14.25" hidden="1" customHeight="1" x14ac:dyDescent="0.2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c r="W9581" s="2"/>
    </row>
    <row r="9582" spans="1:23" ht="14.25" hidden="1" customHeight="1" x14ac:dyDescent="0.2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c r="W9582" s="2"/>
    </row>
    <row r="9583" spans="1:23" ht="14.25" hidden="1" customHeight="1" x14ac:dyDescent="0.2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c r="W9583" s="2"/>
    </row>
    <row r="9584" spans="1:23" ht="14.25" hidden="1" customHeight="1" x14ac:dyDescent="0.2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c r="W9584" s="2"/>
    </row>
    <row r="9585" spans="1:23" ht="14.25" hidden="1" customHeight="1" x14ac:dyDescent="0.2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c r="W9585" s="2"/>
    </row>
    <row r="9586" spans="1:23" ht="14.25" hidden="1" customHeight="1" x14ac:dyDescent="0.2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c r="W9586" s="2"/>
    </row>
    <row r="9587" spans="1:23" ht="14.25" hidden="1" customHeight="1" x14ac:dyDescent="0.2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c r="W9587" s="2"/>
    </row>
    <row r="9588" spans="1:23" ht="14.25" customHeight="1" x14ac:dyDescent="0.2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c r="W9588" s="2">
        <f>Table_1[[#This Row],[Profit]]/Table_1[[#This Row],[Sales]]</f>
        <v>0.36249999999999993</v>
      </c>
    </row>
    <row r="9589" spans="1:23" ht="14.25" hidden="1" customHeight="1" x14ac:dyDescent="0.2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c r="W9589" s="2"/>
    </row>
    <row r="9590" spans="1:23" ht="14.25" hidden="1" customHeight="1" x14ac:dyDescent="0.2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c r="W9590" s="2"/>
    </row>
    <row r="9591" spans="1:23" ht="14.25" hidden="1" customHeight="1" x14ac:dyDescent="0.2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c r="W9591" s="2"/>
    </row>
    <row r="9592" spans="1:23" ht="14.25" hidden="1" customHeight="1" x14ac:dyDescent="0.2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c r="W9592" s="2"/>
    </row>
    <row r="9593" spans="1:23" ht="14.25" hidden="1" customHeight="1" x14ac:dyDescent="0.2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c r="W9593" s="2"/>
    </row>
    <row r="9594" spans="1:23" ht="14.25" hidden="1" customHeight="1" x14ac:dyDescent="0.2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c r="W9594" s="2"/>
    </row>
    <row r="9595" spans="1:23" ht="14.25" hidden="1" customHeight="1" x14ac:dyDescent="0.2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c r="W9595" s="2"/>
    </row>
    <row r="9596" spans="1:23" ht="14.25" hidden="1" customHeight="1" x14ac:dyDescent="0.2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c r="W9596" s="2"/>
    </row>
    <row r="9597" spans="1:23" ht="14.25" customHeight="1" x14ac:dyDescent="0.2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c r="W9597" s="2">
        <f>Table_1[[#This Row],[Profit]]/Table_1[[#This Row],[Sales]]</f>
        <v>0.26</v>
      </c>
    </row>
    <row r="9598" spans="1:23" ht="14.25" customHeight="1" x14ac:dyDescent="0.2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c r="W9598" s="2">
        <f>Table_1[[#This Row],[Profit]]/Table_1[[#This Row],[Sales]]</f>
        <v>0.3249999999999999</v>
      </c>
    </row>
    <row r="9599" spans="1:23" ht="14.25" customHeight="1" x14ac:dyDescent="0.2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c r="W9599" s="2">
        <f>Table_1[[#This Row],[Profit]]/Table_1[[#This Row],[Sales]]</f>
        <v>7.4999999999999956E-2</v>
      </c>
    </row>
    <row r="9600" spans="1:23" ht="14.25" customHeight="1" x14ac:dyDescent="0.2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c r="W9600" s="2">
        <f>Table_1[[#This Row],[Profit]]/Table_1[[#This Row],[Sales]]</f>
        <v>0.31999999999999995</v>
      </c>
    </row>
    <row r="9601" spans="1:23" ht="14.25" customHeight="1" x14ac:dyDescent="0.2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c r="W9601" s="2">
        <f>Table_1[[#This Row],[Profit]]/Table_1[[#This Row],[Sales]]</f>
        <v>7.4999999999999983E-2</v>
      </c>
    </row>
    <row r="9602" spans="1:23" ht="14.25" hidden="1" customHeight="1" x14ac:dyDescent="0.2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c r="W9602" s="2"/>
    </row>
    <row r="9603" spans="1:23" ht="14.25" hidden="1" customHeight="1" x14ac:dyDescent="0.2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c r="W9603" s="2"/>
    </row>
    <row r="9604" spans="1:23" ht="14.25" hidden="1" customHeight="1" x14ac:dyDescent="0.2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c r="W9604" s="2"/>
    </row>
    <row r="9605" spans="1:23" ht="14.25" hidden="1" customHeight="1" x14ac:dyDescent="0.2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c r="W9605" s="2"/>
    </row>
    <row r="9606" spans="1:23" ht="14.25" hidden="1" customHeight="1" x14ac:dyDescent="0.2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c r="W9606" s="2"/>
    </row>
    <row r="9607" spans="1:23" ht="14.25" hidden="1" customHeight="1" x14ac:dyDescent="0.2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c r="W9607" s="2"/>
    </row>
    <row r="9608" spans="1:23" ht="14.25" hidden="1" customHeight="1" x14ac:dyDescent="0.2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c r="W9608" s="2"/>
    </row>
    <row r="9609" spans="1:23" ht="14.25" hidden="1" customHeight="1" x14ac:dyDescent="0.2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c r="W9609" s="2"/>
    </row>
    <row r="9610" spans="1:23" ht="14.25" hidden="1" customHeight="1" x14ac:dyDescent="0.2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c r="W9610" s="2"/>
    </row>
    <row r="9611" spans="1:23" ht="14.25" customHeight="1" x14ac:dyDescent="0.2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c r="W9611" s="2">
        <f>Table_1[[#This Row],[Profit]]/Table_1[[#This Row],[Sales]]</f>
        <v>6.999999999999991E-2</v>
      </c>
    </row>
    <row r="9612" spans="1:23" ht="14.25" customHeight="1" x14ac:dyDescent="0.2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c r="W9612" s="2">
        <f>Table_1[[#This Row],[Profit]]/Table_1[[#This Row],[Sales]]</f>
        <v>0.48000000000000004</v>
      </c>
    </row>
    <row r="9613" spans="1:23" ht="14.25" hidden="1" customHeight="1" x14ac:dyDescent="0.2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c r="W9613" s="2"/>
    </row>
    <row r="9614" spans="1:23" ht="14.25" customHeight="1" x14ac:dyDescent="0.2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c r="W9614" s="2">
        <f>Table_1[[#This Row],[Profit]]/Table_1[[#This Row],[Sales]]</f>
        <v>0.1</v>
      </c>
    </row>
    <row r="9615" spans="1:23" ht="14.25" customHeight="1" x14ac:dyDescent="0.2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c r="W9615" s="2">
        <f>Table_1[[#This Row],[Profit]]/Table_1[[#This Row],[Sales]]</f>
        <v>0.29999999999999993</v>
      </c>
    </row>
    <row r="9616" spans="1:23" ht="14.25" customHeight="1" x14ac:dyDescent="0.2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c r="W9616" s="2">
        <f>Table_1[[#This Row],[Profit]]/Table_1[[#This Row],[Sales]]</f>
        <v>0.14999999999999997</v>
      </c>
    </row>
    <row r="9617" spans="1:23" ht="14.25" customHeight="1" x14ac:dyDescent="0.2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c r="W9617" s="2">
        <f>Table_1[[#This Row],[Profit]]/Table_1[[#This Row],[Sales]]</f>
        <v>0.375</v>
      </c>
    </row>
    <row r="9618" spans="1:23" ht="14.25" customHeight="1" x14ac:dyDescent="0.2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c r="W9618" s="2">
        <f>Table_1[[#This Row],[Profit]]/Table_1[[#This Row],[Sales]]</f>
        <v>0.28999999999999998</v>
      </c>
    </row>
    <row r="9619" spans="1:23" ht="14.25" hidden="1" customHeight="1" x14ac:dyDescent="0.2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c r="W9619" s="2"/>
    </row>
    <row r="9620" spans="1:23" ht="14.25" hidden="1" customHeight="1" x14ac:dyDescent="0.2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c r="W9620" s="2"/>
    </row>
    <row r="9621" spans="1:23" ht="14.25" hidden="1" customHeight="1" x14ac:dyDescent="0.2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c r="W9621" s="2"/>
    </row>
    <row r="9622" spans="1:23" ht="14.25" hidden="1" customHeight="1" x14ac:dyDescent="0.2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c r="W9622" s="2"/>
    </row>
    <row r="9623" spans="1:23" ht="14.25" hidden="1" customHeight="1" x14ac:dyDescent="0.2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c r="W9623" s="2"/>
    </row>
    <row r="9624" spans="1:23" ht="14.25" hidden="1" customHeight="1" x14ac:dyDescent="0.2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c r="W9624" s="2"/>
    </row>
    <row r="9625" spans="1:23" ht="14.25" hidden="1" customHeight="1" x14ac:dyDescent="0.2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c r="W9625" s="2"/>
    </row>
    <row r="9626" spans="1:23" ht="14.25" hidden="1" customHeight="1" x14ac:dyDescent="0.2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c r="W9626" s="2"/>
    </row>
    <row r="9627" spans="1:23" ht="14.25" hidden="1" customHeight="1" x14ac:dyDescent="0.2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c r="W9627" s="2"/>
    </row>
    <row r="9628" spans="1:23" ht="14.25" hidden="1" customHeight="1" x14ac:dyDescent="0.2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c r="W9628" s="2"/>
    </row>
    <row r="9629" spans="1:23" ht="14.25" hidden="1" customHeight="1" x14ac:dyDescent="0.2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c r="W9629" s="2"/>
    </row>
    <row r="9630" spans="1:23" ht="14.25" hidden="1" customHeight="1" x14ac:dyDescent="0.2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c r="W9630" s="2"/>
    </row>
    <row r="9631" spans="1:23" ht="14.25" hidden="1" customHeight="1" x14ac:dyDescent="0.2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c r="W9631" s="2"/>
    </row>
    <row r="9632" spans="1:23" ht="14.25" hidden="1" customHeight="1" x14ac:dyDescent="0.2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c r="W9632" s="2"/>
    </row>
    <row r="9633" spans="1:23" ht="14.25" hidden="1" customHeight="1" x14ac:dyDescent="0.2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c r="W9633" s="2"/>
    </row>
    <row r="9634" spans="1:23" ht="14.25" hidden="1" customHeight="1" x14ac:dyDescent="0.2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c r="W9634" s="2"/>
    </row>
    <row r="9635" spans="1:23" ht="14.25" hidden="1" customHeight="1" x14ac:dyDescent="0.2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c r="W9635" s="2"/>
    </row>
    <row r="9636" spans="1:23" ht="14.25" hidden="1" customHeight="1" x14ac:dyDescent="0.2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c r="W9636" s="2"/>
    </row>
    <row r="9637" spans="1:23" ht="14.25" hidden="1" customHeight="1" x14ac:dyDescent="0.2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c r="W9637" s="2"/>
    </row>
    <row r="9638" spans="1:23" ht="14.25" customHeight="1" x14ac:dyDescent="0.2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c r="W9638" s="2">
        <f>Table_1[[#This Row],[Profit]]/Table_1[[#This Row],[Sales]]</f>
        <v>0.40000000000000008</v>
      </c>
    </row>
    <row r="9639" spans="1:23" ht="14.25" customHeight="1" x14ac:dyDescent="0.2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c r="W9639" s="2">
        <f>Table_1[[#This Row],[Profit]]/Table_1[[#This Row],[Sales]]</f>
        <v>0.13000000000000006</v>
      </c>
    </row>
    <row r="9640" spans="1:23" ht="14.25" customHeight="1" x14ac:dyDescent="0.2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c r="W9640" s="2">
        <f>Table_1[[#This Row],[Profit]]/Table_1[[#This Row],[Sales]]</f>
        <v>0.49000000000000005</v>
      </c>
    </row>
    <row r="9641" spans="1:23" ht="14.25" hidden="1" customHeight="1" x14ac:dyDescent="0.2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c r="W9641" s="2"/>
    </row>
    <row r="9642" spans="1:23" ht="14.25" customHeight="1" x14ac:dyDescent="0.2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c r="W9642" s="2">
        <f>Table_1[[#This Row],[Profit]]/Table_1[[#This Row],[Sales]]</f>
        <v>0.45999999999999996</v>
      </c>
    </row>
    <row r="9643" spans="1:23" ht="14.25" customHeight="1" x14ac:dyDescent="0.2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c r="W9643" s="2">
        <f>Table_1[[#This Row],[Profit]]/Table_1[[#This Row],[Sales]]</f>
        <v>0</v>
      </c>
    </row>
    <row r="9644" spans="1:23" ht="14.25" customHeight="1" x14ac:dyDescent="0.2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c r="W9644" s="2">
        <f>Table_1[[#This Row],[Profit]]/Table_1[[#This Row],[Sales]]</f>
        <v>4.9999999999999961E-2</v>
      </c>
    </row>
    <row r="9645" spans="1:23" ht="14.25" customHeight="1" x14ac:dyDescent="0.2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c r="W9645" s="2">
        <f>Table_1[[#This Row],[Profit]]/Table_1[[#This Row],[Sales]]</f>
        <v>0.11249999999999985</v>
      </c>
    </row>
    <row r="9646" spans="1:23" ht="14.25" customHeight="1" x14ac:dyDescent="0.2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c r="W9646" s="2">
        <f>Table_1[[#This Row],[Profit]]/Table_1[[#This Row],[Sales]]</f>
        <v>0.1374999999999999</v>
      </c>
    </row>
    <row r="9647" spans="1:23" ht="14.25" customHeight="1" x14ac:dyDescent="0.2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c r="W9647" s="2">
        <f>Table_1[[#This Row],[Profit]]/Table_1[[#This Row],[Sales]]</f>
        <v>-0.23750000000000004</v>
      </c>
    </row>
    <row r="9648" spans="1:23" ht="14.25" customHeight="1" x14ac:dyDescent="0.2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c r="W9648" s="2">
        <f>Table_1[[#This Row],[Profit]]/Table_1[[#This Row],[Sales]]</f>
        <v>-0.6666666666666663</v>
      </c>
    </row>
    <row r="9649" spans="1:23" ht="14.25" hidden="1" customHeight="1" x14ac:dyDescent="0.2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c r="W9649" s="2"/>
    </row>
    <row r="9650" spans="1:23" ht="14.25" hidden="1" customHeight="1" x14ac:dyDescent="0.2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c r="W9650" s="2"/>
    </row>
    <row r="9651" spans="1:23" ht="14.25" customHeight="1" x14ac:dyDescent="0.2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c r="W9651" s="2">
        <f>Table_1[[#This Row],[Profit]]/Table_1[[#This Row],[Sales]]</f>
        <v>4.7058823529411715E-2</v>
      </c>
    </row>
    <row r="9652" spans="1:23" ht="14.25" customHeight="1" x14ac:dyDescent="0.2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c r="W9652" s="2">
        <f>Table_1[[#This Row],[Profit]]/Table_1[[#This Row],[Sales]]</f>
        <v>0.27999999999999997</v>
      </c>
    </row>
    <row r="9653" spans="1:23" ht="14.25" customHeight="1" x14ac:dyDescent="0.2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c r="W9653" s="2">
        <f>Table_1[[#This Row],[Profit]]/Table_1[[#This Row],[Sales]]</f>
        <v>0.29999999999999993</v>
      </c>
    </row>
    <row r="9654" spans="1:23" ht="14.25" customHeight="1" x14ac:dyDescent="0.2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c r="W9654" s="2">
        <f>Table_1[[#This Row],[Profit]]/Table_1[[#This Row],[Sales]]</f>
        <v>0.5</v>
      </c>
    </row>
    <row r="9655" spans="1:23" ht="14.25" customHeight="1" x14ac:dyDescent="0.2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c r="W9655" s="2">
        <f>Table_1[[#This Row],[Profit]]/Table_1[[#This Row],[Sales]]</f>
        <v>0.12499999999999996</v>
      </c>
    </row>
    <row r="9656" spans="1:23" ht="14.25" customHeight="1" x14ac:dyDescent="0.2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c r="W9656" s="2">
        <f>Table_1[[#This Row],[Profit]]/Table_1[[#This Row],[Sales]]</f>
        <v>-0.73333333333333328</v>
      </c>
    </row>
    <row r="9657" spans="1:23" ht="14.25" hidden="1" customHeight="1" x14ac:dyDescent="0.2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c r="W9657" s="2"/>
    </row>
    <row r="9658" spans="1:23" ht="14.25" hidden="1" customHeight="1" x14ac:dyDescent="0.2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c r="W9658" s="2"/>
    </row>
    <row r="9659" spans="1:23" ht="14.25" hidden="1" customHeight="1" x14ac:dyDescent="0.2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c r="W9659" s="2"/>
    </row>
    <row r="9660" spans="1:23" ht="14.25" hidden="1" customHeight="1" x14ac:dyDescent="0.2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c r="W9660" s="2"/>
    </row>
    <row r="9661" spans="1:23" ht="14.25" customHeight="1" x14ac:dyDescent="0.2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c r="W9661" s="2">
        <f>Table_1[[#This Row],[Profit]]/Table_1[[#This Row],[Sales]]</f>
        <v>0.48</v>
      </c>
    </row>
    <row r="9662" spans="1:23" ht="14.25" customHeight="1" x14ac:dyDescent="0.2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c r="W9662" s="2">
        <f>Table_1[[#This Row],[Profit]]/Table_1[[#This Row],[Sales]]</f>
        <v>7.5000000000000011E-2</v>
      </c>
    </row>
    <row r="9663" spans="1:23" ht="14.25" customHeight="1" x14ac:dyDescent="0.2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c r="W9663" s="2">
        <f>Table_1[[#This Row],[Profit]]/Table_1[[#This Row],[Sales]]</f>
        <v>0.13999999999999999</v>
      </c>
    </row>
    <row r="9664" spans="1:23" ht="14.25" customHeight="1" x14ac:dyDescent="0.2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c r="W9664" s="2">
        <f>Table_1[[#This Row],[Profit]]/Table_1[[#This Row],[Sales]]</f>
        <v>0.33750000000000002</v>
      </c>
    </row>
    <row r="9665" spans="1:23" ht="14.25" customHeight="1" x14ac:dyDescent="0.2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c r="W9665" s="2">
        <f>Table_1[[#This Row],[Profit]]/Table_1[[#This Row],[Sales]]</f>
        <v>4.9999999999999913E-2</v>
      </c>
    </row>
    <row r="9666" spans="1:23" ht="14.25" customHeight="1" x14ac:dyDescent="0.2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c r="W9666" s="2">
        <f>Table_1[[#This Row],[Profit]]/Table_1[[#This Row],[Sales]]</f>
        <v>0.48000000000000004</v>
      </c>
    </row>
    <row r="9667" spans="1:23" ht="14.25" customHeight="1" x14ac:dyDescent="0.2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c r="W9667" s="2">
        <f>Table_1[[#This Row],[Profit]]/Table_1[[#This Row],[Sales]]</f>
        <v>0.19999999999999998</v>
      </c>
    </row>
    <row r="9668" spans="1:23" ht="14.25" customHeight="1" x14ac:dyDescent="0.2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c r="W9668" s="2">
        <f>Table_1[[#This Row],[Profit]]/Table_1[[#This Row],[Sales]]</f>
        <v>0.36000000000000004</v>
      </c>
    </row>
    <row r="9669" spans="1:23" ht="14.25" customHeight="1" x14ac:dyDescent="0.2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c r="W9669" s="2">
        <f>Table_1[[#This Row],[Profit]]/Table_1[[#This Row],[Sales]]</f>
        <v>0.36249999999999999</v>
      </c>
    </row>
    <row r="9670" spans="1:23" ht="14.25" customHeight="1" x14ac:dyDescent="0.2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c r="W9670" s="2">
        <f>Table_1[[#This Row],[Profit]]/Table_1[[#This Row],[Sales]]</f>
        <v>0.5</v>
      </c>
    </row>
    <row r="9671" spans="1:23" ht="14.25" hidden="1" customHeight="1" x14ac:dyDescent="0.2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c r="W9671" s="2"/>
    </row>
    <row r="9672" spans="1:23" ht="14.25" hidden="1" customHeight="1" x14ac:dyDescent="0.2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c r="W9672" s="2"/>
    </row>
    <row r="9673" spans="1:23" ht="14.25" customHeight="1" x14ac:dyDescent="0.2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c r="W9673" s="2">
        <f>Table_1[[#This Row],[Profit]]/Table_1[[#This Row],[Sales]]</f>
        <v>6.25E-2</v>
      </c>
    </row>
    <row r="9674" spans="1:23" ht="14.25" hidden="1" customHeight="1" x14ac:dyDescent="0.2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c r="W9674" s="2"/>
    </row>
    <row r="9675" spans="1:23" ht="14.25" hidden="1" customHeight="1" x14ac:dyDescent="0.2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c r="W9675" s="2"/>
    </row>
    <row r="9676" spans="1:23" ht="14.25" hidden="1" customHeight="1" x14ac:dyDescent="0.2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c r="W9676" s="2"/>
    </row>
    <row r="9677" spans="1:23" ht="14.25" customHeight="1" x14ac:dyDescent="0.2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c r="W9677" s="2">
        <f>Table_1[[#This Row],[Profit]]/Table_1[[#This Row],[Sales]]</f>
        <v>0.33999999999999997</v>
      </c>
    </row>
    <row r="9678" spans="1:23" ht="14.25" hidden="1" customHeight="1" x14ac:dyDescent="0.2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c r="W9678" s="2"/>
    </row>
    <row r="9679" spans="1:23" ht="14.25" hidden="1" customHeight="1" x14ac:dyDescent="0.2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c r="W9679" s="2"/>
    </row>
    <row r="9680" spans="1:23" ht="14.25" hidden="1" customHeight="1" x14ac:dyDescent="0.2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c r="W9680" s="2"/>
    </row>
    <row r="9681" spans="1:23" ht="14.25" customHeight="1" x14ac:dyDescent="0.2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c r="W9681" s="2">
        <f>Table_1[[#This Row],[Profit]]/Table_1[[#This Row],[Sales]]</f>
        <v>0.19000000000000003</v>
      </c>
    </row>
    <row r="9682" spans="1:23" ht="14.25" customHeight="1" x14ac:dyDescent="0.2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c r="W9682" s="2">
        <f>Table_1[[#This Row],[Profit]]/Table_1[[#This Row],[Sales]]</f>
        <v>0.11249999999999989</v>
      </c>
    </row>
    <row r="9683" spans="1:23" ht="14.25" customHeight="1" x14ac:dyDescent="0.2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c r="W9683" s="2">
        <f>Table_1[[#This Row],[Profit]]/Table_1[[#This Row],[Sales]]</f>
        <v>0.49</v>
      </c>
    </row>
    <row r="9684" spans="1:23" ht="14.25" customHeight="1" x14ac:dyDescent="0.2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c r="W9684" s="2">
        <f>Table_1[[#This Row],[Profit]]/Table_1[[#This Row],[Sales]]</f>
        <v>0.48000000000000004</v>
      </c>
    </row>
    <row r="9685" spans="1:23" ht="14.25" customHeight="1" x14ac:dyDescent="0.2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c r="W9685" s="2">
        <f>Table_1[[#This Row],[Profit]]/Table_1[[#This Row],[Sales]]</f>
        <v>0.27</v>
      </c>
    </row>
    <row r="9686" spans="1:23" ht="14.25" customHeight="1" x14ac:dyDescent="0.2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c r="W9686" s="2">
        <f>Table_1[[#This Row],[Profit]]/Table_1[[#This Row],[Sales]]</f>
        <v>0.49</v>
      </c>
    </row>
    <row r="9687" spans="1:23" ht="14.25" customHeight="1" x14ac:dyDescent="0.2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c r="W9687" s="2">
        <f>Table_1[[#This Row],[Profit]]/Table_1[[#This Row],[Sales]]</f>
        <v>0.35</v>
      </c>
    </row>
    <row r="9688" spans="1:23" ht="14.25" customHeight="1" x14ac:dyDescent="0.2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c r="W9688" s="2">
        <f>Table_1[[#This Row],[Profit]]/Table_1[[#This Row],[Sales]]</f>
        <v>0.28999999999999998</v>
      </c>
    </row>
    <row r="9689" spans="1:23" ht="14.25" hidden="1" customHeight="1" x14ac:dyDescent="0.2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c r="W9689" s="2"/>
    </row>
    <row r="9690" spans="1:23" ht="14.25" hidden="1" customHeight="1" x14ac:dyDescent="0.2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c r="W9690" s="2"/>
    </row>
    <row r="9691" spans="1:23" ht="14.25" hidden="1" customHeight="1" x14ac:dyDescent="0.2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c r="W9691" s="2"/>
    </row>
    <row r="9692" spans="1:23" ht="14.25" hidden="1" customHeight="1" x14ac:dyDescent="0.2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c r="W9692" s="2"/>
    </row>
    <row r="9693" spans="1:23" ht="14.25" hidden="1" customHeight="1" x14ac:dyDescent="0.2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c r="W9693" s="2"/>
    </row>
    <row r="9694" spans="1:23" ht="14.25" hidden="1" customHeight="1" x14ac:dyDescent="0.2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c r="W9694" s="2"/>
    </row>
    <row r="9695" spans="1:23" ht="14.25" customHeight="1" x14ac:dyDescent="0.2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c r="W9695" s="2">
        <f>Table_1[[#This Row],[Profit]]/Table_1[[#This Row],[Sales]]</f>
        <v>0.49</v>
      </c>
    </row>
    <row r="9696" spans="1:23" ht="14.25" customHeight="1" x14ac:dyDescent="0.2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c r="W9696" s="2">
        <f>Table_1[[#This Row],[Profit]]/Table_1[[#This Row],[Sales]]</f>
        <v>0.29999999999999993</v>
      </c>
    </row>
    <row r="9697" spans="1:23" ht="14.25" hidden="1" customHeight="1" x14ac:dyDescent="0.2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c r="W9697" s="2"/>
    </row>
    <row r="9698" spans="1:23" ht="14.25" hidden="1" customHeight="1" x14ac:dyDescent="0.2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c r="W9698" s="2"/>
    </row>
    <row r="9699" spans="1:23" ht="14.25" hidden="1" customHeight="1" x14ac:dyDescent="0.2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c r="W9699" s="2"/>
    </row>
    <row r="9700" spans="1:23" ht="14.25" customHeight="1" x14ac:dyDescent="0.2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c r="W9700" s="2">
        <f>Table_1[[#This Row],[Profit]]/Table_1[[#This Row],[Sales]]</f>
        <v>0.47</v>
      </c>
    </row>
    <row r="9701" spans="1:23" ht="14.25" customHeight="1" x14ac:dyDescent="0.2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c r="W9701" s="2">
        <f>Table_1[[#This Row],[Profit]]/Table_1[[#This Row],[Sales]]</f>
        <v>0.3</v>
      </c>
    </row>
    <row r="9702" spans="1:23" ht="14.25" customHeight="1" x14ac:dyDescent="0.2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c r="W9702" s="2">
        <f>Table_1[[#This Row],[Profit]]/Table_1[[#This Row],[Sales]]</f>
        <v>7.4999999999999969E-2</v>
      </c>
    </row>
    <row r="9703" spans="1:23" ht="14.25" customHeight="1" x14ac:dyDescent="0.2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c r="W9703" s="2">
        <f>Table_1[[#This Row],[Profit]]/Table_1[[#This Row],[Sales]]</f>
        <v>0.32999999999999996</v>
      </c>
    </row>
    <row r="9704" spans="1:23" ht="14.25" hidden="1" customHeight="1" x14ac:dyDescent="0.2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c r="W9704" s="2"/>
    </row>
    <row r="9705" spans="1:23" ht="14.25" hidden="1" customHeight="1" x14ac:dyDescent="0.2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c r="W9705" s="2"/>
    </row>
    <row r="9706" spans="1:23" ht="14.25" hidden="1" customHeight="1" x14ac:dyDescent="0.2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c r="W9706" s="2"/>
    </row>
    <row r="9707" spans="1:23" ht="14.25" customHeight="1" x14ac:dyDescent="0.2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c r="W9707" s="2">
        <f>Table_1[[#This Row],[Profit]]/Table_1[[#This Row],[Sales]]</f>
        <v>0.34999999999999992</v>
      </c>
    </row>
    <row r="9708" spans="1:23" ht="14.25" customHeight="1" x14ac:dyDescent="0.2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c r="W9708" s="2">
        <f>Table_1[[#This Row],[Profit]]/Table_1[[#This Row],[Sales]]</f>
        <v>4.9999999999999968E-2</v>
      </c>
    </row>
    <row r="9709" spans="1:23" ht="14.25" customHeight="1" x14ac:dyDescent="0.2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c r="W9709" s="2">
        <f>Table_1[[#This Row],[Profit]]/Table_1[[#This Row],[Sales]]</f>
        <v>0.45999999999999996</v>
      </c>
    </row>
    <row r="9710" spans="1:23" ht="14.25" customHeight="1" x14ac:dyDescent="0.2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c r="W9710" s="2">
        <f>Table_1[[#This Row],[Profit]]/Table_1[[#This Row],[Sales]]</f>
        <v>0.28000000000000003</v>
      </c>
    </row>
    <row r="9711" spans="1:23" ht="14.25" customHeight="1" x14ac:dyDescent="0.2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c r="W9711" s="2">
        <f>Table_1[[#This Row],[Profit]]/Table_1[[#This Row],[Sales]]</f>
        <v>9.9999999999999534E-3</v>
      </c>
    </row>
    <row r="9712" spans="1:23" ht="14.25" hidden="1" customHeight="1" x14ac:dyDescent="0.2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c r="W9712" s="2"/>
    </row>
    <row r="9713" spans="1:23" ht="14.25" hidden="1" customHeight="1" x14ac:dyDescent="0.2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c r="W9713" s="2"/>
    </row>
    <row r="9714" spans="1:23" ht="14.25" hidden="1" customHeight="1" x14ac:dyDescent="0.2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c r="W9714" s="2"/>
    </row>
    <row r="9715" spans="1:23" ht="14.25" hidden="1" customHeight="1" x14ac:dyDescent="0.2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c r="W9715" s="2"/>
    </row>
    <row r="9716" spans="1:23" ht="14.25" hidden="1" customHeight="1" x14ac:dyDescent="0.2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c r="W9716" s="2"/>
    </row>
    <row r="9717" spans="1:23" ht="14.25" customHeight="1" x14ac:dyDescent="0.2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c r="W9717" s="2">
        <f>Table_1[[#This Row],[Profit]]/Table_1[[#This Row],[Sales]]</f>
        <v>0.35000000000000003</v>
      </c>
    </row>
    <row r="9718" spans="1:23" ht="14.25" hidden="1" customHeight="1" x14ac:dyDescent="0.2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c r="W9718" s="2"/>
    </row>
    <row r="9719" spans="1:23" ht="14.25" hidden="1" customHeight="1" x14ac:dyDescent="0.2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c r="W9719" s="2"/>
    </row>
    <row r="9720" spans="1:23" ht="14.25" hidden="1" customHeight="1" x14ac:dyDescent="0.2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c r="W9720" s="2"/>
    </row>
    <row r="9721" spans="1:23" ht="14.25" hidden="1" customHeight="1" x14ac:dyDescent="0.2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c r="W9721" s="2"/>
    </row>
    <row r="9722" spans="1:23" ht="14.25" hidden="1" customHeight="1" x14ac:dyDescent="0.2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c r="W9722" s="2"/>
    </row>
    <row r="9723" spans="1:23" ht="14.25" hidden="1" customHeight="1" x14ac:dyDescent="0.2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c r="W9723" s="2"/>
    </row>
    <row r="9724" spans="1:23" ht="14.25" hidden="1" customHeight="1" x14ac:dyDescent="0.2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c r="W9724" s="2"/>
    </row>
    <row r="9725" spans="1:23" ht="14.25" hidden="1" customHeight="1" x14ac:dyDescent="0.2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c r="W9725" s="2"/>
    </row>
    <row r="9726" spans="1:23" ht="14.25" hidden="1" customHeight="1" x14ac:dyDescent="0.2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c r="W9726" s="2"/>
    </row>
    <row r="9727" spans="1:23" ht="14.25" customHeight="1" x14ac:dyDescent="0.2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c r="W9727" s="2">
        <f>Table_1[[#This Row],[Profit]]/Table_1[[#This Row],[Sales]]</f>
        <v>0.42000000000000004</v>
      </c>
    </row>
    <row r="9728" spans="1:23" ht="14.25" hidden="1" customHeight="1" x14ac:dyDescent="0.2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c r="W9728" s="2"/>
    </row>
    <row r="9729" spans="1:23" ht="14.25" hidden="1" customHeight="1" x14ac:dyDescent="0.2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c r="W9729" s="2"/>
    </row>
    <row r="9730" spans="1:23" ht="14.25" hidden="1" customHeight="1" x14ac:dyDescent="0.2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c r="W9730" s="2"/>
    </row>
    <row r="9731" spans="1:23" ht="14.25" customHeight="1" x14ac:dyDescent="0.2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c r="W9731" s="2">
        <f>Table_1[[#This Row],[Profit]]/Table_1[[#This Row],[Sales]]</f>
        <v>0.31249999999999983</v>
      </c>
    </row>
    <row r="9732" spans="1:23" ht="14.25" customHeight="1" x14ac:dyDescent="0.2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c r="W9732" s="2">
        <f>Table_1[[#This Row],[Profit]]/Table_1[[#This Row],[Sales]]</f>
        <v>0.19000000000000003</v>
      </c>
    </row>
    <row r="9733" spans="1:23" ht="14.25" customHeight="1" x14ac:dyDescent="0.2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c r="W9733" s="2">
        <f>Table_1[[#This Row],[Profit]]/Table_1[[#This Row],[Sales]]</f>
        <v>0.28999999999999992</v>
      </c>
    </row>
    <row r="9734" spans="1:23" ht="14.25" hidden="1" customHeight="1" x14ac:dyDescent="0.2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c r="W9734" s="2"/>
    </row>
    <row r="9735" spans="1:23" ht="14.25" hidden="1" customHeight="1" x14ac:dyDescent="0.2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c r="W9735" s="2"/>
    </row>
    <row r="9736" spans="1:23" ht="14.25" hidden="1" customHeight="1" x14ac:dyDescent="0.2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c r="W9736" s="2"/>
    </row>
    <row r="9737" spans="1:23" ht="14.25" hidden="1" customHeight="1" x14ac:dyDescent="0.2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c r="W9737" s="2"/>
    </row>
    <row r="9738" spans="1:23" ht="14.25" hidden="1" customHeight="1" x14ac:dyDescent="0.2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c r="W9738" s="2"/>
    </row>
    <row r="9739" spans="1:23" ht="14.25" customHeight="1" x14ac:dyDescent="0.2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c r="W9739" s="2">
        <f>Table_1[[#This Row],[Profit]]/Table_1[[#This Row],[Sales]]</f>
        <v>0.26</v>
      </c>
    </row>
    <row r="9740" spans="1:23" ht="14.25" customHeight="1" x14ac:dyDescent="0.2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c r="W9740" s="2">
        <f>Table_1[[#This Row],[Profit]]/Table_1[[#This Row],[Sales]]</f>
        <v>0.32499999999999996</v>
      </c>
    </row>
    <row r="9741" spans="1:23" ht="14.25" customHeight="1" x14ac:dyDescent="0.2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c r="W9741" s="2">
        <f>Table_1[[#This Row],[Profit]]/Table_1[[#This Row],[Sales]]</f>
        <v>0.34999999999999992</v>
      </c>
    </row>
    <row r="9742" spans="1:23" ht="14.25" customHeight="1" x14ac:dyDescent="0.2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c r="W9742" s="2">
        <f>Table_1[[#This Row],[Profit]]/Table_1[[#This Row],[Sales]]</f>
        <v>0.39</v>
      </c>
    </row>
    <row r="9743" spans="1:23" ht="14.25" hidden="1" customHeight="1" x14ac:dyDescent="0.2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c r="W9743" s="2"/>
    </row>
    <row r="9744" spans="1:23" ht="14.25" customHeight="1" x14ac:dyDescent="0.2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c r="W9744" s="2">
        <f>Table_1[[#This Row],[Profit]]/Table_1[[#This Row],[Sales]]</f>
        <v>0.46999999999999992</v>
      </c>
    </row>
    <row r="9745" spans="1:23" ht="14.25" hidden="1" customHeight="1" x14ac:dyDescent="0.2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c r="W9745" s="2"/>
    </row>
    <row r="9746" spans="1:23" ht="14.25" hidden="1" customHeight="1" x14ac:dyDescent="0.2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c r="W9746" s="2"/>
    </row>
    <row r="9747" spans="1:23" ht="14.25" customHeight="1" x14ac:dyDescent="0.2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c r="W9747" s="2">
        <f>Table_1[[#This Row],[Profit]]/Table_1[[#This Row],[Sales]]</f>
        <v>2.5000000000000008E-2</v>
      </c>
    </row>
    <row r="9748" spans="1:23" ht="14.25" customHeight="1" x14ac:dyDescent="0.2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c r="W9748" s="2">
        <f>Table_1[[#This Row],[Profit]]/Table_1[[#This Row],[Sales]]</f>
        <v>-2.5000000000000053E-2</v>
      </c>
    </row>
    <row r="9749" spans="1:23" ht="14.25" hidden="1" customHeight="1" x14ac:dyDescent="0.2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c r="W9749" s="2"/>
    </row>
    <row r="9750" spans="1:23" ht="14.25" hidden="1" customHeight="1" x14ac:dyDescent="0.2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c r="W9750" s="2"/>
    </row>
    <row r="9751" spans="1:23" ht="14.25" hidden="1" customHeight="1" x14ac:dyDescent="0.2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c r="W9751" s="2"/>
    </row>
    <row r="9752" spans="1:23" ht="14.25" hidden="1" customHeight="1" x14ac:dyDescent="0.2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c r="W9752" s="2"/>
    </row>
    <row r="9753" spans="1:23" ht="14.25" hidden="1" customHeight="1" x14ac:dyDescent="0.2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c r="W9753" s="2"/>
    </row>
    <row r="9754" spans="1:23" ht="14.25" customHeight="1" x14ac:dyDescent="0.2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c r="W9754" s="2">
        <f>Table_1[[#This Row],[Profit]]/Table_1[[#This Row],[Sales]]</f>
        <v>0.36249999999999988</v>
      </c>
    </row>
    <row r="9755" spans="1:23" ht="14.25" hidden="1" customHeight="1" x14ac:dyDescent="0.2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c r="W9755" s="2"/>
    </row>
    <row r="9756" spans="1:23" ht="14.25" hidden="1" customHeight="1" x14ac:dyDescent="0.2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c r="W9756" s="2"/>
    </row>
    <row r="9757" spans="1:23" ht="14.25" hidden="1" customHeight="1" x14ac:dyDescent="0.2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c r="W9757" s="2"/>
    </row>
    <row r="9758" spans="1:23" ht="14.25" hidden="1" customHeight="1" x14ac:dyDescent="0.2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c r="W9758" s="2"/>
    </row>
    <row r="9759" spans="1:23" ht="14.25" hidden="1" customHeight="1" x14ac:dyDescent="0.2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c r="W9759" s="2"/>
    </row>
    <row r="9760" spans="1:23" ht="14.25" hidden="1" customHeight="1" x14ac:dyDescent="0.2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c r="W9760" s="2"/>
    </row>
    <row r="9761" spans="1:23" ht="14.25" customHeight="1" x14ac:dyDescent="0.2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c r="W9761" s="2">
        <f>Table_1[[#This Row],[Profit]]/Table_1[[#This Row],[Sales]]</f>
        <v>5.000000000000001E-2</v>
      </c>
    </row>
    <row r="9762" spans="1:23" ht="14.25" hidden="1" customHeight="1" x14ac:dyDescent="0.2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c r="W9762" s="2"/>
    </row>
    <row r="9763" spans="1:23" ht="14.25" customHeight="1" x14ac:dyDescent="0.2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c r="W9763" s="2">
        <f>Table_1[[#This Row],[Profit]]/Table_1[[#This Row],[Sales]]</f>
        <v>0.36</v>
      </c>
    </row>
    <row r="9764" spans="1:23" ht="14.25" customHeight="1" x14ac:dyDescent="0.2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c r="W9764" s="2">
        <f>Table_1[[#This Row],[Profit]]/Table_1[[#This Row],[Sales]]</f>
        <v>0.28000000000000003</v>
      </c>
    </row>
    <row r="9765" spans="1:23" ht="14.25" customHeight="1" x14ac:dyDescent="0.2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c r="W9765" s="2">
        <f>Table_1[[#This Row],[Profit]]/Table_1[[#This Row],[Sales]]</f>
        <v>2.0000000000000018E-2</v>
      </c>
    </row>
    <row r="9766" spans="1:23" ht="14.25" customHeight="1" x14ac:dyDescent="0.2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c r="W9766" s="2">
        <f>Table_1[[#This Row],[Profit]]/Table_1[[#This Row],[Sales]]</f>
        <v>8.750000000000005E-2</v>
      </c>
    </row>
    <row r="9767" spans="1:23" ht="14.25" hidden="1" customHeight="1" x14ac:dyDescent="0.2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c r="W9767" s="2"/>
    </row>
    <row r="9768" spans="1:23" ht="14.25" hidden="1" customHeight="1" x14ac:dyDescent="0.2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c r="W9768" s="2"/>
    </row>
    <row r="9769" spans="1:23" ht="14.25" hidden="1" customHeight="1" x14ac:dyDescent="0.2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c r="W9769" s="2"/>
    </row>
    <row r="9770" spans="1:23" ht="14.25" customHeight="1" x14ac:dyDescent="0.2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c r="W9770" s="2">
        <f>Table_1[[#This Row],[Profit]]/Table_1[[#This Row],[Sales]]</f>
        <v>0.5</v>
      </c>
    </row>
    <row r="9771" spans="1:23" ht="14.25" hidden="1" customHeight="1" x14ac:dyDescent="0.2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c r="W9771" s="2"/>
    </row>
    <row r="9772" spans="1:23" ht="14.25" hidden="1" customHeight="1" x14ac:dyDescent="0.2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c r="W9772" s="2"/>
    </row>
    <row r="9773" spans="1:23" ht="14.25" hidden="1" customHeight="1" x14ac:dyDescent="0.2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c r="W9773" s="2"/>
    </row>
    <row r="9774" spans="1:23" ht="14.25" hidden="1" customHeight="1" x14ac:dyDescent="0.2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c r="W9774" s="2"/>
    </row>
    <row r="9775" spans="1:23" ht="14.25" hidden="1" customHeight="1" x14ac:dyDescent="0.2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c r="W9775" s="2"/>
    </row>
    <row r="9776" spans="1:23" ht="14.25" hidden="1" customHeight="1" x14ac:dyDescent="0.2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c r="W9776" s="2"/>
    </row>
    <row r="9777" spans="1:23" ht="14.25" hidden="1" customHeight="1" x14ac:dyDescent="0.2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c r="W9777" s="2"/>
    </row>
    <row r="9778" spans="1:23" ht="14.25" hidden="1" customHeight="1" x14ac:dyDescent="0.2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c r="W9778" s="2"/>
    </row>
    <row r="9779" spans="1:23" ht="14.25" hidden="1" customHeight="1" x14ac:dyDescent="0.2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c r="W9779" s="2"/>
    </row>
    <row r="9780" spans="1:23" ht="14.25" hidden="1" customHeight="1" x14ac:dyDescent="0.2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c r="W9780" s="2"/>
    </row>
    <row r="9781" spans="1:23" ht="14.25" hidden="1" customHeight="1" x14ac:dyDescent="0.2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c r="W9781" s="2"/>
    </row>
    <row r="9782" spans="1:23" ht="14.25" hidden="1" customHeight="1" x14ac:dyDescent="0.2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c r="W9782" s="2"/>
    </row>
    <row r="9783" spans="1:23" ht="14.25" hidden="1" customHeight="1" x14ac:dyDescent="0.2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c r="W9783" s="2"/>
    </row>
    <row r="9784" spans="1:23" ht="14.25" hidden="1" customHeight="1" x14ac:dyDescent="0.2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c r="W9784" s="2"/>
    </row>
    <row r="9785" spans="1:23" ht="14.25" hidden="1" customHeight="1" x14ac:dyDescent="0.2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c r="W9785" s="2"/>
    </row>
    <row r="9786" spans="1:23" ht="14.25" hidden="1" customHeight="1" x14ac:dyDescent="0.2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c r="W9786" s="2"/>
    </row>
    <row r="9787" spans="1:23" ht="14.25" hidden="1" customHeight="1" x14ac:dyDescent="0.2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c r="W9787" s="2"/>
    </row>
    <row r="9788" spans="1:23" ht="14.25" hidden="1" customHeight="1" x14ac:dyDescent="0.2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c r="W9788" s="2"/>
    </row>
    <row r="9789" spans="1:23" ht="14.25" hidden="1" customHeight="1" x14ac:dyDescent="0.2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c r="W9789" s="2"/>
    </row>
    <row r="9790" spans="1:23" ht="14.25" hidden="1" customHeight="1" x14ac:dyDescent="0.2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c r="W9790" s="2"/>
    </row>
    <row r="9791" spans="1:23" ht="14.25" hidden="1" customHeight="1" x14ac:dyDescent="0.2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c r="W9791" s="2"/>
    </row>
    <row r="9792" spans="1:23" ht="14.25" hidden="1" customHeight="1" x14ac:dyDescent="0.2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c r="W9792" s="2"/>
    </row>
    <row r="9793" spans="1:23" ht="14.25" hidden="1" customHeight="1" x14ac:dyDescent="0.2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c r="W9793" s="2"/>
    </row>
    <row r="9794" spans="1:23" ht="14.25" hidden="1" customHeight="1" x14ac:dyDescent="0.2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c r="W9794" s="2"/>
    </row>
    <row r="9795" spans="1:23" ht="14.25" hidden="1" customHeight="1" x14ac:dyDescent="0.2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c r="W9795" s="2"/>
    </row>
    <row r="9796" spans="1:23" ht="14.25" hidden="1" customHeight="1" x14ac:dyDescent="0.2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c r="W9796" s="2"/>
    </row>
    <row r="9797" spans="1:23" ht="14.25" hidden="1" customHeight="1" x14ac:dyDescent="0.2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c r="W9797" s="2"/>
    </row>
    <row r="9798" spans="1:23" ht="14.25" hidden="1" customHeight="1" x14ac:dyDescent="0.2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c r="W9798" s="2"/>
    </row>
    <row r="9799" spans="1:23" ht="14.25" hidden="1" customHeight="1" x14ac:dyDescent="0.2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c r="W9799" s="2"/>
    </row>
    <row r="9800" spans="1:23" ht="14.25" hidden="1" customHeight="1" x14ac:dyDescent="0.2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c r="W9800" s="2"/>
    </row>
    <row r="9801" spans="1:23" ht="14.25" hidden="1" customHeight="1" x14ac:dyDescent="0.2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c r="W9801" s="2"/>
    </row>
    <row r="9802" spans="1:23" ht="14.25" hidden="1" customHeight="1" x14ac:dyDescent="0.2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c r="W9802" s="2"/>
    </row>
    <row r="9803" spans="1:23" ht="14.25" customHeight="1" x14ac:dyDescent="0.2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c r="W9803" s="2">
        <f>Table_1[[#This Row],[Profit]]/Table_1[[#This Row],[Sales]]</f>
        <v>0.28999999999999992</v>
      </c>
    </row>
    <row r="9804" spans="1:23" ht="14.25" hidden="1" customHeight="1" x14ac:dyDescent="0.2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c r="W9804" s="2"/>
    </row>
    <row r="9805" spans="1:23" ht="14.25" hidden="1" customHeight="1" x14ac:dyDescent="0.2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c r="W9805" s="2"/>
    </row>
    <row r="9806" spans="1:23" ht="14.25" hidden="1" customHeight="1" x14ac:dyDescent="0.2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c r="W9806" s="2"/>
    </row>
    <row r="9807" spans="1:23" ht="14.25" hidden="1" customHeight="1" x14ac:dyDescent="0.2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c r="W9807" s="2"/>
    </row>
    <row r="9808" spans="1:23" ht="14.25" hidden="1" customHeight="1" x14ac:dyDescent="0.2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c r="W9808" s="2"/>
    </row>
    <row r="9809" spans="1:23" ht="14.25" hidden="1" customHeight="1" x14ac:dyDescent="0.2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c r="W9809" s="2"/>
    </row>
    <row r="9810" spans="1:23" ht="14.25" hidden="1" customHeight="1" x14ac:dyDescent="0.2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c r="W9810" s="2"/>
    </row>
    <row r="9811" spans="1:23" ht="14.25" customHeight="1" x14ac:dyDescent="0.2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c r="W9811" s="2">
        <f>Table_1[[#This Row],[Profit]]/Table_1[[#This Row],[Sales]]</f>
        <v>0.34999999999999992</v>
      </c>
    </row>
    <row r="9812" spans="1:23" ht="14.25" customHeight="1" x14ac:dyDescent="0.2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c r="W9812" s="2">
        <f>Table_1[[#This Row],[Profit]]/Table_1[[#This Row],[Sales]]</f>
        <v>7.4999999999999969E-2</v>
      </c>
    </row>
    <row r="9813" spans="1:23" ht="14.25" hidden="1" customHeight="1" x14ac:dyDescent="0.2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c r="W9813" s="2"/>
    </row>
    <row r="9814" spans="1:23" ht="14.25" hidden="1" customHeight="1" x14ac:dyDescent="0.2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c r="W9814" s="2"/>
    </row>
    <row r="9815" spans="1:23" ht="14.25" hidden="1" customHeight="1" x14ac:dyDescent="0.2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c r="W9815" s="2"/>
    </row>
    <row r="9816" spans="1:23" ht="14.25" hidden="1" customHeight="1" x14ac:dyDescent="0.2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c r="W9816" s="2"/>
    </row>
    <row r="9817" spans="1:23" ht="14.25" hidden="1" customHeight="1" x14ac:dyDescent="0.2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c r="W9817" s="2"/>
    </row>
    <row r="9818" spans="1:23" ht="14.25" hidden="1" customHeight="1" x14ac:dyDescent="0.2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c r="W9818" s="2"/>
    </row>
    <row r="9819" spans="1:23" ht="14.25" hidden="1" customHeight="1" x14ac:dyDescent="0.2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c r="W9819" s="2"/>
    </row>
    <row r="9820" spans="1:23" ht="14.25" hidden="1" customHeight="1" x14ac:dyDescent="0.2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c r="W9820" s="2"/>
    </row>
    <row r="9821" spans="1:23" ht="14.25" hidden="1" customHeight="1" x14ac:dyDescent="0.2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c r="W9821" s="2"/>
    </row>
    <row r="9822" spans="1:23" ht="14.25" hidden="1" customHeight="1" x14ac:dyDescent="0.2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c r="W9822" s="2"/>
    </row>
    <row r="9823" spans="1:23" ht="14.25" hidden="1" customHeight="1" x14ac:dyDescent="0.2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c r="W9823" s="2"/>
    </row>
    <row r="9824" spans="1:23" ht="14.25" customHeight="1" x14ac:dyDescent="0.2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c r="W9824" s="2">
        <f>Table_1[[#This Row],[Profit]]/Table_1[[#This Row],[Sales]]</f>
        <v>0.27999999999999997</v>
      </c>
    </row>
    <row r="9825" spans="1:23" ht="14.25" customHeight="1" x14ac:dyDescent="0.2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c r="W9825" s="2">
        <f>Table_1[[#This Row],[Profit]]/Table_1[[#This Row],[Sales]]</f>
        <v>0.44999999999999996</v>
      </c>
    </row>
    <row r="9826" spans="1:23" ht="14.25" customHeight="1" x14ac:dyDescent="0.2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c r="W9826" s="2">
        <f>Table_1[[#This Row],[Profit]]/Table_1[[#This Row],[Sales]]</f>
        <v>0.34999999999999992</v>
      </c>
    </row>
    <row r="9827" spans="1:23" ht="14.25" customHeight="1" x14ac:dyDescent="0.2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c r="W9827" s="2">
        <f>Table_1[[#This Row],[Profit]]/Table_1[[#This Row],[Sales]]</f>
        <v>0.3249999999999999</v>
      </c>
    </row>
    <row r="9828" spans="1:23" ht="14.25" customHeight="1" x14ac:dyDescent="0.2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c r="W9828" s="2">
        <f>Table_1[[#This Row],[Profit]]/Table_1[[#This Row],[Sales]]</f>
        <v>-6.2500000000000028E-2</v>
      </c>
    </row>
    <row r="9829" spans="1:23" ht="14.25" hidden="1" customHeight="1" x14ac:dyDescent="0.2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c r="W9829" s="2"/>
    </row>
    <row r="9830" spans="1:23" ht="14.25" hidden="1" customHeight="1" x14ac:dyDescent="0.2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c r="W9830" s="2"/>
    </row>
    <row r="9831" spans="1:23" ht="14.25" hidden="1" customHeight="1" x14ac:dyDescent="0.2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c r="W9831" s="2"/>
    </row>
    <row r="9832" spans="1:23" ht="14.25" hidden="1" customHeight="1" x14ac:dyDescent="0.2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c r="W9832" s="2"/>
    </row>
    <row r="9833" spans="1:23" ht="14.25" hidden="1" customHeight="1" x14ac:dyDescent="0.2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c r="W9833" s="2"/>
    </row>
    <row r="9834" spans="1:23" ht="14.25" hidden="1" customHeight="1" x14ac:dyDescent="0.2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c r="W9834" s="2"/>
    </row>
    <row r="9835" spans="1:23" ht="14.25" hidden="1" customHeight="1" x14ac:dyDescent="0.2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c r="W9835" s="2"/>
    </row>
    <row r="9836" spans="1:23" ht="14.25" hidden="1" customHeight="1" x14ac:dyDescent="0.2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c r="W9836" s="2"/>
    </row>
    <row r="9837" spans="1:23" ht="14.25" hidden="1" customHeight="1" x14ac:dyDescent="0.2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c r="W9837" s="2"/>
    </row>
    <row r="9838" spans="1:23" ht="14.25" customHeight="1" x14ac:dyDescent="0.2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c r="W9838" s="2">
        <f>Table_1[[#This Row],[Profit]]/Table_1[[#This Row],[Sales]]</f>
        <v>0.46999999999999992</v>
      </c>
    </row>
    <row r="9839" spans="1:23" ht="14.25" customHeight="1" x14ac:dyDescent="0.2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c r="W9839" s="2">
        <f>Table_1[[#This Row],[Profit]]/Table_1[[#This Row],[Sales]]</f>
        <v>0.5</v>
      </c>
    </row>
    <row r="9840" spans="1:23" ht="14.25" customHeight="1" x14ac:dyDescent="0.2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c r="W9840" s="2">
        <f>Table_1[[#This Row],[Profit]]/Table_1[[#This Row],[Sales]]</f>
        <v>0.45999999999999996</v>
      </c>
    </row>
    <row r="9841" spans="1:23" ht="14.25" customHeight="1" x14ac:dyDescent="0.2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c r="W9841" s="2">
        <f>Table_1[[#This Row],[Profit]]/Table_1[[#This Row],[Sales]]</f>
        <v>0.33749999999999991</v>
      </c>
    </row>
    <row r="9842" spans="1:23" ht="14.25" customHeight="1" x14ac:dyDescent="0.2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c r="W9842" s="2">
        <f>Table_1[[#This Row],[Profit]]/Table_1[[#This Row],[Sales]]</f>
        <v>0.10000000000000002</v>
      </c>
    </row>
    <row r="9843" spans="1:23" ht="14.25" customHeight="1" x14ac:dyDescent="0.2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c r="W9843" s="2">
        <f>Table_1[[#This Row],[Profit]]/Table_1[[#This Row],[Sales]]</f>
        <v>0.28999999999999998</v>
      </c>
    </row>
    <row r="9844" spans="1:23" ht="14.25" customHeight="1" x14ac:dyDescent="0.2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c r="W9844" s="2">
        <f>Table_1[[#This Row],[Profit]]/Table_1[[#This Row],[Sales]]</f>
        <v>0.12499999999999989</v>
      </c>
    </row>
    <row r="9845" spans="1:23" ht="14.25" hidden="1" customHeight="1" x14ac:dyDescent="0.2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c r="W9845" s="2"/>
    </row>
    <row r="9846" spans="1:23" ht="14.25" hidden="1" customHeight="1" x14ac:dyDescent="0.2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c r="W9846" s="2"/>
    </row>
    <row r="9847" spans="1:23" ht="14.25" hidden="1" customHeight="1" x14ac:dyDescent="0.2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c r="W9847" s="2"/>
    </row>
    <row r="9848" spans="1:23" ht="14.25" customHeight="1" x14ac:dyDescent="0.2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c r="W9848" s="2">
        <f>Table_1[[#This Row],[Profit]]/Table_1[[#This Row],[Sales]]</f>
        <v>0.26</v>
      </c>
    </row>
    <row r="9849" spans="1:23" ht="14.25" customHeight="1" x14ac:dyDescent="0.2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c r="W9849" s="2">
        <f>Table_1[[#This Row],[Profit]]/Table_1[[#This Row],[Sales]]</f>
        <v>0.26</v>
      </c>
    </row>
    <row r="9850" spans="1:23" ht="14.25" customHeight="1" x14ac:dyDescent="0.2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c r="W9850" s="2">
        <f>Table_1[[#This Row],[Profit]]/Table_1[[#This Row],[Sales]]</f>
        <v>0.31249999999999994</v>
      </c>
    </row>
    <row r="9851" spans="1:23" ht="14.25" customHeight="1" x14ac:dyDescent="0.2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c r="W9851" s="2">
        <f>Table_1[[#This Row],[Profit]]/Table_1[[#This Row],[Sales]]</f>
        <v>0.41000000000000009</v>
      </c>
    </row>
    <row r="9852" spans="1:23" ht="14.25" hidden="1" customHeight="1" x14ac:dyDescent="0.2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c r="W9852" s="2"/>
    </row>
    <row r="9853" spans="1:23" ht="14.25" hidden="1" customHeight="1" x14ac:dyDescent="0.2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c r="W9853" s="2"/>
    </row>
    <row r="9854" spans="1:23" ht="14.25" hidden="1" customHeight="1" x14ac:dyDescent="0.2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c r="W9854" s="2"/>
    </row>
    <row r="9855" spans="1:23" ht="14.25" hidden="1" customHeight="1" x14ac:dyDescent="0.2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c r="W9855" s="2"/>
    </row>
    <row r="9856" spans="1:23" ht="14.25" customHeight="1" x14ac:dyDescent="0.2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c r="W9856" s="2">
        <f>Table_1[[#This Row],[Profit]]/Table_1[[#This Row],[Sales]]</f>
        <v>0.42000000000000004</v>
      </c>
    </row>
    <row r="9857" spans="1:23" ht="14.25" customHeight="1" x14ac:dyDescent="0.2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c r="W9857" s="2">
        <f>Table_1[[#This Row],[Profit]]/Table_1[[#This Row],[Sales]]</f>
        <v>0.47</v>
      </c>
    </row>
    <row r="9858" spans="1:23" ht="14.25" hidden="1" customHeight="1" x14ac:dyDescent="0.2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c r="W9858" s="2"/>
    </row>
    <row r="9859" spans="1:23" ht="14.25" customHeight="1" x14ac:dyDescent="0.2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c r="W9859" s="2">
        <f>Table_1[[#This Row],[Profit]]/Table_1[[#This Row],[Sales]]</f>
        <v>0.18</v>
      </c>
    </row>
    <row r="9860" spans="1:23" ht="14.25" hidden="1" customHeight="1" x14ac:dyDescent="0.2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c r="W9860" s="2"/>
    </row>
    <row r="9861" spans="1:23" ht="14.25" hidden="1" customHeight="1" x14ac:dyDescent="0.2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c r="W9861" s="2"/>
    </row>
    <row r="9862" spans="1:23" ht="14.25" hidden="1" customHeight="1" x14ac:dyDescent="0.2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c r="W9862" s="2"/>
    </row>
    <row r="9863" spans="1:23" ht="14.25" hidden="1" customHeight="1" x14ac:dyDescent="0.2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c r="W9863" s="2"/>
    </row>
    <row r="9864" spans="1:23" ht="14.25" hidden="1" customHeight="1" x14ac:dyDescent="0.2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c r="W9864" s="2"/>
    </row>
    <row r="9865" spans="1:23" ht="14.25" hidden="1" customHeight="1" x14ac:dyDescent="0.2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c r="W9865" s="2"/>
    </row>
    <row r="9866" spans="1:23" ht="14.25" hidden="1" customHeight="1" x14ac:dyDescent="0.2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c r="W9866" s="2"/>
    </row>
    <row r="9867" spans="1:23" ht="14.25" hidden="1" customHeight="1" x14ac:dyDescent="0.2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c r="W9867" s="2"/>
    </row>
    <row r="9868" spans="1:23" ht="14.25" hidden="1" customHeight="1" x14ac:dyDescent="0.2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c r="W9868" s="2"/>
    </row>
    <row r="9869" spans="1:23" ht="14.25" hidden="1" customHeight="1" x14ac:dyDescent="0.2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c r="W9869" s="2"/>
    </row>
    <row r="9870" spans="1:23" ht="14.25" hidden="1" customHeight="1" x14ac:dyDescent="0.2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c r="W9870" s="2"/>
    </row>
    <row r="9871" spans="1:23" ht="14.25" hidden="1" customHeight="1" x14ac:dyDescent="0.2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c r="W9871" s="2"/>
    </row>
    <row r="9872" spans="1:23" ht="14.25" hidden="1" customHeight="1" x14ac:dyDescent="0.2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c r="W9872" s="2"/>
    </row>
    <row r="9873" spans="1:23" ht="14.25" hidden="1" customHeight="1" x14ac:dyDescent="0.2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c r="W9873" s="2"/>
    </row>
    <row r="9874" spans="1:23" ht="14.25" hidden="1" customHeight="1" x14ac:dyDescent="0.2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c r="W9874" s="2"/>
    </row>
    <row r="9875" spans="1:23" ht="14.25" hidden="1" customHeight="1" x14ac:dyDescent="0.2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c r="W9875" s="2"/>
    </row>
    <row r="9876" spans="1:23" ht="14.25" hidden="1" customHeight="1" x14ac:dyDescent="0.2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c r="W9876" s="2"/>
    </row>
    <row r="9877" spans="1:23" ht="14.25" hidden="1" customHeight="1" x14ac:dyDescent="0.2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c r="W9877" s="2"/>
    </row>
    <row r="9878" spans="1:23" ht="14.25" hidden="1" customHeight="1" x14ac:dyDescent="0.2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c r="W9878" s="2"/>
    </row>
    <row r="9879" spans="1:23" ht="14.25" hidden="1" customHeight="1" x14ac:dyDescent="0.2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c r="W9879" s="2"/>
    </row>
    <row r="9880" spans="1:23" ht="14.25" hidden="1" customHeight="1" x14ac:dyDescent="0.2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c r="W9880" s="2"/>
    </row>
    <row r="9881" spans="1:23" ht="14.25" hidden="1" customHeight="1" x14ac:dyDescent="0.2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c r="W9881" s="2"/>
    </row>
    <row r="9882" spans="1:23" ht="14.25" hidden="1" customHeight="1" x14ac:dyDescent="0.2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c r="W9882" s="2"/>
    </row>
    <row r="9883" spans="1:23" ht="14.25" hidden="1" customHeight="1" x14ac:dyDescent="0.2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c r="W9883" s="2"/>
    </row>
    <row r="9884" spans="1:23" ht="14.25" hidden="1" customHeight="1" x14ac:dyDescent="0.2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c r="W9884" s="2"/>
    </row>
    <row r="9885" spans="1:23" ht="14.25" customHeight="1" x14ac:dyDescent="0.2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c r="W9885" s="2">
        <f>Table_1[[#This Row],[Profit]]/Table_1[[#This Row],[Sales]]</f>
        <v>0.5</v>
      </c>
    </row>
    <row r="9886" spans="1:23" ht="14.25" customHeight="1" x14ac:dyDescent="0.2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c r="W9886" s="2">
        <f>Table_1[[#This Row],[Profit]]/Table_1[[#This Row],[Sales]]</f>
        <v>0.36</v>
      </c>
    </row>
    <row r="9887" spans="1:23" ht="14.25" customHeight="1" x14ac:dyDescent="0.2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c r="W9887" s="2">
        <f>Table_1[[#This Row],[Profit]]/Table_1[[#This Row],[Sales]]</f>
        <v>0.36</v>
      </c>
    </row>
    <row r="9888" spans="1:23" ht="14.25" hidden="1" customHeight="1" x14ac:dyDescent="0.2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c r="W9888" s="2"/>
    </row>
    <row r="9889" spans="1:23" ht="14.25" hidden="1" customHeight="1" x14ac:dyDescent="0.2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c r="W9889" s="2"/>
    </row>
    <row r="9890" spans="1:23" ht="14.25" hidden="1" customHeight="1" x14ac:dyDescent="0.2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c r="W9890" s="2"/>
    </row>
    <row r="9891" spans="1:23" ht="14.25" hidden="1" customHeight="1" x14ac:dyDescent="0.2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c r="W9891" s="2"/>
    </row>
    <row r="9892" spans="1:23" ht="14.25" hidden="1" customHeight="1" x14ac:dyDescent="0.2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c r="W9892" s="2"/>
    </row>
    <row r="9893" spans="1:23" ht="14.25" hidden="1" customHeight="1" x14ac:dyDescent="0.2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c r="W9893" s="2"/>
    </row>
    <row r="9894" spans="1:23" ht="14.25" hidden="1" customHeight="1" x14ac:dyDescent="0.2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c r="W9894" s="2"/>
    </row>
    <row r="9895" spans="1:23" ht="14.25" hidden="1" customHeight="1" x14ac:dyDescent="0.2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c r="W9895" s="2"/>
    </row>
    <row r="9896" spans="1:23" ht="14.25" hidden="1" customHeight="1" x14ac:dyDescent="0.2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c r="W9896" s="2"/>
    </row>
    <row r="9897" spans="1:23" ht="14.25" hidden="1" customHeight="1" x14ac:dyDescent="0.2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c r="W9897" s="2"/>
    </row>
    <row r="9898" spans="1:23" ht="14.25" hidden="1" customHeight="1" x14ac:dyDescent="0.2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c r="W9898" s="2"/>
    </row>
    <row r="9899" spans="1:23" ht="14.25" hidden="1" customHeight="1" x14ac:dyDescent="0.2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c r="W9899" s="2"/>
    </row>
    <row r="9900" spans="1:23" ht="14.25" hidden="1" customHeight="1" x14ac:dyDescent="0.2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c r="W9900" s="2"/>
    </row>
    <row r="9901" spans="1:23" ht="14.25" hidden="1" customHeight="1" x14ac:dyDescent="0.2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c r="W9901" s="2"/>
    </row>
    <row r="9902" spans="1:23" ht="14.25" customHeight="1" x14ac:dyDescent="0.2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c r="W9902" s="2">
        <f>Table_1[[#This Row],[Profit]]/Table_1[[#This Row],[Sales]]</f>
        <v>8.7499999999999925E-2</v>
      </c>
    </row>
    <row r="9903" spans="1:23" ht="14.25" customHeight="1" x14ac:dyDescent="0.2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c r="W9903" s="2">
        <f>Table_1[[#This Row],[Profit]]/Table_1[[#This Row],[Sales]]</f>
        <v>0.31249999999999994</v>
      </c>
    </row>
    <row r="9904" spans="1:23" ht="14.25" customHeight="1" x14ac:dyDescent="0.2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c r="W9904" s="2">
        <f>Table_1[[#This Row],[Profit]]/Table_1[[#This Row],[Sales]]</f>
        <v>0.31249999999999983</v>
      </c>
    </row>
    <row r="9905" spans="1:23" ht="14.25" hidden="1" customHeight="1" x14ac:dyDescent="0.2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c r="W9905" s="2"/>
    </row>
    <row r="9906" spans="1:23" ht="14.25" hidden="1" customHeight="1" x14ac:dyDescent="0.2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c r="W9906" s="2"/>
    </row>
    <row r="9907" spans="1:23" ht="14.25" customHeight="1" x14ac:dyDescent="0.2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c r="W9907" s="2">
        <f>Table_1[[#This Row],[Profit]]/Table_1[[#This Row],[Sales]]</f>
        <v>0.42000000000000004</v>
      </c>
    </row>
    <row r="9908" spans="1:23" ht="14.25" customHeight="1" x14ac:dyDescent="0.2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c r="W9908" s="2">
        <f>Table_1[[#This Row],[Profit]]/Table_1[[#This Row],[Sales]]</f>
        <v>0.31249999999999994</v>
      </c>
    </row>
    <row r="9909" spans="1:23" ht="14.25" customHeight="1" x14ac:dyDescent="0.2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c r="W9909" s="2">
        <f>Table_1[[#This Row],[Profit]]/Table_1[[#This Row],[Sales]]</f>
        <v>0.10000000000000002</v>
      </c>
    </row>
    <row r="9910" spans="1:23" ht="14.25" customHeight="1" x14ac:dyDescent="0.2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c r="W9910" s="2">
        <f>Table_1[[#This Row],[Profit]]/Table_1[[#This Row],[Sales]]</f>
        <v>0.11999999999999995</v>
      </c>
    </row>
    <row r="9911" spans="1:23" ht="14.25" customHeight="1" x14ac:dyDescent="0.2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c r="W9911" s="2">
        <f>Table_1[[#This Row],[Profit]]/Table_1[[#This Row],[Sales]]</f>
        <v>0.27</v>
      </c>
    </row>
    <row r="9912" spans="1:23" ht="14.25" customHeight="1" x14ac:dyDescent="0.2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c r="W9912" s="2">
        <f>Table_1[[#This Row],[Profit]]/Table_1[[#This Row],[Sales]]</f>
        <v>0.48</v>
      </c>
    </row>
    <row r="9913" spans="1:23" ht="14.25" hidden="1" customHeight="1" x14ac:dyDescent="0.2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c r="W9913" s="2"/>
    </row>
    <row r="9914" spans="1:23" ht="14.25" customHeight="1" x14ac:dyDescent="0.2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c r="W9914" s="2">
        <f>Table_1[[#This Row],[Profit]]/Table_1[[#This Row],[Sales]]</f>
        <v>-0.14999999999999997</v>
      </c>
    </row>
    <row r="9915" spans="1:23" ht="14.25" customHeight="1" x14ac:dyDescent="0.2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c r="W9915" s="2">
        <f>Table_1[[#This Row],[Profit]]/Table_1[[#This Row],[Sales]]</f>
        <v>0.48000000000000004</v>
      </c>
    </row>
    <row r="9916" spans="1:23" ht="14.25" hidden="1" customHeight="1" x14ac:dyDescent="0.2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c r="W9916" s="2"/>
    </row>
    <row r="9917" spans="1:23" ht="14.25" hidden="1" customHeight="1" x14ac:dyDescent="0.2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c r="W9917" s="2"/>
    </row>
    <row r="9918" spans="1:23" ht="14.25" hidden="1" customHeight="1" x14ac:dyDescent="0.2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c r="W9918" s="2"/>
    </row>
    <row r="9919" spans="1:23" ht="14.25" hidden="1" customHeight="1" x14ac:dyDescent="0.2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c r="W9919" s="2"/>
    </row>
    <row r="9920" spans="1:23" ht="14.25" hidden="1" customHeight="1" x14ac:dyDescent="0.2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c r="W9920" s="2"/>
    </row>
    <row r="9921" spans="1:23" ht="14.25" hidden="1" customHeight="1" x14ac:dyDescent="0.2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c r="W9921" s="2"/>
    </row>
    <row r="9922" spans="1:23" ht="14.25" hidden="1" customHeight="1" x14ac:dyDescent="0.2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c r="W9922" s="2"/>
    </row>
    <row r="9923" spans="1:23" ht="14.25" hidden="1" customHeight="1" x14ac:dyDescent="0.2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c r="W9923" s="2"/>
    </row>
    <row r="9924" spans="1:23" ht="14.25" hidden="1" customHeight="1" x14ac:dyDescent="0.2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c r="W9924" s="2"/>
    </row>
    <row r="9925" spans="1:23" ht="14.25" hidden="1" customHeight="1" x14ac:dyDescent="0.2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c r="W9925" s="2"/>
    </row>
    <row r="9926" spans="1:23" ht="14.25" hidden="1" customHeight="1" x14ac:dyDescent="0.2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c r="W9926" s="2"/>
    </row>
    <row r="9927" spans="1:23" ht="14.25" hidden="1" customHeight="1" x14ac:dyDescent="0.2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c r="W9927" s="2"/>
    </row>
    <row r="9928" spans="1:23" ht="14.25" hidden="1" customHeight="1" x14ac:dyDescent="0.2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c r="W9928" s="2"/>
    </row>
    <row r="9929" spans="1:23" ht="14.25" hidden="1" customHeight="1" x14ac:dyDescent="0.2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c r="W9929" s="2"/>
    </row>
    <row r="9930" spans="1:23" ht="14.25" customHeight="1" x14ac:dyDescent="0.2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c r="W9930" s="2">
        <f>Table_1[[#This Row],[Profit]]/Table_1[[#This Row],[Sales]]</f>
        <v>0.36</v>
      </c>
    </row>
    <row r="9931" spans="1:23" ht="14.25" customHeight="1" x14ac:dyDescent="0.2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c r="W9931" s="2">
        <f>Table_1[[#This Row],[Profit]]/Table_1[[#This Row],[Sales]]</f>
        <v>0.33749999999999991</v>
      </c>
    </row>
    <row r="9932" spans="1:23" ht="14.25" customHeight="1" x14ac:dyDescent="0.2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c r="W9932" s="2">
        <f>Table_1[[#This Row],[Profit]]/Table_1[[#This Row],[Sales]]</f>
        <v>0.35</v>
      </c>
    </row>
    <row r="9933" spans="1:23" ht="14.25" customHeight="1" x14ac:dyDescent="0.2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c r="W9933" s="2">
        <f>Table_1[[#This Row],[Profit]]/Table_1[[#This Row],[Sales]]</f>
        <v>-5.8823529411764788E-2</v>
      </c>
    </row>
    <row r="9934" spans="1:23" ht="14.25" customHeight="1" x14ac:dyDescent="0.2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c r="W9934" s="2">
        <f>Table_1[[#This Row],[Profit]]/Table_1[[#This Row],[Sales]]</f>
        <v>0.4499999999999999</v>
      </c>
    </row>
    <row r="9935" spans="1:23" ht="14.25" hidden="1" customHeight="1" x14ac:dyDescent="0.2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c r="W9935" s="2"/>
    </row>
    <row r="9936" spans="1:23" ht="14.25" hidden="1" customHeight="1" x14ac:dyDescent="0.2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c r="W9936" s="2"/>
    </row>
    <row r="9937" spans="1:23" ht="14.25" hidden="1" customHeight="1" x14ac:dyDescent="0.2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c r="W9937" s="2"/>
    </row>
    <row r="9938" spans="1:23" ht="14.25" hidden="1" customHeight="1" x14ac:dyDescent="0.2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c r="W9938" s="2"/>
    </row>
    <row r="9939" spans="1:23" ht="14.25" customHeight="1" x14ac:dyDescent="0.2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c r="W9939" s="2">
        <f>Table_1[[#This Row],[Profit]]/Table_1[[#This Row],[Sales]]</f>
        <v>-2.5000000000000053E-2</v>
      </c>
    </row>
    <row r="9940" spans="1:23" ht="14.25" hidden="1" customHeight="1" x14ac:dyDescent="0.2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c r="W9940" s="2"/>
    </row>
    <row r="9941" spans="1:23" ht="14.25" hidden="1" customHeight="1" x14ac:dyDescent="0.2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c r="W9941" s="2"/>
    </row>
    <row r="9942" spans="1:23" ht="14.25" hidden="1" customHeight="1" x14ac:dyDescent="0.2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c r="W9942" s="2"/>
    </row>
    <row r="9943" spans="1:23" ht="14.25" customHeight="1" x14ac:dyDescent="0.2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c r="W9943" s="2">
        <f>Table_1[[#This Row],[Profit]]/Table_1[[#This Row],[Sales]]</f>
        <v>0.39</v>
      </c>
    </row>
    <row r="9944" spans="1:23" ht="14.25" customHeight="1" x14ac:dyDescent="0.2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c r="W9944" s="2">
        <f>Table_1[[#This Row],[Profit]]/Table_1[[#This Row],[Sales]]</f>
        <v>3.0000000000000061E-2</v>
      </c>
    </row>
    <row r="9945" spans="1:23" ht="14.25" customHeight="1" x14ac:dyDescent="0.2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c r="W9945" s="2">
        <f>Table_1[[#This Row],[Profit]]/Table_1[[#This Row],[Sales]]</f>
        <v>0.26</v>
      </c>
    </row>
    <row r="9946" spans="1:23" ht="14.25" customHeight="1" x14ac:dyDescent="0.2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c r="W9946" s="2">
        <f>Table_1[[#This Row],[Profit]]/Table_1[[#This Row],[Sales]]</f>
        <v>9.9999999999999777E-3</v>
      </c>
    </row>
    <row r="9947" spans="1:23" ht="14.25" hidden="1" customHeight="1" x14ac:dyDescent="0.2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c r="W9947" s="2"/>
    </row>
    <row r="9948" spans="1:23" ht="14.25" hidden="1" customHeight="1" x14ac:dyDescent="0.2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c r="W9948" s="2"/>
    </row>
    <row r="9949" spans="1:23" ht="14.25" hidden="1" customHeight="1" x14ac:dyDescent="0.2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c r="W9949" s="2"/>
    </row>
    <row r="9950" spans="1:23" ht="14.25" hidden="1" customHeight="1" x14ac:dyDescent="0.2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c r="W9950" s="2"/>
    </row>
    <row r="9951" spans="1:23" ht="14.25" hidden="1" customHeight="1" x14ac:dyDescent="0.2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c r="W9951" s="2"/>
    </row>
    <row r="9952" spans="1:23" ht="14.25" hidden="1" customHeight="1" x14ac:dyDescent="0.2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c r="W9952" s="2"/>
    </row>
    <row r="9953" spans="1:23" ht="14.25" hidden="1" customHeight="1" x14ac:dyDescent="0.2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c r="W9953" s="2"/>
    </row>
    <row r="9954" spans="1:23" ht="14.25" customHeight="1" x14ac:dyDescent="0.2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c r="W9954" s="2">
        <f>Table_1[[#This Row],[Profit]]/Table_1[[#This Row],[Sales]]</f>
        <v>0.37499999999999994</v>
      </c>
    </row>
    <row r="9955" spans="1:23" ht="14.25" customHeight="1" x14ac:dyDescent="0.2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c r="W9955" s="2">
        <f>Table_1[[#This Row],[Profit]]/Table_1[[#This Row],[Sales]]</f>
        <v>0.48000000000000004</v>
      </c>
    </row>
    <row r="9956" spans="1:23" ht="14.25" customHeight="1" x14ac:dyDescent="0.2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c r="W9956" s="2">
        <f>Table_1[[#This Row],[Profit]]/Table_1[[#This Row],[Sales]]</f>
        <v>0.33749999999999991</v>
      </c>
    </row>
    <row r="9957" spans="1:23" ht="14.25" customHeight="1" x14ac:dyDescent="0.2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c r="W9957" s="2">
        <f>Table_1[[#This Row],[Profit]]/Table_1[[#This Row],[Sales]]</f>
        <v>3.7500000000000033E-2</v>
      </c>
    </row>
    <row r="9958" spans="1:23" ht="14.25" hidden="1" customHeight="1" x14ac:dyDescent="0.2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c r="W9958" s="2"/>
    </row>
    <row r="9959" spans="1:23" ht="14.25" hidden="1" customHeight="1" x14ac:dyDescent="0.2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c r="W9959" s="2"/>
    </row>
    <row r="9960" spans="1:23" ht="14.25" hidden="1" customHeight="1" x14ac:dyDescent="0.2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c r="W9960" s="2"/>
    </row>
    <row r="9961" spans="1:23" ht="14.25" customHeight="1" x14ac:dyDescent="0.2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c r="W9961" s="2">
        <f>Table_1[[#This Row],[Profit]]/Table_1[[#This Row],[Sales]]</f>
        <v>0.19999999999999998</v>
      </c>
    </row>
    <row r="9962" spans="1:23" ht="14.25" hidden="1" customHeight="1" x14ac:dyDescent="0.2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c r="W9962" s="2"/>
    </row>
    <row r="9963" spans="1:23" ht="14.25" hidden="1" customHeight="1" x14ac:dyDescent="0.2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c r="W9963" s="2"/>
    </row>
    <row r="9964" spans="1:23" ht="14.25" hidden="1" customHeight="1" x14ac:dyDescent="0.2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c r="W9964" s="2"/>
    </row>
    <row r="9965" spans="1:23" ht="14.25" hidden="1" customHeight="1" x14ac:dyDescent="0.2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c r="W9965" s="2"/>
    </row>
    <row r="9966" spans="1:23" ht="14.25" hidden="1" customHeight="1" x14ac:dyDescent="0.2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c r="W9966" s="2"/>
    </row>
    <row r="9967" spans="1:23" ht="14.25" hidden="1" customHeight="1" x14ac:dyDescent="0.2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c r="W9967" s="2"/>
    </row>
    <row r="9968" spans="1:23" ht="14.25" hidden="1" customHeight="1" x14ac:dyDescent="0.2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c r="W9968" s="2"/>
    </row>
    <row r="9969" spans="1:23" ht="14.25" hidden="1" customHeight="1" x14ac:dyDescent="0.2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c r="W9969" s="2"/>
    </row>
    <row r="9970" spans="1:23" ht="14.25" hidden="1" customHeight="1" x14ac:dyDescent="0.2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c r="W9970" s="2"/>
    </row>
    <row r="9971" spans="1:23" ht="14.25" hidden="1" customHeight="1" x14ac:dyDescent="0.2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c r="W9971" s="2"/>
    </row>
    <row r="9972" spans="1:23" ht="14.25" hidden="1" customHeight="1" x14ac:dyDescent="0.2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c r="W9972" s="2"/>
    </row>
    <row r="9973" spans="1:23" ht="14.25" hidden="1" customHeight="1" x14ac:dyDescent="0.2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c r="W9973" s="2"/>
    </row>
    <row r="9974" spans="1:23" ht="14.25" hidden="1" customHeight="1" x14ac:dyDescent="0.2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c r="W9974" s="2"/>
    </row>
    <row r="9975" spans="1:23" ht="14.25" customHeight="1" x14ac:dyDescent="0.2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c r="W9975" s="2">
        <f>Table_1[[#This Row],[Profit]]/Table_1[[#This Row],[Sales]]</f>
        <v>0.1</v>
      </c>
    </row>
    <row r="9976" spans="1:23" ht="14.25" customHeight="1" x14ac:dyDescent="0.2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c r="W9976" s="2">
        <f>Table_1[[#This Row],[Profit]]/Table_1[[#This Row],[Sales]]</f>
        <v>0.28000000000000003</v>
      </c>
    </row>
    <row r="9977" spans="1:23" ht="14.25" customHeight="1" x14ac:dyDescent="0.2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c r="W9977" s="2">
        <f>Table_1[[#This Row],[Profit]]/Table_1[[#This Row],[Sales]]</f>
        <v>0.48</v>
      </c>
    </row>
    <row r="9978" spans="1:23" ht="14.25" customHeight="1" x14ac:dyDescent="0.2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c r="W9978" s="2">
        <f>Table_1[[#This Row],[Profit]]/Table_1[[#This Row],[Sales]]</f>
        <v>0.12499999999999993</v>
      </c>
    </row>
    <row r="9979" spans="1:23" ht="14.25" customHeight="1" x14ac:dyDescent="0.2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c r="W9979" s="2">
        <f>Table_1[[#This Row],[Profit]]/Table_1[[#This Row],[Sales]]</f>
        <v>0</v>
      </c>
    </row>
    <row r="9980" spans="1:23" ht="14.25" customHeight="1" x14ac:dyDescent="0.2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c r="W9980" s="2">
        <f>Table_1[[#This Row],[Profit]]/Table_1[[#This Row],[Sales]]</f>
        <v>0.35</v>
      </c>
    </row>
    <row r="9981" spans="1:23" ht="14.25" customHeight="1" x14ac:dyDescent="0.2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c r="W9981" s="2">
        <f>Table_1[[#This Row],[Profit]]/Table_1[[#This Row],[Sales]]</f>
        <v>0.34999999999999992</v>
      </c>
    </row>
    <row r="9982" spans="1:23" ht="14.25" hidden="1" customHeight="1" x14ac:dyDescent="0.2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c r="W9982" s="2"/>
    </row>
    <row r="9983" spans="1:23" ht="14.25" hidden="1" customHeight="1" x14ac:dyDescent="0.2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c r="W9983" s="2"/>
    </row>
    <row r="9984" spans="1:23" ht="14.25" hidden="1" customHeight="1" x14ac:dyDescent="0.2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c r="W9984" s="2"/>
    </row>
    <row r="9985" spans="1:23" ht="14.25" hidden="1" customHeight="1" x14ac:dyDescent="0.2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c r="W9985" s="2"/>
    </row>
    <row r="9986" spans="1:23" ht="14.25" hidden="1" customHeight="1" x14ac:dyDescent="0.2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c r="W9986" s="2"/>
    </row>
    <row r="9987" spans="1:23" ht="14.25" hidden="1" customHeight="1" x14ac:dyDescent="0.2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c r="W9987" s="2"/>
    </row>
    <row r="9988" spans="1:23" ht="14.25" customHeight="1" x14ac:dyDescent="0.2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c r="W9988" s="2">
        <f>Table_1[[#This Row],[Profit]]/Table_1[[#This Row],[Sales]]</f>
        <v>0.42</v>
      </c>
    </row>
    <row r="9989" spans="1:23" ht="14.25" hidden="1" customHeight="1" x14ac:dyDescent="0.2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c r="W9989" s="2"/>
    </row>
    <row r="9990" spans="1:23" ht="14.25" hidden="1" customHeight="1" x14ac:dyDescent="0.2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c r="W9990" s="2"/>
    </row>
    <row r="9991" spans="1:23" ht="14.25" hidden="1" customHeight="1" x14ac:dyDescent="0.2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c r="W9991" s="2"/>
    </row>
    <row r="9992" spans="1:23" ht="14.25" customHeight="1" x14ac:dyDescent="0.2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c r="W9992" s="2">
        <f>Table_1[[#This Row],[Profit]]/Table_1[[#This Row],[Sales]]</f>
        <v>0.16999999999999987</v>
      </c>
    </row>
    <row r="9993" spans="1:23" ht="14.25" customHeight="1" x14ac:dyDescent="0.2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c r="W9993" s="2">
        <f>Table_1[[#This Row],[Profit]]/Table_1[[#This Row],[Sales]]</f>
        <v>7.5000000000000025E-2</v>
      </c>
    </row>
    <row r="9994" spans="1:23" ht="14.25" customHeight="1" x14ac:dyDescent="0.2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c r="W9994" s="2">
        <f>Table_1[[#This Row],[Profit]]/Table_1[[#This Row],[Sales]]</f>
        <v>0.45</v>
      </c>
    </row>
    <row r="9995" spans="1:23" ht="14.25" customHeight="1" x14ac:dyDescent="0.2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c r="W9995" s="2">
        <f>Table_1[[#This Row],[Profit]]/Table_1[[#This Row],[Sales]]</f>
        <v>0.29999999999999993</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C6C49-E86A-4051-A5A2-6D4CAE092308}">
  <dimension ref="A3:O17"/>
  <sheetViews>
    <sheetView topLeftCell="G1" zoomScale="115" zoomScaleNormal="115" workbookViewId="0">
      <selection activeCell="K6" sqref="K6"/>
    </sheetView>
  </sheetViews>
  <sheetFormatPr defaultRowHeight="14.25" x14ac:dyDescent="0.2"/>
  <cols>
    <col min="1" max="1" width="13" bestFit="1" customWidth="1"/>
    <col min="2" max="2" width="11.875" customWidth="1"/>
    <col min="4" max="4" width="13" bestFit="1" customWidth="1"/>
    <col min="5" max="5" width="12" bestFit="1" customWidth="1"/>
    <col min="7" max="7" width="13" bestFit="1" customWidth="1"/>
    <col min="8" max="8" width="15" bestFit="1" customWidth="1"/>
    <col min="11" max="11" width="13" bestFit="1" customWidth="1"/>
    <col min="12" max="12" width="16.75" bestFit="1" customWidth="1"/>
    <col min="13" max="13" width="14.75" customWidth="1"/>
    <col min="14" max="14" width="13" bestFit="1" customWidth="1"/>
    <col min="15" max="15" width="12.375" bestFit="1" customWidth="1"/>
    <col min="16" max="16" width="11.875" customWidth="1"/>
  </cols>
  <sheetData>
    <row r="3" spans="1:15" x14ac:dyDescent="0.2">
      <c r="A3" s="6" t="s">
        <v>10933</v>
      </c>
      <c r="B3" s="5" t="s">
        <v>10932</v>
      </c>
      <c r="D3" s="6" t="s">
        <v>10933</v>
      </c>
      <c r="E3" s="5" t="s">
        <v>10934</v>
      </c>
      <c r="G3" s="6" t="s">
        <v>10933</v>
      </c>
      <c r="H3" s="5" t="s">
        <v>10958</v>
      </c>
      <c r="K3" s="6" t="s">
        <v>10933</v>
      </c>
      <c r="L3" s="5" t="s">
        <v>10951</v>
      </c>
      <c r="N3" s="6" t="s">
        <v>10933</v>
      </c>
      <c r="O3" s="5" t="s">
        <v>10960</v>
      </c>
    </row>
    <row r="4" spans="1:15" x14ac:dyDescent="0.2">
      <c r="A4" s="7" t="s">
        <v>10936</v>
      </c>
      <c r="B4" s="25">
        <v>95365.937600000019</v>
      </c>
      <c r="D4" s="7" t="s">
        <v>10936</v>
      </c>
      <c r="E4" s="25">
        <v>9199.2699999999986</v>
      </c>
      <c r="G4" s="7" t="s">
        <v>10936</v>
      </c>
      <c r="H4" s="25">
        <v>1500</v>
      </c>
      <c r="K4" s="7" t="s">
        <v>10936</v>
      </c>
      <c r="L4" s="25">
        <v>387</v>
      </c>
      <c r="N4" s="7" t="s">
        <v>10936</v>
      </c>
      <c r="O4" s="31">
        <v>9.6462848596792869E-2</v>
      </c>
    </row>
    <row r="5" spans="1:15" x14ac:dyDescent="0.2">
      <c r="A5" s="8" t="s">
        <v>10937</v>
      </c>
      <c r="B5" s="26">
        <v>60172.649400000024</v>
      </c>
      <c r="D5" s="8" t="s">
        <v>10937</v>
      </c>
      <c r="E5" s="26">
        <v>10288.898699999991</v>
      </c>
      <c r="G5" s="8" t="s">
        <v>10937</v>
      </c>
      <c r="H5" s="26">
        <v>1068</v>
      </c>
      <c r="K5" s="8" t="s">
        <v>10937</v>
      </c>
      <c r="L5" s="26">
        <v>301</v>
      </c>
      <c r="N5" s="8" t="s">
        <v>10937</v>
      </c>
      <c r="O5" s="32">
        <v>0.17098962406664425</v>
      </c>
    </row>
    <row r="6" spans="1:15" x14ac:dyDescent="0.2">
      <c r="A6" s="8" t="s">
        <v>10938</v>
      </c>
      <c r="B6" s="26">
        <v>199252.98399999991</v>
      </c>
      <c r="D6" s="8" t="s">
        <v>10938</v>
      </c>
      <c r="E6" s="26">
        <v>26806.573700000015</v>
      </c>
      <c r="G6" s="8" t="s">
        <v>10938</v>
      </c>
      <c r="H6" s="26">
        <v>2491</v>
      </c>
      <c r="K6" s="8" t="s">
        <v>10938</v>
      </c>
      <c r="L6" s="26">
        <v>680</v>
      </c>
      <c r="N6" s="8" t="s">
        <v>10938</v>
      </c>
      <c r="O6" s="32">
        <v>0.13453536886554246</v>
      </c>
    </row>
    <row r="7" spans="1:15" x14ac:dyDescent="0.2">
      <c r="A7" s="8" t="s">
        <v>10939</v>
      </c>
      <c r="B7" s="26">
        <v>141851.5674</v>
      </c>
      <c r="D7" s="8" t="s">
        <v>10939</v>
      </c>
      <c r="E7" s="26">
        <v>13437.806799999998</v>
      </c>
      <c r="G7" s="8" t="s">
        <v>10939</v>
      </c>
      <c r="H7" s="26">
        <v>2441</v>
      </c>
      <c r="K7" s="8" t="s">
        <v>10939</v>
      </c>
      <c r="L7" s="26">
        <v>663</v>
      </c>
      <c r="N7" s="8" t="s">
        <v>10939</v>
      </c>
      <c r="O7" s="32">
        <v>9.4731465053942004E-2</v>
      </c>
    </row>
    <row r="8" spans="1:15" x14ac:dyDescent="0.2">
      <c r="A8" s="8" t="s">
        <v>10940</v>
      </c>
      <c r="B8" s="26">
        <v>156122.28669999994</v>
      </c>
      <c r="D8" s="8" t="s">
        <v>10940</v>
      </c>
      <c r="E8" s="26">
        <v>22308.51279999999</v>
      </c>
      <c r="G8" s="8" t="s">
        <v>10940</v>
      </c>
      <c r="H8" s="26">
        <v>2850</v>
      </c>
      <c r="K8" s="8" t="s">
        <v>10940</v>
      </c>
      <c r="L8" s="26">
        <v>750</v>
      </c>
      <c r="N8" s="8" t="s">
        <v>10940</v>
      </c>
      <c r="O8" s="32">
        <v>0.14289127626517142</v>
      </c>
    </row>
    <row r="9" spans="1:15" x14ac:dyDescent="0.2">
      <c r="A9" s="8" t="s">
        <v>10941</v>
      </c>
      <c r="B9" s="26">
        <v>147082.61130000011</v>
      </c>
      <c r="D9" s="8" t="s">
        <v>10941</v>
      </c>
      <c r="E9" s="26">
        <v>20899.334500000012</v>
      </c>
      <c r="G9" s="8" t="s">
        <v>10941</v>
      </c>
      <c r="H9" s="26">
        <v>2644</v>
      </c>
      <c r="K9" s="8" t="s">
        <v>10941</v>
      </c>
      <c r="L9" s="26">
        <v>709</v>
      </c>
      <c r="N9" s="8" t="s">
        <v>10941</v>
      </c>
      <c r="O9" s="32">
        <v>0.1420924901678027</v>
      </c>
    </row>
    <row r="10" spans="1:15" x14ac:dyDescent="0.2">
      <c r="A10" s="8" t="s">
        <v>10942</v>
      </c>
      <c r="B10" s="26">
        <v>149580.83800000031</v>
      </c>
      <c r="D10" s="8" t="s">
        <v>10942</v>
      </c>
      <c r="E10" s="26">
        <v>13535.38299999998</v>
      </c>
      <c r="G10" s="8" t="s">
        <v>10942</v>
      </c>
      <c r="H10" s="26">
        <v>2705</v>
      </c>
      <c r="K10" s="8" t="s">
        <v>10942</v>
      </c>
      <c r="L10" s="26">
        <v>708</v>
      </c>
      <c r="N10" s="8" t="s">
        <v>10942</v>
      </c>
      <c r="O10" s="32">
        <v>9.0488749635163512E-2</v>
      </c>
    </row>
    <row r="11" spans="1:15" x14ac:dyDescent="0.2">
      <c r="A11" s="8" t="s">
        <v>10943</v>
      </c>
      <c r="B11" s="26">
        <v>159589.45099999988</v>
      </c>
      <c r="D11" s="8" t="s">
        <v>10943</v>
      </c>
      <c r="E11" s="26">
        <v>21896.715399999972</v>
      </c>
      <c r="G11" s="8" t="s">
        <v>10943</v>
      </c>
      <c r="H11" s="26">
        <v>2796</v>
      </c>
      <c r="K11" s="8" t="s">
        <v>10943</v>
      </c>
      <c r="L11" s="26">
        <v>710</v>
      </c>
      <c r="N11" s="8" t="s">
        <v>10943</v>
      </c>
      <c r="O11" s="32">
        <v>0.13720653378273723</v>
      </c>
    </row>
    <row r="12" spans="1:15" x14ac:dyDescent="0.2">
      <c r="A12" s="8" t="s">
        <v>10944</v>
      </c>
      <c r="B12" s="26">
        <v>309770.09970000025</v>
      </c>
      <c r="D12" s="8" t="s">
        <v>10944</v>
      </c>
      <c r="E12" s="26">
        <v>37293.192500000034</v>
      </c>
      <c r="G12" s="8" t="s">
        <v>10944</v>
      </c>
      <c r="H12" s="26">
        <v>5073</v>
      </c>
      <c r="K12" s="8" t="s">
        <v>10944</v>
      </c>
      <c r="L12" s="26">
        <v>1386</v>
      </c>
      <c r="N12" s="8" t="s">
        <v>10944</v>
      </c>
      <c r="O12" s="32">
        <v>0.12038990379031732</v>
      </c>
    </row>
    <row r="13" spans="1:15" x14ac:dyDescent="0.2">
      <c r="A13" s="8" t="s">
        <v>10945</v>
      </c>
      <c r="B13" s="26">
        <v>197115.20170000009</v>
      </c>
      <c r="D13" s="8" t="s">
        <v>10945</v>
      </c>
      <c r="E13" s="26">
        <v>31469.663800000035</v>
      </c>
      <c r="G13" s="8" t="s">
        <v>10945</v>
      </c>
      <c r="H13" s="26">
        <v>3095</v>
      </c>
      <c r="K13" s="8" t="s">
        <v>10945</v>
      </c>
      <c r="L13" s="26">
        <v>817</v>
      </c>
      <c r="N13" s="8" t="s">
        <v>10945</v>
      </c>
      <c r="O13" s="32">
        <v>0.15965112547684351</v>
      </c>
    </row>
    <row r="14" spans="1:15" x14ac:dyDescent="0.2">
      <c r="A14" s="8" t="s">
        <v>10946</v>
      </c>
      <c r="B14" s="26">
        <v>349120.07400000008</v>
      </c>
      <c r="D14" s="8" t="s">
        <v>10946</v>
      </c>
      <c r="E14" s="26">
        <v>35825.536599999927</v>
      </c>
      <c r="G14" s="8" t="s">
        <v>10946</v>
      </c>
      <c r="H14" s="26">
        <v>5741</v>
      </c>
      <c r="K14" s="8" t="s">
        <v>10946</v>
      </c>
      <c r="L14" s="26">
        <v>1462</v>
      </c>
      <c r="N14" s="8" t="s">
        <v>10946</v>
      </c>
      <c r="O14" s="32">
        <v>0.10261666191099604</v>
      </c>
    </row>
    <row r="15" spans="1:15" x14ac:dyDescent="0.2">
      <c r="A15" s="8" t="s">
        <v>10947</v>
      </c>
      <c r="B15" s="26">
        <v>332177.15950000001</v>
      </c>
      <c r="D15" s="8" t="s">
        <v>10947</v>
      </c>
      <c r="E15" s="26">
        <v>43436.13390000003</v>
      </c>
      <c r="G15" s="8" t="s">
        <v>10947</v>
      </c>
      <c r="H15" s="26">
        <v>5469</v>
      </c>
      <c r="K15" s="8" t="s">
        <v>10947</v>
      </c>
      <c r="L15" s="26">
        <v>1421</v>
      </c>
      <c r="N15" s="8" t="s">
        <v>10947</v>
      </c>
      <c r="O15" s="32">
        <v>0.13076195234308405</v>
      </c>
    </row>
    <row r="16" spans="1:15" x14ac:dyDescent="0.2">
      <c r="A16" s="29" t="s">
        <v>10957</v>
      </c>
      <c r="B16" s="30">
        <v>2297200.8602999551</v>
      </c>
      <c r="D16" s="29" t="s">
        <v>10957</v>
      </c>
      <c r="E16" s="30">
        <v>286397.02170000126</v>
      </c>
      <c r="G16" s="29" t="s">
        <v>10957</v>
      </c>
      <c r="H16" s="30">
        <v>37873</v>
      </c>
      <c r="K16" s="29" t="s">
        <v>10957</v>
      </c>
      <c r="L16" s="30">
        <v>9994</v>
      </c>
      <c r="N16" s="29" t="s">
        <v>10957</v>
      </c>
      <c r="O16" s="33">
        <v>0.12467217240315903</v>
      </c>
    </row>
    <row r="17" spans="2:15" x14ac:dyDescent="0.2">
      <c r="B17" s="34">
        <f>GETPIVOTDATA("[Measures].[Sum of Sales]",$A$3)</f>
        <v>2297200.8602999551</v>
      </c>
      <c r="E17" s="34">
        <f>GETPIVOTDATA("[Measures].[Sum of Profit]",$D$3)</f>
        <v>286397.02170000126</v>
      </c>
      <c r="H17" s="35">
        <f>GETPIVOTDATA("[Measures].[Sum of Quantity]",$G$3)</f>
        <v>37873</v>
      </c>
      <c r="L17" s="35">
        <f>GETPIVOTDATA("[Measures].[Count of Order ID]",$K$3)</f>
        <v>9994</v>
      </c>
      <c r="O17" s="36">
        <f>GETPIVOTDATA("[Measures].[profit margin]",$N$3)</f>
        <v>0.12467217240315903</v>
      </c>
    </row>
  </sheetData>
  <pageMargins left="0.7" right="0.7" top="0.75" bottom="0.75" header="0.3" footer="0.3"/>
  <drawing r:id="rId6"/>
  <extLst>
    <ext xmlns:x14="http://schemas.microsoft.com/office/spreadsheetml/2009/9/main" uri="{05C60535-1F16-4fd2-B633-F4F36F0B64E0}">
      <x14:sparklineGroups xmlns:xm="http://schemas.microsoft.com/office/excel/2006/main">
        <x14:sparklineGroup displayEmptyCellsAs="gap" xr2:uid="{09862571-CD45-4126-A0DC-895460719135}">
          <x14:colorSeries rgb="FF376092"/>
          <x14:colorNegative rgb="FFD00000"/>
          <x14:colorAxis rgb="FF000000"/>
          <x14:colorMarkers rgb="FFD00000"/>
          <x14:colorFirst rgb="FFD00000"/>
          <x14:colorLast rgb="FFD00000"/>
          <x14:colorHigh rgb="FFD00000"/>
          <x14:colorLow rgb="FFD00000"/>
          <x14:sparklines>
            <x14:sparkline>
              <xm:f>KPI!E7</xm:f>
              <xm:sqref>F14</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EF16C-BEF3-40BE-93AE-C64B89B0BA55}">
  <dimension ref="A2:AZ52"/>
  <sheetViews>
    <sheetView topLeftCell="AR1" workbookViewId="0">
      <selection activeCell="AV3" sqref="AV3"/>
    </sheetView>
  </sheetViews>
  <sheetFormatPr defaultRowHeight="14.25" x14ac:dyDescent="0.2"/>
  <cols>
    <col min="1" max="1" width="13" bestFit="1" customWidth="1"/>
    <col min="2" max="2" width="11.875" customWidth="1"/>
    <col min="4" max="4" width="13" bestFit="1" customWidth="1"/>
    <col min="5" max="5" width="16.75" bestFit="1" customWidth="1"/>
    <col min="6" max="6" width="11.375" customWidth="1"/>
    <col min="7" max="7" width="14.375" bestFit="1" customWidth="1"/>
    <col min="8" max="8" width="12" bestFit="1" customWidth="1"/>
    <col min="11" max="11" width="13" bestFit="1" customWidth="1"/>
    <col min="12" max="12" width="11.875" bestFit="1" customWidth="1"/>
    <col min="13" max="13" width="12" bestFit="1" customWidth="1"/>
    <col min="14" max="14" width="4.375" customWidth="1"/>
    <col min="15" max="15" width="4" customWidth="1"/>
    <col min="16" max="16" width="4.625" customWidth="1"/>
    <col min="17" max="17" width="3.875" customWidth="1"/>
    <col min="18" max="18" width="3.375" customWidth="1"/>
    <col min="19" max="19" width="4.375" customWidth="1"/>
    <col min="20" max="20" width="4.25" customWidth="1"/>
    <col min="21" max="21" width="3.875" customWidth="1"/>
    <col min="22" max="22" width="4.5" customWidth="1"/>
    <col min="23" max="23" width="4.25" customWidth="1"/>
    <col min="24" max="24" width="11" customWidth="1"/>
    <col min="25" max="25" width="16.25" customWidth="1"/>
    <col min="26" max="26" width="14.375" bestFit="1" customWidth="1"/>
    <col min="27" max="27" width="12" bestFit="1" customWidth="1"/>
    <col min="28" max="32" width="16.25" customWidth="1"/>
    <col min="33" max="33" width="14.375" bestFit="1" customWidth="1"/>
    <col min="34" max="34" width="11.875" bestFit="1" customWidth="1"/>
    <col min="35" max="37" width="16.25" customWidth="1"/>
    <col min="38" max="38" width="19" bestFit="1" customWidth="1"/>
    <col min="39" max="39" width="11.875" bestFit="1" customWidth="1"/>
    <col min="40" max="40" width="16.25" customWidth="1"/>
    <col min="41" max="41" width="18.625" customWidth="1"/>
    <col min="42" max="47" width="16.25" customWidth="1"/>
    <col min="48" max="48" width="13" bestFit="1" customWidth="1"/>
    <col min="49" max="49" width="11.875" bestFit="1" customWidth="1"/>
    <col min="50" max="51" width="16.25" customWidth="1"/>
    <col min="52" max="52" width="12" bestFit="1" customWidth="1"/>
    <col min="53" max="53" width="14.25" customWidth="1"/>
    <col min="54" max="58" width="14.25" bestFit="1" customWidth="1"/>
    <col min="59" max="59" width="9.75" bestFit="1" customWidth="1"/>
    <col min="60" max="1248" width="14.25" bestFit="1" customWidth="1"/>
    <col min="1249" max="1249" width="9.75" bestFit="1" customWidth="1"/>
  </cols>
  <sheetData>
    <row r="2" spans="1:52" x14ac:dyDescent="0.2">
      <c r="A2" s="6" t="s">
        <v>10933</v>
      </c>
      <c r="B2" s="5" t="s">
        <v>10932</v>
      </c>
      <c r="D2" s="6" t="s">
        <v>10933</v>
      </c>
      <c r="E2" s="5" t="s">
        <v>10951</v>
      </c>
      <c r="G2" s="6" t="s">
        <v>10933</v>
      </c>
      <c r="H2" s="5" t="s">
        <v>10934</v>
      </c>
      <c r="K2" s="6" t="s">
        <v>10933</v>
      </c>
      <c r="L2" s="4" t="s">
        <v>10932</v>
      </c>
      <c r="M2" s="10" t="s">
        <v>10934</v>
      </c>
      <c r="Z2" s="6" t="s">
        <v>10933</v>
      </c>
      <c r="AA2" s="5" t="s">
        <v>10934</v>
      </c>
      <c r="AC2" s="20" t="s">
        <v>10952</v>
      </c>
      <c r="AD2" s="20" t="s">
        <v>10953</v>
      </c>
      <c r="AG2" s="6" t="s">
        <v>10933</v>
      </c>
      <c r="AH2" s="5" t="s">
        <v>10932</v>
      </c>
      <c r="AL2" s="6" t="s">
        <v>10933</v>
      </c>
      <c r="AM2" s="5" t="s">
        <v>10932</v>
      </c>
    </row>
    <row r="3" spans="1:52" x14ac:dyDescent="0.2">
      <c r="A3" s="7" t="s">
        <v>105</v>
      </c>
      <c r="B3" s="25">
        <v>501239.89080000052</v>
      </c>
      <c r="D3" s="7" t="s">
        <v>10935</v>
      </c>
      <c r="E3" s="25">
        <v>1993</v>
      </c>
      <c r="G3" s="7" t="s">
        <v>32</v>
      </c>
      <c r="H3" s="25">
        <v>18451.272799999992</v>
      </c>
      <c r="K3" s="7" t="s">
        <v>10936</v>
      </c>
      <c r="L3" s="11">
        <v>95365.937600000019</v>
      </c>
      <c r="M3" s="12">
        <v>9199.2699999999986</v>
      </c>
      <c r="Z3" s="7" t="s">
        <v>32</v>
      </c>
      <c r="AA3" s="17">
        <v>18451.272799999992</v>
      </c>
      <c r="AC3" t="str">
        <f>Z3</f>
        <v>Furniture</v>
      </c>
      <c r="AD3" s="21">
        <f>GETPIVOTDATA("[Measures].[Sum of Profit]",$Z$2,"[Table_1].[Category]","[Table_1].[Category].&amp;[Furniture]")</f>
        <v>18451.272799999992</v>
      </c>
      <c r="AG3" s="7" t="s">
        <v>32</v>
      </c>
      <c r="AH3" s="22">
        <v>0.32300170530282396</v>
      </c>
      <c r="AL3" s="7" t="s">
        <v>358</v>
      </c>
      <c r="AM3" s="17">
        <v>19510.639999999992</v>
      </c>
      <c r="AO3" s="20" t="s">
        <v>10955</v>
      </c>
      <c r="AP3" s="20" t="s">
        <v>10956</v>
      </c>
      <c r="AV3" s="6" t="s">
        <v>10933</v>
      </c>
      <c r="AW3" s="5" t="s">
        <v>10932</v>
      </c>
    </row>
    <row r="4" spans="1:52" x14ac:dyDescent="0.2">
      <c r="A4" s="8" t="s">
        <v>148</v>
      </c>
      <c r="B4" s="26">
        <v>678781.2399999979</v>
      </c>
      <c r="D4" s="8" t="s">
        <v>10948</v>
      </c>
      <c r="E4" s="26">
        <v>2102</v>
      </c>
      <c r="G4" s="8" t="s">
        <v>46</v>
      </c>
      <c r="H4" s="26">
        <v>122490.8008000001</v>
      </c>
      <c r="K4" s="8" t="s">
        <v>10937</v>
      </c>
      <c r="L4" s="13">
        <v>60172.649400000024</v>
      </c>
      <c r="M4" s="14">
        <v>10288.898699999991</v>
      </c>
      <c r="Z4" s="8" t="s">
        <v>46</v>
      </c>
      <c r="AA4" s="18">
        <v>122490.8008000001</v>
      </c>
      <c r="AC4" t="str">
        <f>Z4</f>
        <v>Office Supplies</v>
      </c>
      <c r="AD4" s="21">
        <f>GETPIVOTDATA("[Measures].[Sum of Profit]",$Z$2,"[Table_1].[Category]","[Table_1].[Category].&amp;[Office Supplies]")</f>
        <v>122490.8008000001</v>
      </c>
      <c r="AG4" s="8" t="s">
        <v>46</v>
      </c>
      <c r="AH4" s="23">
        <v>0.31301008302169708</v>
      </c>
      <c r="AL4" s="8" t="s">
        <v>310</v>
      </c>
      <c r="AM4" s="18">
        <v>35282.000999999997</v>
      </c>
      <c r="AO4" t="str">
        <f>AL3</f>
        <v>Alabama</v>
      </c>
      <c r="AP4" s="17">
        <v>19510.639999999992</v>
      </c>
      <c r="AV4" s="7" t="s">
        <v>75</v>
      </c>
      <c r="AW4" s="17">
        <v>203412.73300000009</v>
      </c>
    </row>
    <row r="5" spans="1:52" x14ac:dyDescent="0.2">
      <c r="A5" s="8" t="s">
        <v>30</v>
      </c>
      <c r="B5" s="26">
        <v>391721.90500000032</v>
      </c>
      <c r="D5" s="8" t="s">
        <v>10949</v>
      </c>
      <c r="E5" s="26">
        <v>2580</v>
      </c>
      <c r="G5" s="9" t="s">
        <v>71</v>
      </c>
      <c r="H5" s="27">
        <v>145454.9480999998</v>
      </c>
      <c r="K5" s="8" t="s">
        <v>10938</v>
      </c>
      <c r="L5" s="13">
        <v>199252.98399999991</v>
      </c>
      <c r="M5" s="14">
        <v>26806.573700000015</v>
      </c>
      <c r="Z5" s="9" t="s">
        <v>71</v>
      </c>
      <c r="AA5" s="19">
        <v>145454.9480999998</v>
      </c>
      <c r="AC5" t="str">
        <f>Z5</f>
        <v>Technology</v>
      </c>
      <c r="AD5" s="21">
        <f>GETPIVOTDATA("[Measures].[Sum of Profit]",$Z$2,"[Table_1].[Category]","[Table_1].[Category].&amp;[Technology]")</f>
        <v>145454.9480999998</v>
      </c>
      <c r="AG5" s="9" t="s">
        <v>71</v>
      </c>
      <c r="AH5" s="24">
        <v>0.36398821167549816</v>
      </c>
      <c r="AL5" s="8" t="s">
        <v>1707</v>
      </c>
      <c r="AM5" s="18">
        <v>11678.129999999997</v>
      </c>
      <c r="AO5" t="str">
        <f>AL4</f>
        <v>Arizona</v>
      </c>
      <c r="AP5" s="18">
        <v>35282.000999999997</v>
      </c>
      <c r="AV5" s="8" t="s">
        <v>56</v>
      </c>
      <c r="AW5" s="18">
        <v>206965.53200000009</v>
      </c>
    </row>
    <row r="6" spans="1:52" x14ac:dyDescent="0.2">
      <c r="A6" s="9" t="s">
        <v>44</v>
      </c>
      <c r="B6" s="27">
        <v>725457.82450000057</v>
      </c>
      <c r="D6" s="9" t="s">
        <v>10950</v>
      </c>
      <c r="E6" s="27">
        <v>3319</v>
      </c>
      <c r="K6" s="8" t="s">
        <v>10939</v>
      </c>
      <c r="L6" s="13">
        <v>141851.5674</v>
      </c>
      <c r="M6" s="14">
        <v>13437.806799999998</v>
      </c>
      <c r="AC6" s="20" t="s">
        <v>10954</v>
      </c>
      <c r="AD6" s="21">
        <f>SUM(AD3:AD5)</f>
        <v>286397.02169999992</v>
      </c>
      <c r="AL6" s="8" t="s">
        <v>43</v>
      </c>
      <c r="AM6" s="18">
        <v>457687.63150000101</v>
      </c>
      <c r="AO6" t="str">
        <f t="shared" ref="AO6:AO37" si="0">AL5</f>
        <v>Arkansas</v>
      </c>
      <c r="AP6" s="18">
        <v>11678.129999999997</v>
      </c>
      <c r="AV6" s="8" t="s">
        <v>59</v>
      </c>
      <c r="AW6" s="18">
        <v>223843.60800000012</v>
      </c>
    </row>
    <row r="7" spans="1:52" x14ac:dyDescent="0.2">
      <c r="K7" s="8" t="s">
        <v>10940</v>
      </c>
      <c r="L7" s="13">
        <v>156122.28669999994</v>
      </c>
      <c r="M7" s="14">
        <v>22308.51279999999</v>
      </c>
      <c r="AL7" s="8" t="s">
        <v>457</v>
      </c>
      <c r="AM7" s="18">
        <v>32108.117999999995</v>
      </c>
      <c r="AO7" t="str">
        <f t="shared" si="0"/>
        <v>California</v>
      </c>
      <c r="AP7" s="18">
        <v>457687.63150000101</v>
      </c>
      <c r="AV7" s="8" t="s">
        <v>36</v>
      </c>
      <c r="AW7" s="18">
        <v>328449.1030000007</v>
      </c>
    </row>
    <row r="8" spans="1:52" x14ac:dyDescent="0.2">
      <c r="K8" s="8" t="s">
        <v>10941</v>
      </c>
      <c r="L8" s="13">
        <v>147082.61130000011</v>
      </c>
      <c r="M8" s="14">
        <v>20899.334500000012</v>
      </c>
      <c r="AL8" s="8" t="s">
        <v>747</v>
      </c>
      <c r="AM8" s="18">
        <v>13384.356999999996</v>
      </c>
      <c r="AO8" t="str">
        <f t="shared" si="0"/>
        <v>Colorado</v>
      </c>
      <c r="AP8" s="18">
        <v>32108.117999999995</v>
      </c>
      <c r="AV8" s="9" t="s">
        <v>72</v>
      </c>
      <c r="AW8" s="19">
        <v>330007.05400000012</v>
      </c>
      <c r="AZ8" s="5" t="s">
        <v>10934</v>
      </c>
    </row>
    <row r="9" spans="1:52" x14ac:dyDescent="0.2">
      <c r="K9" s="8" t="s">
        <v>10942</v>
      </c>
      <c r="L9" s="13">
        <v>149580.83800000031</v>
      </c>
      <c r="M9" s="14">
        <v>13535.38299999998</v>
      </c>
      <c r="AL9" s="8" t="s">
        <v>245</v>
      </c>
      <c r="AM9" s="18">
        <v>27451.068999999992</v>
      </c>
      <c r="AO9" t="str">
        <f t="shared" si="0"/>
        <v>Connecticut</v>
      </c>
      <c r="AP9" s="18">
        <v>13384.356999999996</v>
      </c>
      <c r="AZ9" s="28">
        <v>286397.02170000126</v>
      </c>
    </row>
    <row r="10" spans="1:52" x14ac:dyDescent="0.2">
      <c r="K10" s="8" t="s">
        <v>10943</v>
      </c>
      <c r="L10" s="13">
        <v>159589.45099999988</v>
      </c>
      <c r="M10" s="14">
        <v>21896.715399999972</v>
      </c>
      <c r="AL10" s="8" t="s">
        <v>3034</v>
      </c>
      <c r="AM10" s="18">
        <v>2865.0199999999995</v>
      </c>
      <c r="AO10" t="str">
        <f t="shared" si="0"/>
        <v>Delaware</v>
      </c>
      <c r="AP10" s="18">
        <v>27451.068999999992</v>
      </c>
    </row>
    <row r="11" spans="1:52" x14ac:dyDescent="0.2">
      <c r="K11" s="8" t="s">
        <v>10944</v>
      </c>
      <c r="L11" s="13">
        <v>309770.09970000025</v>
      </c>
      <c r="M11" s="14">
        <v>37293.192500000034</v>
      </c>
      <c r="AL11" s="8" t="s">
        <v>54</v>
      </c>
      <c r="AM11" s="18">
        <v>89473.707999999999</v>
      </c>
      <c r="AO11" t="str">
        <f t="shared" si="0"/>
        <v>District of Columbia</v>
      </c>
      <c r="AP11" s="18">
        <v>2865.0199999999995</v>
      </c>
    </row>
    <row r="12" spans="1:52" x14ac:dyDescent="0.2">
      <c r="K12" s="8" t="s">
        <v>10945</v>
      </c>
      <c r="L12" s="13">
        <v>197115.20170000009</v>
      </c>
      <c r="M12" s="14">
        <v>31469.663800000035</v>
      </c>
      <c r="AL12" s="8" t="s">
        <v>1272</v>
      </c>
      <c r="AM12" s="18">
        <v>49095.840000000004</v>
      </c>
      <c r="AO12" t="str">
        <f t="shared" si="0"/>
        <v>Florida</v>
      </c>
      <c r="AP12" s="18">
        <v>89473.707999999999</v>
      </c>
    </row>
    <row r="13" spans="1:52" x14ac:dyDescent="0.2">
      <c r="K13" s="8" t="s">
        <v>10946</v>
      </c>
      <c r="L13" s="13">
        <v>349120.07400000008</v>
      </c>
      <c r="M13" s="14">
        <v>35825.536599999927</v>
      </c>
      <c r="AL13" s="8" t="s">
        <v>6260</v>
      </c>
      <c r="AM13" s="18">
        <v>4382.4860000000017</v>
      </c>
      <c r="AO13" t="str">
        <f t="shared" si="0"/>
        <v>Georgia</v>
      </c>
      <c r="AP13" s="18">
        <v>49095.840000000004</v>
      </c>
    </row>
    <row r="14" spans="1:52" x14ac:dyDescent="0.2">
      <c r="K14" s="9" t="s">
        <v>10947</v>
      </c>
      <c r="L14" s="15">
        <v>332177.15950000001</v>
      </c>
      <c r="M14" s="16">
        <v>43436.13390000003</v>
      </c>
      <c r="AL14" s="8" t="s">
        <v>211</v>
      </c>
      <c r="AM14" s="18">
        <v>80166.10099999985</v>
      </c>
      <c r="AO14" t="str">
        <f t="shared" si="0"/>
        <v>Idaho</v>
      </c>
      <c r="AP14" s="18">
        <v>4382.4860000000017</v>
      </c>
    </row>
    <row r="15" spans="1:52" x14ac:dyDescent="0.2">
      <c r="AL15" s="8" t="s">
        <v>254</v>
      </c>
      <c r="AM15" s="18">
        <v>53555.360000000001</v>
      </c>
      <c r="AO15" t="str">
        <f t="shared" si="0"/>
        <v>Illinois</v>
      </c>
      <c r="AP15" s="18">
        <v>80166.10099999985</v>
      </c>
    </row>
    <row r="16" spans="1:52" x14ac:dyDescent="0.2">
      <c r="AL16" s="8" t="s">
        <v>489</v>
      </c>
      <c r="AM16" s="18">
        <v>4579.7599999999993</v>
      </c>
      <c r="AO16" t="str">
        <f t="shared" si="0"/>
        <v>Indiana</v>
      </c>
      <c r="AP16" s="18">
        <v>53555.360000000001</v>
      </c>
    </row>
    <row r="17" spans="38:42" x14ac:dyDescent="0.2">
      <c r="AL17" s="8" t="s">
        <v>4530</v>
      </c>
      <c r="AM17" s="18">
        <v>2914.31</v>
      </c>
      <c r="AO17" t="str">
        <f t="shared" si="0"/>
        <v>Iowa</v>
      </c>
      <c r="AP17" s="18">
        <v>4579.7599999999993</v>
      </c>
    </row>
    <row r="18" spans="38:42" x14ac:dyDescent="0.2">
      <c r="AL18" s="8" t="s">
        <v>29</v>
      </c>
      <c r="AM18" s="18">
        <v>36591.749999999971</v>
      </c>
      <c r="AO18" t="str">
        <f t="shared" si="0"/>
        <v>Kansas</v>
      </c>
      <c r="AP18" s="18">
        <v>2914.31</v>
      </c>
    </row>
    <row r="19" spans="38:42" x14ac:dyDescent="0.2">
      <c r="AL19" s="8" t="s">
        <v>736</v>
      </c>
      <c r="AM19" s="18">
        <v>9217.0299999999988</v>
      </c>
      <c r="AO19" t="str">
        <f t="shared" si="0"/>
        <v>Kentucky</v>
      </c>
      <c r="AP19" s="18">
        <v>36591.749999999971</v>
      </c>
    </row>
    <row r="20" spans="38:42" x14ac:dyDescent="0.2">
      <c r="AL20" s="8" t="s">
        <v>5235</v>
      </c>
      <c r="AM20" s="18">
        <v>1270.53</v>
      </c>
      <c r="AO20" t="str">
        <f t="shared" si="0"/>
        <v>Louisiana</v>
      </c>
      <c r="AP20" s="18">
        <v>9217.0299999999988</v>
      </c>
    </row>
    <row r="21" spans="38:42" x14ac:dyDescent="0.2">
      <c r="AL21" s="8" t="s">
        <v>2735</v>
      </c>
      <c r="AM21" s="18">
        <v>23705.523000000005</v>
      </c>
      <c r="AO21" t="str">
        <f t="shared" si="0"/>
        <v>Maine</v>
      </c>
      <c r="AP21" s="18">
        <v>1270.53</v>
      </c>
    </row>
    <row r="22" spans="38:42" x14ac:dyDescent="0.2">
      <c r="AL22" s="8" t="s">
        <v>1245</v>
      </c>
      <c r="AM22" s="18">
        <v>28634.43399999999</v>
      </c>
      <c r="AO22" t="str">
        <f t="shared" si="0"/>
        <v>Maryland</v>
      </c>
      <c r="AP22" s="18">
        <v>23705.523000000005</v>
      </c>
    </row>
    <row r="23" spans="38:42" x14ac:dyDescent="0.2">
      <c r="AL23" s="8" t="s">
        <v>238</v>
      </c>
      <c r="AM23" s="18">
        <v>76269.614000000016</v>
      </c>
      <c r="AO23" t="str">
        <f t="shared" si="0"/>
        <v>Massachusetts</v>
      </c>
      <c r="AP23" s="18">
        <v>28634.43399999999</v>
      </c>
    </row>
    <row r="24" spans="38:42" x14ac:dyDescent="0.2">
      <c r="AL24" s="8" t="s">
        <v>229</v>
      </c>
      <c r="AM24" s="18">
        <v>29863.149999999994</v>
      </c>
      <c r="AO24" t="str">
        <f t="shared" si="0"/>
        <v>Michigan</v>
      </c>
      <c r="AP24" s="18">
        <v>76269.614000000016</v>
      </c>
    </row>
    <row r="25" spans="38:42" x14ac:dyDescent="0.2">
      <c r="AL25" s="8" t="s">
        <v>1487</v>
      </c>
      <c r="AM25" s="18">
        <v>10771.34</v>
      </c>
      <c r="AO25" t="str">
        <f t="shared" si="0"/>
        <v>Minnesota</v>
      </c>
      <c r="AP25" s="18">
        <v>29863.149999999994</v>
      </c>
    </row>
    <row r="26" spans="38:42" x14ac:dyDescent="0.2">
      <c r="AL26" s="8" t="s">
        <v>596</v>
      </c>
      <c r="AM26" s="18">
        <v>22205.149999999998</v>
      </c>
      <c r="AO26" t="str">
        <f t="shared" si="0"/>
        <v>Mississippi</v>
      </c>
      <c r="AP26" s="18">
        <v>10771.34</v>
      </c>
    </row>
    <row r="27" spans="38:42" x14ac:dyDescent="0.2">
      <c r="AL27" s="8" t="s">
        <v>1762</v>
      </c>
      <c r="AM27" s="18">
        <v>5589.3519999999971</v>
      </c>
      <c r="AO27" t="str">
        <f t="shared" si="0"/>
        <v>Missouri</v>
      </c>
      <c r="AP27" s="18">
        <v>22205.149999999998</v>
      </c>
    </row>
    <row r="28" spans="38:42" x14ac:dyDescent="0.2">
      <c r="AL28" s="8" t="s">
        <v>138</v>
      </c>
      <c r="AM28" s="18">
        <v>7464.9299999999985</v>
      </c>
      <c r="AO28" t="str">
        <f t="shared" si="0"/>
        <v>Montana</v>
      </c>
      <c r="AP28" s="18">
        <v>5589.3519999999971</v>
      </c>
    </row>
    <row r="29" spans="38:42" x14ac:dyDescent="0.2">
      <c r="AL29" s="8" t="s">
        <v>1392</v>
      </c>
      <c r="AM29" s="18">
        <v>16729.101999999999</v>
      </c>
      <c r="AO29" t="str">
        <f t="shared" si="0"/>
        <v>Nebraska</v>
      </c>
      <c r="AP29" s="18">
        <v>7464.9299999999985</v>
      </c>
    </row>
    <row r="30" spans="38:42" x14ac:dyDescent="0.2">
      <c r="AL30" s="8" t="s">
        <v>2694</v>
      </c>
      <c r="AM30" s="18">
        <v>7292.5239999999994</v>
      </c>
      <c r="AO30" t="str">
        <f t="shared" si="0"/>
        <v>Nevada</v>
      </c>
      <c r="AP30" s="18">
        <v>16729.101999999999</v>
      </c>
    </row>
    <row r="31" spans="38:42" x14ac:dyDescent="0.2">
      <c r="AL31" s="8" t="s">
        <v>788</v>
      </c>
      <c r="AM31" s="18">
        <v>35764.312000000013</v>
      </c>
      <c r="AO31" t="str">
        <f t="shared" si="0"/>
        <v>New Hampshire</v>
      </c>
      <c r="AP31" s="18">
        <v>7292.5239999999994</v>
      </c>
    </row>
    <row r="32" spans="38:42" x14ac:dyDescent="0.2">
      <c r="AL32" s="8" t="s">
        <v>668</v>
      </c>
      <c r="AM32" s="18">
        <v>4783.5220000000008</v>
      </c>
      <c r="AO32" t="str">
        <f t="shared" si="0"/>
        <v>New Jersey</v>
      </c>
      <c r="AP32" s="18">
        <v>35764.312000000013</v>
      </c>
    </row>
    <row r="33" spans="38:42" x14ac:dyDescent="0.2">
      <c r="AL33" s="8" t="s">
        <v>267</v>
      </c>
      <c r="AM33" s="18">
        <v>310876.27099999978</v>
      </c>
      <c r="AO33" t="str">
        <f t="shared" si="0"/>
        <v>New Mexico</v>
      </c>
      <c r="AP33" s="18">
        <v>4783.5220000000008</v>
      </c>
    </row>
    <row r="34" spans="38:42" x14ac:dyDescent="0.2">
      <c r="AL34" s="8" t="s">
        <v>88</v>
      </c>
      <c r="AM34" s="18">
        <v>55603.163999999968</v>
      </c>
      <c r="AO34" t="str">
        <f t="shared" si="0"/>
        <v>New York</v>
      </c>
      <c r="AP34" s="18">
        <v>310876.27099999978</v>
      </c>
    </row>
    <row r="35" spans="38:42" x14ac:dyDescent="0.2">
      <c r="AL35" s="8" t="s">
        <v>7449</v>
      </c>
      <c r="AM35" s="18">
        <v>919.91</v>
      </c>
      <c r="AO35" t="str">
        <f t="shared" si="0"/>
        <v>North Carolina</v>
      </c>
      <c r="AP35" s="18">
        <v>55603.163999999968</v>
      </c>
    </row>
    <row r="36" spans="38:42" x14ac:dyDescent="0.2">
      <c r="AL36" s="8" t="s">
        <v>498</v>
      </c>
      <c r="AM36" s="18">
        <v>78258.135999999926</v>
      </c>
      <c r="AO36" t="str">
        <f t="shared" si="0"/>
        <v>North Dakota</v>
      </c>
      <c r="AP36" s="18">
        <v>919.91</v>
      </c>
    </row>
    <row r="37" spans="38:42" x14ac:dyDescent="0.2">
      <c r="AL37" s="8" t="s">
        <v>649</v>
      </c>
      <c r="AM37" s="18">
        <v>19683.390000000003</v>
      </c>
      <c r="AO37" t="str">
        <f t="shared" si="0"/>
        <v>Ohio</v>
      </c>
      <c r="AP37" s="18">
        <v>78258.135999999926</v>
      </c>
    </row>
    <row r="38" spans="38:42" x14ac:dyDescent="0.2">
      <c r="AL38" s="8" t="s">
        <v>420</v>
      </c>
      <c r="AM38" s="18">
        <v>17431.149999999991</v>
      </c>
      <c r="AO38" t="str">
        <f t="shared" ref="AO38:AO50" si="1">AL37</f>
        <v>Oklahoma</v>
      </c>
      <c r="AP38" s="18">
        <v>19683.390000000003</v>
      </c>
    </row>
    <row r="39" spans="38:42" x14ac:dyDescent="0.2">
      <c r="AL39" s="8" t="s">
        <v>147</v>
      </c>
      <c r="AM39" s="18">
        <v>116511.91400000003</v>
      </c>
      <c r="AO39" t="str">
        <f t="shared" si="1"/>
        <v>Oregon</v>
      </c>
      <c r="AP39" s="18">
        <v>17431.149999999991</v>
      </c>
    </row>
    <row r="40" spans="38:42" x14ac:dyDescent="0.2">
      <c r="AL40" s="8" t="s">
        <v>1399</v>
      </c>
      <c r="AM40" s="18">
        <v>22627.955999999995</v>
      </c>
      <c r="AO40" t="str">
        <f t="shared" si="1"/>
        <v>Pennsylvania</v>
      </c>
      <c r="AP40" s="18">
        <v>116511.91400000003</v>
      </c>
    </row>
    <row r="41" spans="38:42" x14ac:dyDescent="0.2">
      <c r="AL41" s="8" t="s">
        <v>383</v>
      </c>
      <c r="AM41" s="18">
        <v>8481.7099999999991</v>
      </c>
      <c r="AO41" t="str">
        <f t="shared" si="1"/>
        <v>Rhode Island</v>
      </c>
      <c r="AP41" s="18">
        <v>22627.955999999995</v>
      </c>
    </row>
    <row r="42" spans="38:42" x14ac:dyDescent="0.2">
      <c r="AL42" s="8" t="s">
        <v>5326</v>
      </c>
      <c r="AM42" s="18">
        <v>1315.5600000000002</v>
      </c>
      <c r="AO42" t="str">
        <f t="shared" si="1"/>
        <v>South Carolina</v>
      </c>
      <c r="AP42" s="18">
        <v>8481.7099999999991</v>
      </c>
    </row>
    <row r="43" spans="38:42" x14ac:dyDescent="0.2">
      <c r="AL43" s="8" t="s">
        <v>335</v>
      </c>
      <c r="AM43" s="18">
        <v>30661.872999999981</v>
      </c>
      <c r="AO43" t="str">
        <f t="shared" si="1"/>
        <v>South Dakota</v>
      </c>
      <c r="AP43" s="18">
        <v>1315.5600000000002</v>
      </c>
    </row>
    <row r="44" spans="38:42" x14ac:dyDescent="0.2">
      <c r="AL44" s="8" t="s">
        <v>104</v>
      </c>
      <c r="AM44" s="18">
        <v>170188.04580000002</v>
      </c>
      <c r="AO44" t="str">
        <f t="shared" si="1"/>
        <v>Tennessee</v>
      </c>
      <c r="AP44" s="18">
        <v>30661.872999999981</v>
      </c>
    </row>
    <row r="45" spans="38:42" x14ac:dyDescent="0.2">
      <c r="AL45" s="8" t="s">
        <v>121</v>
      </c>
      <c r="AM45" s="18">
        <v>11220.055999999999</v>
      </c>
      <c r="AO45" t="str">
        <f t="shared" si="1"/>
        <v>Texas</v>
      </c>
      <c r="AP45" s="18">
        <v>170188.04580000002</v>
      </c>
    </row>
    <row r="46" spans="38:42" x14ac:dyDescent="0.2">
      <c r="AL46" s="8" t="s">
        <v>5203</v>
      </c>
      <c r="AM46" s="18">
        <v>8929.369999999999</v>
      </c>
      <c r="AO46" t="str">
        <f t="shared" si="1"/>
        <v>Utah</v>
      </c>
      <c r="AP46" s="18">
        <v>11220.055999999999</v>
      </c>
    </row>
    <row r="47" spans="38:42" x14ac:dyDescent="0.2">
      <c r="AL47" s="8" t="s">
        <v>319</v>
      </c>
      <c r="AM47" s="18">
        <v>70636.719999999987</v>
      </c>
      <c r="AO47" t="str">
        <f t="shared" si="1"/>
        <v>Vermont</v>
      </c>
      <c r="AP47" s="18">
        <v>8929.369999999999</v>
      </c>
    </row>
    <row r="48" spans="38:42" x14ac:dyDescent="0.2">
      <c r="AL48" s="8" t="s">
        <v>96</v>
      </c>
      <c r="AM48" s="18">
        <v>138641.26999999993</v>
      </c>
      <c r="AO48" t="str">
        <f t="shared" si="1"/>
        <v>Virginia</v>
      </c>
      <c r="AP48" s="18">
        <v>70636.719999999987</v>
      </c>
    </row>
    <row r="49" spans="38:42" x14ac:dyDescent="0.2">
      <c r="AL49" s="8" t="s">
        <v>9726</v>
      </c>
      <c r="AM49" s="18">
        <v>1209.8240000000001</v>
      </c>
      <c r="AO49" t="str">
        <f t="shared" si="1"/>
        <v>Washington</v>
      </c>
      <c r="AP49" s="18">
        <v>138641.26999999993</v>
      </c>
    </row>
    <row r="50" spans="38:42" x14ac:dyDescent="0.2">
      <c r="AL50" s="8" t="s">
        <v>114</v>
      </c>
      <c r="AM50" s="18">
        <v>32114.610000000019</v>
      </c>
      <c r="AO50" t="str">
        <f t="shared" si="1"/>
        <v>West Virginia</v>
      </c>
      <c r="AP50" s="18">
        <v>1209.8240000000001</v>
      </c>
    </row>
    <row r="51" spans="38:42" x14ac:dyDescent="0.2">
      <c r="AL51" s="9" t="s">
        <v>8542</v>
      </c>
      <c r="AM51" s="19">
        <v>1603.1360000000002</v>
      </c>
      <c r="AO51" t="str">
        <f t="shared" ref="AO51:AO52" si="2">AL50</f>
        <v>Wisconsin</v>
      </c>
      <c r="AP51" s="18">
        <v>32114.610000000019</v>
      </c>
    </row>
    <row r="52" spans="38:42" x14ac:dyDescent="0.2">
      <c r="AO52" t="str">
        <f t="shared" si="2"/>
        <v>Wyoming</v>
      </c>
      <c r="AP52" s="19">
        <v>1603.1360000000002</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12418-EAEC-4C41-BA72-F86FC6F3A74A}">
  <dimension ref="G9"/>
  <sheetViews>
    <sheetView showGridLines="0" tabSelected="1" zoomScale="55" zoomScaleNormal="55" workbookViewId="0">
      <selection activeCell="AC33" sqref="AC33"/>
    </sheetView>
  </sheetViews>
  <sheetFormatPr defaultRowHeight="14.25" x14ac:dyDescent="0.2"/>
  <sheetData>
    <row r="9" spans="7:7" x14ac:dyDescent="0.2">
      <c r="G9" s="54"/>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Props1.xml><?xml version="1.0" encoding="utf-8"?>
<ds:datastoreItem xmlns:ds="http://schemas.openxmlformats.org/officeDocument/2006/customXml" ds:itemID="{BC7E2105-3E1D-45B0-A6DE-558EFB26991A}">
  <ds:schemaRefs/>
</ds:datastoreItem>
</file>

<file path=customXml/itemProps2.xml><?xml version="1.0" encoding="utf-8"?>
<ds:datastoreItem xmlns:ds="http://schemas.openxmlformats.org/officeDocument/2006/customXml" ds:itemID="{E2BE4386-1069-49AA-8518-E89ED1D32B6B}">
  <ds:schemaRefs/>
</ds:datastoreItem>
</file>

<file path=customXml/itemProps3.xml><?xml version="1.0" encoding="utf-8"?>
<ds:datastoreItem xmlns:ds="http://schemas.openxmlformats.org/officeDocument/2006/customXml" ds:itemID="{6B499854-470E-4760-8C0B-0D74A74470A8}">
  <ds:schemaRefs/>
</ds:datastoreItem>
</file>

<file path=customXml/itemProps4.xml><?xml version="1.0" encoding="utf-8"?>
<ds:datastoreItem xmlns:ds="http://schemas.openxmlformats.org/officeDocument/2006/customXml" ds:itemID="{33ECCD89-8AAA-470C-B6E6-5428103C6EFB}">
  <ds:schemaRefs/>
</ds:datastoreItem>
</file>

<file path=customXml/itemProps5.xml><?xml version="1.0" encoding="utf-8"?>
<ds:datastoreItem xmlns:ds="http://schemas.openxmlformats.org/officeDocument/2006/customXml" ds:itemID="{3CDCA506-7404-4BEB-9B0B-3EBFFBA07F64}">
  <ds:schemaRefs/>
</ds:datastoreItem>
</file>

<file path=customXml/itemProps6.xml><?xml version="1.0" encoding="utf-8"?>
<ds:datastoreItem xmlns:ds="http://schemas.openxmlformats.org/officeDocument/2006/customXml" ds:itemID="{DD5031E0-FCD4-4AB1-8DF8-B56DDA83AAEA}">
  <ds:schemaRefs/>
</ds:datastoreItem>
</file>

<file path=customXml/itemProps7.xml><?xml version="1.0" encoding="utf-8"?>
<ds:datastoreItem xmlns:ds="http://schemas.openxmlformats.org/officeDocument/2006/customXml" ds:itemID="{79AD3BB2-CB98-49B6-9925-6B1AFCB3389C}">
  <ds:schemaRefs/>
</ds:datastoreItem>
</file>

<file path=customXml/itemProps8.xml><?xml version="1.0" encoding="utf-8"?>
<ds:datastoreItem xmlns:ds="http://schemas.openxmlformats.org/officeDocument/2006/customXml" ds:itemID="{F5D3E83D-8350-4EAF-A857-B431E6FF337C}">
  <ds:schemaRefs/>
</ds:datastoreItem>
</file>

<file path=customXml/itemProps9.xml><?xml version="1.0" encoding="utf-8"?>
<ds:datastoreItem xmlns:ds="http://schemas.openxmlformats.org/officeDocument/2006/customXml" ds:itemID="{82E440DC-CF3A-4605-AF44-311137A7608C}">
  <ds:schemaRefs/>
</ds:datastoreItem>
</file>

<file path=customXml/itemProps10.xml><?xml version="1.0" encoding="utf-8"?>
<ds:datastoreItem xmlns:ds="http://schemas.openxmlformats.org/officeDocument/2006/customXml" ds:itemID="{9D137CC4-EBA1-4AB6-9B19-C543EF0A2874}">
  <ds:schemaRefs/>
</ds:datastoreItem>
</file>

<file path=customXml/itemProps11.xml><?xml version="1.0" encoding="utf-8"?>
<ds:datastoreItem xmlns:ds="http://schemas.openxmlformats.org/officeDocument/2006/customXml" ds:itemID="{6A4FA726-E179-4413-9392-BF1E2271B568}">
  <ds:schemaRefs/>
</ds:datastoreItem>
</file>

<file path=customXml/itemProps12.xml><?xml version="1.0" encoding="utf-8"?>
<ds:datastoreItem xmlns:ds="http://schemas.openxmlformats.org/officeDocument/2006/customXml" ds:itemID="{5E31175D-C34F-474E-8728-0D4AE917916B}">
  <ds:schemaRefs/>
</ds:datastoreItem>
</file>

<file path=customXml/itemProps13.xml><?xml version="1.0" encoding="utf-8"?>
<ds:datastoreItem xmlns:ds="http://schemas.openxmlformats.org/officeDocument/2006/customXml" ds:itemID="{99083354-9E59-4CF1-9CC2-59C5A662B91C}">
  <ds:schemaRefs/>
</ds:datastoreItem>
</file>

<file path=customXml/itemProps14.xml><?xml version="1.0" encoding="utf-8"?>
<ds:datastoreItem xmlns:ds="http://schemas.openxmlformats.org/officeDocument/2006/customXml" ds:itemID="{0AAF1338-A932-44A9-A0FE-10832D09EA7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KPI YOY</vt:lpstr>
      <vt:lpstr>Data</vt:lpstr>
      <vt:lpstr>KPI</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Joshi Maulik</cp:lastModifiedBy>
  <dcterms:created xsi:type="dcterms:W3CDTF">2015-06-05T18:17:20Z</dcterms:created>
  <dcterms:modified xsi:type="dcterms:W3CDTF">2025-06-09T08:46:01Z</dcterms:modified>
</cp:coreProperties>
</file>