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u\Desktop\"/>
    </mc:Choice>
  </mc:AlternateContent>
  <xr:revisionPtr revIDLastSave="0" documentId="13_ncr:1_{E4EB5D8E-F84E-40E6-AB60-F59A8CF9740D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  <sheet name="Category Stats" sheetId="4" r:id="rId2"/>
    <sheet name="Subcategory Stats" sheetId="5" r:id="rId3"/>
    <sheet name="Outcomes Based on Launch Date" sheetId="7" r:id="rId4"/>
    <sheet name="Bonus Sheet" sheetId="8" r:id="rId5"/>
    <sheet name="Sheet7" sheetId="10" r:id="rId6"/>
    <sheet name="Sheet9" sheetId="16" r:id="rId7"/>
  </sheets>
  <definedNames>
    <definedName name="_xlnm._FilterDatabase" localSheetId="0" hidden="1">Sheet1!$A$1:$U$4115</definedName>
  </definedNames>
  <calcPr calcId="191029"/>
  <pivotCaches>
    <pivotCache cacheId="0" r:id="rId8"/>
    <pivotCache cacheId="1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4115" i="1" l="1"/>
  <c r="V4115" i="1" s="1"/>
  <c r="U4114" i="1"/>
  <c r="V4114" i="1" s="1"/>
  <c r="V4113" i="1"/>
  <c r="U4113" i="1"/>
  <c r="U4112" i="1"/>
  <c r="V4112" i="1" s="1"/>
  <c r="V4111" i="1"/>
  <c r="U4111" i="1"/>
  <c r="U4110" i="1"/>
  <c r="V4110" i="1" s="1"/>
  <c r="V4109" i="1"/>
  <c r="U4109" i="1"/>
  <c r="U4108" i="1"/>
  <c r="V4108" i="1" s="1"/>
  <c r="V4107" i="1"/>
  <c r="U4107" i="1"/>
  <c r="U4106" i="1"/>
  <c r="V4106" i="1" s="1"/>
  <c r="V4105" i="1"/>
  <c r="U4105" i="1"/>
  <c r="U4104" i="1"/>
  <c r="V4104" i="1" s="1"/>
  <c r="V4103" i="1"/>
  <c r="U4103" i="1"/>
  <c r="U4102" i="1"/>
  <c r="V4102" i="1" s="1"/>
  <c r="V4101" i="1"/>
  <c r="U4101" i="1"/>
  <c r="U4100" i="1"/>
  <c r="V4100" i="1" s="1"/>
  <c r="V4099" i="1"/>
  <c r="U4099" i="1"/>
  <c r="U4098" i="1"/>
  <c r="V4098" i="1" s="1"/>
  <c r="V4097" i="1"/>
  <c r="U4097" i="1"/>
  <c r="U4096" i="1"/>
  <c r="V4096" i="1" s="1"/>
  <c r="V4095" i="1"/>
  <c r="U4095" i="1"/>
  <c r="U4094" i="1"/>
  <c r="V4094" i="1" s="1"/>
  <c r="V4093" i="1"/>
  <c r="U4093" i="1"/>
  <c r="U4092" i="1"/>
  <c r="V4092" i="1" s="1"/>
  <c r="V4091" i="1"/>
  <c r="U4091" i="1"/>
  <c r="U4090" i="1"/>
  <c r="V4090" i="1" s="1"/>
  <c r="V4089" i="1"/>
  <c r="U4089" i="1"/>
  <c r="U4088" i="1"/>
  <c r="V4088" i="1" s="1"/>
  <c r="V4087" i="1"/>
  <c r="U4087" i="1"/>
  <c r="U4086" i="1"/>
  <c r="V4086" i="1" s="1"/>
  <c r="V4085" i="1"/>
  <c r="U4085" i="1"/>
  <c r="U4084" i="1"/>
  <c r="V4084" i="1" s="1"/>
  <c r="V4083" i="1"/>
  <c r="U4083" i="1"/>
  <c r="U4082" i="1"/>
  <c r="V4082" i="1" s="1"/>
  <c r="V4081" i="1"/>
  <c r="U4081" i="1"/>
  <c r="U4080" i="1"/>
  <c r="V4080" i="1" s="1"/>
  <c r="U4079" i="1"/>
  <c r="V4079" i="1" s="1"/>
  <c r="U4078" i="1"/>
  <c r="V4078" i="1" s="1"/>
  <c r="U4077" i="1"/>
  <c r="V4077" i="1" s="1"/>
  <c r="V4076" i="1"/>
  <c r="U4076" i="1"/>
  <c r="U4075" i="1"/>
  <c r="V4075" i="1" s="1"/>
  <c r="V4074" i="1"/>
  <c r="U4074" i="1"/>
  <c r="U4073" i="1"/>
  <c r="V4073" i="1" s="1"/>
  <c r="U4072" i="1"/>
  <c r="V4072" i="1" s="1"/>
  <c r="U4071" i="1"/>
  <c r="V4071" i="1" s="1"/>
  <c r="U4070" i="1"/>
  <c r="V4070" i="1" s="1"/>
  <c r="U4069" i="1"/>
  <c r="V4069" i="1" s="1"/>
  <c r="V4068" i="1"/>
  <c r="U4068" i="1"/>
  <c r="U4067" i="1"/>
  <c r="V4067" i="1" s="1"/>
  <c r="U4066" i="1"/>
  <c r="V4066" i="1" s="1"/>
  <c r="U4065" i="1"/>
  <c r="V4065" i="1" s="1"/>
  <c r="U4064" i="1"/>
  <c r="V4064" i="1" s="1"/>
  <c r="U4063" i="1"/>
  <c r="V4063" i="1" s="1"/>
  <c r="U4062" i="1"/>
  <c r="V4062" i="1" s="1"/>
  <c r="U4061" i="1"/>
  <c r="V4061" i="1" s="1"/>
  <c r="V4060" i="1"/>
  <c r="U4060" i="1"/>
  <c r="U4059" i="1"/>
  <c r="V4059" i="1" s="1"/>
  <c r="V4058" i="1"/>
  <c r="U4058" i="1"/>
  <c r="U4057" i="1"/>
  <c r="V4057" i="1" s="1"/>
  <c r="U4056" i="1"/>
  <c r="V4056" i="1" s="1"/>
  <c r="U4055" i="1"/>
  <c r="V4055" i="1" s="1"/>
  <c r="U4054" i="1"/>
  <c r="V4054" i="1" s="1"/>
  <c r="U4053" i="1"/>
  <c r="V4053" i="1" s="1"/>
  <c r="V4052" i="1"/>
  <c r="U4052" i="1"/>
  <c r="U4051" i="1"/>
  <c r="V4051" i="1" s="1"/>
  <c r="U4050" i="1"/>
  <c r="V4050" i="1" s="1"/>
  <c r="U4049" i="1"/>
  <c r="V4049" i="1" s="1"/>
  <c r="U4048" i="1"/>
  <c r="V4048" i="1" s="1"/>
  <c r="U4047" i="1"/>
  <c r="V4047" i="1" s="1"/>
  <c r="U4046" i="1"/>
  <c r="V4046" i="1" s="1"/>
  <c r="U4045" i="1"/>
  <c r="V4045" i="1" s="1"/>
  <c r="V4044" i="1"/>
  <c r="U4044" i="1"/>
  <c r="U4043" i="1"/>
  <c r="V4043" i="1" s="1"/>
  <c r="V4042" i="1"/>
  <c r="U4042" i="1"/>
  <c r="U4041" i="1"/>
  <c r="V4041" i="1" s="1"/>
  <c r="U4040" i="1"/>
  <c r="V4040" i="1" s="1"/>
  <c r="U4039" i="1"/>
  <c r="V4039" i="1" s="1"/>
  <c r="U4038" i="1"/>
  <c r="V4038" i="1" s="1"/>
  <c r="U4037" i="1"/>
  <c r="V4037" i="1" s="1"/>
  <c r="V4036" i="1"/>
  <c r="U4036" i="1"/>
  <c r="U4035" i="1"/>
  <c r="V4035" i="1" s="1"/>
  <c r="U4034" i="1"/>
  <c r="V4034" i="1" s="1"/>
  <c r="U4033" i="1"/>
  <c r="V4033" i="1" s="1"/>
  <c r="U4032" i="1"/>
  <c r="V4032" i="1" s="1"/>
  <c r="U4031" i="1"/>
  <c r="V4031" i="1" s="1"/>
  <c r="U4030" i="1"/>
  <c r="V4030" i="1" s="1"/>
  <c r="U4029" i="1"/>
  <c r="V4029" i="1" s="1"/>
  <c r="V4028" i="1"/>
  <c r="U4028" i="1"/>
  <c r="U4027" i="1"/>
  <c r="V4027" i="1" s="1"/>
  <c r="V4026" i="1"/>
  <c r="U4026" i="1"/>
  <c r="U4025" i="1"/>
  <c r="V4025" i="1" s="1"/>
  <c r="U4024" i="1"/>
  <c r="V4024" i="1" s="1"/>
  <c r="U4023" i="1"/>
  <c r="V4023" i="1" s="1"/>
  <c r="U4022" i="1"/>
  <c r="V4022" i="1" s="1"/>
  <c r="U4021" i="1"/>
  <c r="V4021" i="1" s="1"/>
  <c r="V4020" i="1"/>
  <c r="U4020" i="1"/>
  <c r="U4019" i="1"/>
  <c r="V4019" i="1" s="1"/>
  <c r="U4018" i="1"/>
  <c r="V4018" i="1" s="1"/>
  <c r="U4017" i="1"/>
  <c r="V4017" i="1" s="1"/>
  <c r="U4016" i="1"/>
  <c r="V4016" i="1" s="1"/>
  <c r="U4015" i="1"/>
  <c r="V4015" i="1" s="1"/>
  <c r="U4014" i="1"/>
  <c r="V4014" i="1" s="1"/>
  <c r="U4013" i="1"/>
  <c r="V4013" i="1" s="1"/>
  <c r="V4012" i="1"/>
  <c r="U4012" i="1"/>
  <c r="U4011" i="1"/>
  <c r="V4011" i="1" s="1"/>
  <c r="V4010" i="1"/>
  <c r="U4010" i="1"/>
  <c r="U4009" i="1"/>
  <c r="V4009" i="1" s="1"/>
  <c r="U4008" i="1"/>
  <c r="V4008" i="1" s="1"/>
  <c r="U4007" i="1"/>
  <c r="V4007" i="1" s="1"/>
  <c r="U4006" i="1"/>
  <c r="V4006" i="1" s="1"/>
  <c r="U4005" i="1"/>
  <c r="V4005" i="1" s="1"/>
  <c r="V4004" i="1"/>
  <c r="U4004" i="1"/>
  <c r="U4003" i="1"/>
  <c r="V4003" i="1" s="1"/>
  <c r="U4002" i="1"/>
  <c r="V4002" i="1" s="1"/>
  <c r="U4001" i="1"/>
  <c r="V4001" i="1" s="1"/>
  <c r="U4000" i="1"/>
  <c r="V4000" i="1" s="1"/>
  <c r="U3999" i="1"/>
  <c r="V3999" i="1" s="1"/>
  <c r="U3998" i="1"/>
  <c r="V3998" i="1" s="1"/>
  <c r="U3997" i="1"/>
  <c r="V3997" i="1" s="1"/>
  <c r="V3996" i="1"/>
  <c r="U3996" i="1"/>
  <c r="U3995" i="1"/>
  <c r="V3995" i="1" s="1"/>
  <c r="V3994" i="1"/>
  <c r="U3994" i="1"/>
  <c r="U3993" i="1"/>
  <c r="V3993" i="1" s="1"/>
  <c r="U3992" i="1"/>
  <c r="V3992" i="1" s="1"/>
  <c r="U3991" i="1"/>
  <c r="V3991" i="1" s="1"/>
  <c r="U3990" i="1"/>
  <c r="V3990" i="1" s="1"/>
  <c r="U3989" i="1"/>
  <c r="V3989" i="1" s="1"/>
  <c r="V3988" i="1"/>
  <c r="U3988" i="1"/>
  <c r="U3987" i="1"/>
  <c r="V3987" i="1" s="1"/>
  <c r="U3986" i="1"/>
  <c r="V3986" i="1" s="1"/>
  <c r="U3985" i="1"/>
  <c r="V3985" i="1" s="1"/>
  <c r="U3984" i="1"/>
  <c r="V3984" i="1" s="1"/>
  <c r="U3983" i="1"/>
  <c r="V3983" i="1" s="1"/>
  <c r="U3982" i="1"/>
  <c r="V3982" i="1" s="1"/>
  <c r="U3981" i="1"/>
  <c r="V3981" i="1" s="1"/>
  <c r="V3980" i="1"/>
  <c r="U3980" i="1"/>
  <c r="U3979" i="1"/>
  <c r="V3979" i="1" s="1"/>
  <c r="V3978" i="1"/>
  <c r="U3978" i="1"/>
  <c r="U3977" i="1"/>
  <c r="V3977" i="1" s="1"/>
  <c r="U3976" i="1"/>
  <c r="V3976" i="1" s="1"/>
  <c r="U3975" i="1"/>
  <c r="V3975" i="1" s="1"/>
  <c r="U3974" i="1"/>
  <c r="V3974" i="1" s="1"/>
  <c r="U3973" i="1"/>
  <c r="V3973" i="1" s="1"/>
  <c r="V3972" i="1"/>
  <c r="U3972" i="1"/>
  <c r="U3971" i="1"/>
  <c r="V3971" i="1" s="1"/>
  <c r="U3970" i="1"/>
  <c r="V3970" i="1" s="1"/>
  <c r="U3969" i="1"/>
  <c r="V3969" i="1" s="1"/>
  <c r="U3968" i="1"/>
  <c r="V3968" i="1" s="1"/>
  <c r="U3967" i="1"/>
  <c r="V3967" i="1" s="1"/>
  <c r="U3966" i="1"/>
  <c r="V3966" i="1" s="1"/>
  <c r="U3965" i="1"/>
  <c r="V3965" i="1" s="1"/>
  <c r="V3964" i="1"/>
  <c r="U3964" i="1"/>
  <c r="U3963" i="1"/>
  <c r="V3963" i="1" s="1"/>
  <c r="V3962" i="1"/>
  <c r="U3962" i="1"/>
  <c r="U3961" i="1"/>
  <c r="V3961" i="1" s="1"/>
  <c r="U3960" i="1"/>
  <c r="V3960" i="1" s="1"/>
  <c r="U3959" i="1"/>
  <c r="V3959" i="1" s="1"/>
  <c r="U3958" i="1"/>
  <c r="V3958" i="1" s="1"/>
  <c r="U3957" i="1"/>
  <c r="V3957" i="1" s="1"/>
  <c r="V3956" i="1"/>
  <c r="U3956" i="1"/>
  <c r="U3955" i="1"/>
  <c r="V3955" i="1" s="1"/>
  <c r="U3954" i="1"/>
  <c r="V3954" i="1" s="1"/>
  <c r="U3953" i="1"/>
  <c r="V3953" i="1" s="1"/>
  <c r="U3952" i="1"/>
  <c r="V3952" i="1" s="1"/>
  <c r="U3951" i="1"/>
  <c r="V3951" i="1" s="1"/>
  <c r="U3950" i="1"/>
  <c r="V3950" i="1" s="1"/>
  <c r="U3949" i="1"/>
  <c r="V3949" i="1" s="1"/>
  <c r="V3948" i="1"/>
  <c r="U3948" i="1"/>
  <c r="U3947" i="1"/>
  <c r="V3947" i="1" s="1"/>
  <c r="V3946" i="1"/>
  <c r="U3946" i="1"/>
  <c r="U3945" i="1"/>
  <c r="V3945" i="1" s="1"/>
  <c r="U3944" i="1"/>
  <c r="V3944" i="1" s="1"/>
  <c r="U3943" i="1"/>
  <c r="V3943" i="1" s="1"/>
  <c r="U3942" i="1"/>
  <c r="V3942" i="1" s="1"/>
  <c r="U3941" i="1"/>
  <c r="V3941" i="1" s="1"/>
  <c r="V3940" i="1"/>
  <c r="U3940" i="1"/>
  <c r="U3939" i="1"/>
  <c r="V3939" i="1" s="1"/>
  <c r="U3938" i="1"/>
  <c r="V3938" i="1" s="1"/>
  <c r="U3937" i="1"/>
  <c r="V3937" i="1" s="1"/>
  <c r="U3936" i="1"/>
  <c r="V3936" i="1" s="1"/>
  <c r="U3935" i="1"/>
  <c r="V3935" i="1" s="1"/>
  <c r="U3934" i="1"/>
  <c r="V3934" i="1" s="1"/>
  <c r="U3933" i="1"/>
  <c r="V3933" i="1" s="1"/>
  <c r="V3932" i="1"/>
  <c r="U3932" i="1"/>
  <c r="U3931" i="1"/>
  <c r="V3931" i="1" s="1"/>
  <c r="V3930" i="1"/>
  <c r="U3930" i="1"/>
  <c r="U3929" i="1"/>
  <c r="V3929" i="1" s="1"/>
  <c r="U3928" i="1"/>
  <c r="V3928" i="1" s="1"/>
  <c r="U3927" i="1"/>
  <c r="V3927" i="1" s="1"/>
  <c r="U3926" i="1"/>
  <c r="V3926" i="1" s="1"/>
  <c r="U3925" i="1"/>
  <c r="V3925" i="1" s="1"/>
  <c r="V3924" i="1"/>
  <c r="U3924" i="1"/>
  <c r="U3923" i="1"/>
  <c r="V3923" i="1" s="1"/>
  <c r="U3922" i="1"/>
  <c r="V3922" i="1" s="1"/>
  <c r="U3921" i="1"/>
  <c r="V3921" i="1" s="1"/>
  <c r="U3920" i="1"/>
  <c r="V3920" i="1" s="1"/>
  <c r="U3919" i="1"/>
  <c r="V3919" i="1" s="1"/>
  <c r="U3918" i="1"/>
  <c r="V3918" i="1" s="1"/>
  <c r="U3917" i="1"/>
  <c r="V3917" i="1" s="1"/>
  <c r="V3916" i="1"/>
  <c r="U3916" i="1"/>
  <c r="U3915" i="1"/>
  <c r="V3915" i="1" s="1"/>
  <c r="V3914" i="1"/>
  <c r="U3914" i="1"/>
  <c r="U3913" i="1"/>
  <c r="V3913" i="1" s="1"/>
  <c r="U3912" i="1"/>
  <c r="V3912" i="1" s="1"/>
  <c r="V3911" i="1"/>
  <c r="U3911" i="1"/>
  <c r="U3910" i="1"/>
  <c r="V3910" i="1" s="1"/>
  <c r="V3909" i="1"/>
  <c r="U3909" i="1"/>
  <c r="U3908" i="1"/>
  <c r="V3908" i="1" s="1"/>
  <c r="V3907" i="1"/>
  <c r="U3907" i="1"/>
  <c r="U3906" i="1"/>
  <c r="V3906" i="1" s="1"/>
  <c r="V3905" i="1"/>
  <c r="U3905" i="1"/>
  <c r="U3904" i="1"/>
  <c r="V3904" i="1" s="1"/>
  <c r="V3903" i="1"/>
  <c r="U3903" i="1"/>
  <c r="U3902" i="1"/>
  <c r="V3902" i="1" s="1"/>
  <c r="V3901" i="1"/>
  <c r="U3901" i="1"/>
  <c r="U3900" i="1"/>
  <c r="V3900" i="1" s="1"/>
  <c r="V3899" i="1"/>
  <c r="U3899" i="1"/>
  <c r="U3898" i="1"/>
  <c r="V3898" i="1" s="1"/>
  <c r="V3897" i="1"/>
  <c r="U3897" i="1"/>
  <c r="U3896" i="1"/>
  <c r="V3896" i="1" s="1"/>
  <c r="V3895" i="1"/>
  <c r="U3895" i="1"/>
  <c r="U3894" i="1"/>
  <c r="V3894" i="1" s="1"/>
  <c r="V3893" i="1"/>
  <c r="U3893" i="1"/>
  <c r="U3892" i="1"/>
  <c r="V3892" i="1" s="1"/>
  <c r="V3891" i="1"/>
  <c r="U3891" i="1"/>
  <c r="U3890" i="1"/>
  <c r="V3890" i="1" s="1"/>
  <c r="V3889" i="1"/>
  <c r="U3889" i="1"/>
  <c r="U3888" i="1"/>
  <c r="V3888" i="1" s="1"/>
  <c r="V3887" i="1"/>
  <c r="U3887" i="1"/>
  <c r="U3886" i="1"/>
  <c r="V3886" i="1" s="1"/>
  <c r="V3885" i="1"/>
  <c r="U3885" i="1"/>
  <c r="U3884" i="1"/>
  <c r="V3884" i="1" s="1"/>
  <c r="V3883" i="1"/>
  <c r="U3883" i="1"/>
  <c r="U3882" i="1"/>
  <c r="V3882" i="1" s="1"/>
  <c r="V3881" i="1"/>
  <c r="U3881" i="1"/>
  <c r="U3880" i="1"/>
  <c r="V3880" i="1" s="1"/>
  <c r="V3879" i="1"/>
  <c r="U3879" i="1"/>
  <c r="U3878" i="1"/>
  <c r="V3878" i="1" s="1"/>
  <c r="V3877" i="1"/>
  <c r="U3877" i="1"/>
  <c r="U3876" i="1"/>
  <c r="V3876" i="1" s="1"/>
  <c r="V3875" i="1"/>
  <c r="U3875" i="1"/>
  <c r="U3874" i="1"/>
  <c r="V3874" i="1" s="1"/>
  <c r="V3873" i="1"/>
  <c r="U3873" i="1"/>
  <c r="U3872" i="1"/>
  <c r="V3872" i="1" s="1"/>
  <c r="V3871" i="1"/>
  <c r="U3871" i="1"/>
  <c r="U3870" i="1"/>
  <c r="V3870" i="1" s="1"/>
  <c r="V3869" i="1"/>
  <c r="U3869" i="1"/>
  <c r="U3868" i="1"/>
  <c r="V3868" i="1" s="1"/>
  <c r="V3867" i="1"/>
  <c r="U3867" i="1"/>
  <c r="U3866" i="1"/>
  <c r="V3866" i="1" s="1"/>
  <c r="V3865" i="1"/>
  <c r="U3865" i="1"/>
  <c r="U3864" i="1"/>
  <c r="V3864" i="1" s="1"/>
  <c r="V3863" i="1"/>
  <c r="U3863" i="1"/>
  <c r="U3862" i="1"/>
  <c r="V3862" i="1" s="1"/>
  <c r="U3861" i="1"/>
  <c r="V3861" i="1" s="1"/>
  <c r="U3860" i="1"/>
  <c r="V3860" i="1" s="1"/>
  <c r="U3859" i="1"/>
  <c r="V3859" i="1" s="1"/>
  <c r="U3858" i="1"/>
  <c r="V3858" i="1" s="1"/>
  <c r="V3857" i="1"/>
  <c r="U3857" i="1"/>
  <c r="U3856" i="1"/>
  <c r="V3856" i="1" s="1"/>
  <c r="V3855" i="1"/>
  <c r="U3855" i="1"/>
  <c r="U3854" i="1"/>
  <c r="V3854" i="1" s="1"/>
  <c r="V3853" i="1"/>
  <c r="U3853" i="1"/>
  <c r="U3852" i="1"/>
  <c r="V3852" i="1" s="1"/>
  <c r="U3851" i="1"/>
  <c r="V3851" i="1" s="1"/>
  <c r="U3850" i="1"/>
  <c r="V3850" i="1" s="1"/>
  <c r="V3849" i="1"/>
  <c r="U3849" i="1"/>
  <c r="U3848" i="1"/>
  <c r="V3848" i="1" s="1"/>
  <c r="V3847" i="1"/>
  <c r="U3847" i="1"/>
  <c r="U3846" i="1"/>
  <c r="V3846" i="1" s="1"/>
  <c r="U3845" i="1"/>
  <c r="V3845" i="1" s="1"/>
  <c r="U3844" i="1"/>
  <c r="V3844" i="1" s="1"/>
  <c r="U3843" i="1"/>
  <c r="V3843" i="1" s="1"/>
  <c r="U3842" i="1"/>
  <c r="V3842" i="1" s="1"/>
  <c r="V3841" i="1"/>
  <c r="U3841" i="1"/>
  <c r="U3840" i="1"/>
  <c r="V3840" i="1" s="1"/>
  <c r="V3839" i="1"/>
  <c r="U3839" i="1"/>
  <c r="U3838" i="1"/>
  <c r="V3838" i="1" s="1"/>
  <c r="U3837" i="1"/>
  <c r="V3837" i="1" s="1"/>
  <c r="U3836" i="1"/>
  <c r="V3836" i="1" s="1"/>
  <c r="U3835" i="1"/>
  <c r="V3835" i="1" s="1"/>
  <c r="U3834" i="1"/>
  <c r="V3834" i="1" s="1"/>
  <c r="V3833" i="1"/>
  <c r="U3833" i="1"/>
  <c r="U3832" i="1"/>
  <c r="V3832" i="1" s="1"/>
  <c r="V3831" i="1"/>
  <c r="U3831" i="1"/>
  <c r="U3830" i="1"/>
  <c r="V3830" i="1" s="1"/>
  <c r="U3829" i="1"/>
  <c r="V3829" i="1" s="1"/>
  <c r="U3828" i="1"/>
  <c r="V3828" i="1" s="1"/>
  <c r="U3827" i="1"/>
  <c r="V3827" i="1" s="1"/>
  <c r="U3826" i="1"/>
  <c r="V3826" i="1" s="1"/>
  <c r="V3825" i="1"/>
  <c r="U3825" i="1"/>
  <c r="U3824" i="1"/>
  <c r="V3824" i="1" s="1"/>
  <c r="V3823" i="1"/>
  <c r="U3823" i="1"/>
  <c r="U3822" i="1"/>
  <c r="V3822" i="1" s="1"/>
  <c r="V3821" i="1"/>
  <c r="U3821" i="1"/>
  <c r="U3820" i="1"/>
  <c r="V3820" i="1" s="1"/>
  <c r="U3819" i="1"/>
  <c r="V3819" i="1" s="1"/>
  <c r="V3818" i="1"/>
  <c r="U3818" i="1"/>
  <c r="U3817" i="1"/>
  <c r="V3817" i="1" s="1"/>
  <c r="V3816" i="1"/>
  <c r="U3816" i="1"/>
  <c r="U3815" i="1"/>
  <c r="V3815" i="1" s="1"/>
  <c r="V3814" i="1"/>
  <c r="U3814" i="1"/>
  <c r="U3813" i="1"/>
  <c r="V3813" i="1" s="1"/>
  <c r="V3812" i="1"/>
  <c r="U3812" i="1"/>
  <c r="U3811" i="1"/>
  <c r="V3811" i="1" s="1"/>
  <c r="V3810" i="1"/>
  <c r="U3810" i="1"/>
  <c r="U3809" i="1"/>
  <c r="V3809" i="1" s="1"/>
  <c r="V3808" i="1"/>
  <c r="U3808" i="1"/>
  <c r="U3807" i="1"/>
  <c r="V3807" i="1" s="1"/>
  <c r="V3806" i="1"/>
  <c r="U3806" i="1"/>
  <c r="U3805" i="1"/>
  <c r="V3805" i="1" s="1"/>
  <c r="V3804" i="1"/>
  <c r="U3804" i="1"/>
  <c r="U3803" i="1"/>
  <c r="V3803" i="1" s="1"/>
  <c r="V3802" i="1"/>
  <c r="U3802" i="1"/>
  <c r="U3801" i="1"/>
  <c r="V3801" i="1" s="1"/>
  <c r="V3800" i="1"/>
  <c r="U3800" i="1"/>
  <c r="U3799" i="1"/>
  <c r="V3799" i="1" s="1"/>
  <c r="V3798" i="1"/>
  <c r="U3798" i="1"/>
  <c r="U3797" i="1"/>
  <c r="V3797" i="1" s="1"/>
  <c r="V3796" i="1"/>
  <c r="U3796" i="1"/>
  <c r="U3795" i="1"/>
  <c r="V3795" i="1" s="1"/>
  <c r="V3794" i="1"/>
  <c r="U3794" i="1"/>
  <c r="U3793" i="1"/>
  <c r="V3793" i="1" s="1"/>
  <c r="V3792" i="1"/>
  <c r="U3792" i="1"/>
  <c r="U3791" i="1"/>
  <c r="V3791" i="1" s="1"/>
  <c r="V3790" i="1"/>
  <c r="U3790" i="1"/>
  <c r="U3789" i="1"/>
  <c r="V3789" i="1" s="1"/>
  <c r="V3788" i="1"/>
  <c r="U3788" i="1"/>
  <c r="U3787" i="1"/>
  <c r="V3787" i="1" s="1"/>
  <c r="V3786" i="1"/>
  <c r="U3786" i="1"/>
  <c r="U3785" i="1"/>
  <c r="V3785" i="1" s="1"/>
  <c r="V3784" i="1"/>
  <c r="U3784" i="1"/>
  <c r="U3783" i="1"/>
  <c r="V3783" i="1" s="1"/>
  <c r="V3782" i="1"/>
  <c r="U3782" i="1"/>
  <c r="U3781" i="1"/>
  <c r="V3781" i="1" s="1"/>
  <c r="V3780" i="1"/>
  <c r="U3780" i="1"/>
  <c r="U3779" i="1"/>
  <c r="V3779" i="1" s="1"/>
  <c r="V3778" i="1"/>
  <c r="U3778" i="1"/>
  <c r="U3777" i="1"/>
  <c r="V3777" i="1" s="1"/>
  <c r="V3776" i="1"/>
  <c r="U3776" i="1"/>
  <c r="U3775" i="1"/>
  <c r="V3775" i="1" s="1"/>
  <c r="V3774" i="1"/>
  <c r="U3774" i="1"/>
  <c r="U3773" i="1"/>
  <c r="V3773" i="1" s="1"/>
  <c r="V3772" i="1"/>
  <c r="U3772" i="1"/>
  <c r="U3771" i="1"/>
  <c r="V3771" i="1" s="1"/>
  <c r="V3770" i="1"/>
  <c r="U3770" i="1"/>
  <c r="U3769" i="1"/>
  <c r="V3769" i="1" s="1"/>
  <c r="V3768" i="1"/>
  <c r="U3768" i="1"/>
  <c r="U3767" i="1"/>
  <c r="V3767" i="1" s="1"/>
  <c r="V3766" i="1"/>
  <c r="U3766" i="1"/>
  <c r="U3765" i="1"/>
  <c r="V3765" i="1" s="1"/>
  <c r="V3764" i="1"/>
  <c r="U3764" i="1"/>
  <c r="U3763" i="1"/>
  <c r="V3763" i="1" s="1"/>
  <c r="V3762" i="1"/>
  <c r="U3762" i="1"/>
  <c r="U3761" i="1"/>
  <c r="V3761" i="1" s="1"/>
  <c r="V3760" i="1"/>
  <c r="U3760" i="1"/>
  <c r="U3759" i="1"/>
  <c r="V3759" i="1" s="1"/>
  <c r="V3758" i="1"/>
  <c r="U3758" i="1"/>
  <c r="U3757" i="1"/>
  <c r="V3757" i="1" s="1"/>
  <c r="V3756" i="1"/>
  <c r="U3756" i="1"/>
  <c r="U3755" i="1"/>
  <c r="V3755" i="1" s="1"/>
  <c r="V3754" i="1"/>
  <c r="U3754" i="1"/>
  <c r="U3753" i="1"/>
  <c r="V3753" i="1" s="1"/>
  <c r="V3752" i="1"/>
  <c r="U3752" i="1"/>
  <c r="U3751" i="1"/>
  <c r="V3751" i="1" s="1"/>
  <c r="V3750" i="1"/>
  <c r="U3750" i="1"/>
  <c r="U3749" i="1"/>
  <c r="V3749" i="1" s="1"/>
  <c r="V3748" i="1"/>
  <c r="U3748" i="1"/>
  <c r="U3747" i="1"/>
  <c r="V3747" i="1" s="1"/>
  <c r="V3746" i="1"/>
  <c r="U3746" i="1"/>
  <c r="U3745" i="1"/>
  <c r="V3745" i="1" s="1"/>
  <c r="V3744" i="1"/>
  <c r="U3744" i="1"/>
  <c r="U3743" i="1"/>
  <c r="V3743" i="1" s="1"/>
  <c r="V3742" i="1"/>
  <c r="U3742" i="1"/>
  <c r="U3741" i="1"/>
  <c r="V3741" i="1" s="1"/>
  <c r="V3740" i="1"/>
  <c r="U3740" i="1"/>
  <c r="U3739" i="1"/>
  <c r="V3739" i="1" s="1"/>
  <c r="V3738" i="1"/>
  <c r="U3738" i="1"/>
  <c r="U3737" i="1"/>
  <c r="V3737" i="1" s="1"/>
  <c r="V3736" i="1"/>
  <c r="U3736" i="1"/>
  <c r="U3735" i="1"/>
  <c r="V3735" i="1" s="1"/>
  <c r="V3734" i="1"/>
  <c r="U3734" i="1"/>
  <c r="U3733" i="1"/>
  <c r="V3733" i="1" s="1"/>
  <c r="V3732" i="1"/>
  <c r="U3732" i="1"/>
  <c r="U3731" i="1"/>
  <c r="V3731" i="1" s="1"/>
  <c r="V3730" i="1"/>
  <c r="U3730" i="1"/>
  <c r="U3729" i="1"/>
  <c r="V3729" i="1" s="1"/>
  <c r="V3728" i="1"/>
  <c r="U3728" i="1"/>
  <c r="U3727" i="1"/>
  <c r="V3727" i="1" s="1"/>
  <c r="V3726" i="1"/>
  <c r="U3726" i="1"/>
  <c r="U3725" i="1"/>
  <c r="V3725" i="1" s="1"/>
  <c r="U3724" i="1"/>
  <c r="V3724" i="1" s="1"/>
  <c r="U3723" i="1"/>
  <c r="V3723" i="1" s="1"/>
  <c r="V3722" i="1"/>
  <c r="U3722" i="1"/>
  <c r="U3721" i="1"/>
  <c r="V3721" i="1" s="1"/>
  <c r="U3720" i="1"/>
  <c r="V3720" i="1" s="1"/>
  <c r="U3719" i="1"/>
  <c r="V3719" i="1" s="1"/>
  <c r="U3718" i="1"/>
  <c r="V3718" i="1" s="1"/>
  <c r="U3717" i="1"/>
  <c r="V3717" i="1" s="1"/>
  <c r="U3716" i="1"/>
  <c r="V3716" i="1" s="1"/>
  <c r="U3715" i="1"/>
  <c r="V3715" i="1" s="1"/>
  <c r="V3714" i="1"/>
  <c r="U3714" i="1"/>
  <c r="U3713" i="1"/>
  <c r="V3713" i="1" s="1"/>
  <c r="U3712" i="1"/>
  <c r="V3712" i="1" s="1"/>
  <c r="U3711" i="1"/>
  <c r="V3711" i="1" s="1"/>
  <c r="U3710" i="1"/>
  <c r="V3710" i="1" s="1"/>
  <c r="U3709" i="1"/>
  <c r="V3709" i="1" s="1"/>
  <c r="U3708" i="1"/>
  <c r="V3708" i="1" s="1"/>
  <c r="U3707" i="1"/>
  <c r="V3707" i="1" s="1"/>
  <c r="V3706" i="1"/>
  <c r="U3706" i="1"/>
  <c r="U3705" i="1"/>
  <c r="V3705" i="1" s="1"/>
  <c r="U3704" i="1"/>
  <c r="V3704" i="1" s="1"/>
  <c r="U3703" i="1"/>
  <c r="V3703" i="1" s="1"/>
  <c r="U3702" i="1"/>
  <c r="V3702" i="1" s="1"/>
  <c r="U3701" i="1"/>
  <c r="V3701" i="1" s="1"/>
  <c r="U3700" i="1"/>
  <c r="V3700" i="1" s="1"/>
  <c r="U3699" i="1"/>
  <c r="V3699" i="1" s="1"/>
  <c r="V3698" i="1"/>
  <c r="U3698" i="1"/>
  <c r="U3697" i="1"/>
  <c r="V3697" i="1" s="1"/>
  <c r="U3696" i="1"/>
  <c r="V3696" i="1" s="1"/>
  <c r="U3695" i="1"/>
  <c r="V3695" i="1" s="1"/>
  <c r="U3694" i="1"/>
  <c r="V3694" i="1" s="1"/>
  <c r="U3693" i="1"/>
  <c r="V3693" i="1" s="1"/>
  <c r="U3692" i="1"/>
  <c r="V3692" i="1" s="1"/>
  <c r="U3691" i="1"/>
  <c r="V3691" i="1" s="1"/>
  <c r="V3690" i="1"/>
  <c r="U3690" i="1"/>
  <c r="U3689" i="1"/>
  <c r="V3689" i="1" s="1"/>
  <c r="U3688" i="1"/>
  <c r="V3688" i="1" s="1"/>
  <c r="U3687" i="1"/>
  <c r="V3687" i="1" s="1"/>
  <c r="U3686" i="1"/>
  <c r="V3686" i="1" s="1"/>
  <c r="U3685" i="1"/>
  <c r="V3685" i="1" s="1"/>
  <c r="U3684" i="1"/>
  <c r="V3684" i="1" s="1"/>
  <c r="U3683" i="1"/>
  <c r="V3683" i="1" s="1"/>
  <c r="V3682" i="1"/>
  <c r="U3682" i="1"/>
  <c r="U3681" i="1"/>
  <c r="V3681" i="1" s="1"/>
  <c r="U3680" i="1"/>
  <c r="V3680" i="1" s="1"/>
  <c r="U3679" i="1"/>
  <c r="V3679" i="1" s="1"/>
  <c r="U3678" i="1"/>
  <c r="V3678" i="1" s="1"/>
  <c r="U3677" i="1"/>
  <c r="V3677" i="1" s="1"/>
  <c r="U3676" i="1"/>
  <c r="V3676" i="1" s="1"/>
  <c r="U3675" i="1"/>
  <c r="V3675" i="1" s="1"/>
  <c r="V3674" i="1"/>
  <c r="U3674" i="1"/>
  <c r="U3673" i="1"/>
  <c r="V3673" i="1" s="1"/>
  <c r="U3672" i="1"/>
  <c r="V3672" i="1" s="1"/>
  <c r="U3671" i="1"/>
  <c r="V3671" i="1" s="1"/>
  <c r="U3670" i="1"/>
  <c r="V3670" i="1" s="1"/>
  <c r="U3669" i="1"/>
  <c r="V3669" i="1" s="1"/>
  <c r="U3668" i="1"/>
  <c r="V3668" i="1" s="1"/>
  <c r="U3667" i="1"/>
  <c r="V3667" i="1" s="1"/>
  <c r="V3666" i="1"/>
  <c r="U3666" i="1"/>
  <c r="U3665" i="1"/>
  <c r="V3665" i="1" s="1"/>
  <c r="U3664" i="1"/>
  <c r="V3664" i="1" s="1"/>
  <c r="U3663" i="1"/>
  <c r="V3663" i="1" s="1"/>
  <c r="U3662" i="1"/>
  <c r="V3662" i="1" s="1"/>
  <c r="U3661" i="1"/>
  <c r="V3661" i="1" s="1"/>
  <c r="U3660" i="1"/>
  <c r="V3660" i="1" s="1"/>
  <c r="U3659" i="1"/>
  <c r="V3659" i="1" s="1"/>
  <c r="V3658" i="1"/>
  <c r="U3658" i="1"/>
  <c r="U3657" i="1"/>
  <c r="V3657" i="1" s="1"/>
  <c r="U3656" i="1"/>
  <c r="V3656" i="1" s="1"/>
  <c r="U3655" i="1"/>
  <c r="V3655" i="1" s="1"/>
  <c r="U3654" i="1"/>
  <c r="V3654" i="1" s="1"/>
  <c r="U3653" i="1"/>
  <c r="V3653" i="1" s="1"/>
  <c r="U3652" i="1"/>
  <c r="V3652" i="1" s="1"/>
  <c r="U3651" i="1"/>
  <c r="V3651" i="1" s="1"/>
  <c r="V3650" i="1"/>
  <c r="U3650" i="1"/>
  <c r="U3649" i="1"/>
  <c r="V3649" i="1" s="1"/>
  <c r="U3648" i="1"/>
  <c r="V3648" i="1" s="1"/>
  <c r="U3647" i="1"/>
  <c r="V3647" i="1" s="1"/>
  <c r="U3646" i="1"/>
  <c r="V3646" i="1" s="1"/>
  <c r="U3645" i="1"/>
  <c r="V3645" i="1" s="1"/>
  <c r="U3644" i="1"/>
  <c r="V3644" i="1" s="1"/>
  <c r="U3643" i="1"/>
  <c r="V3643" i="1" s="1"/>
  <c r="V3642" i="1"/>
  <c r="U3642" i="1"/>
  <c r="U3641" i="1"/>
  <c r="V3641" i="1" s="1"/>
  <c r="U3640" i="1"/>
  <c r="V3640" i="1" s="1"/>
  <c r="U3639" i="1"/>
  <c r="V3639" i="1" s="1"/>
  <c r="U3638" i="1"/>
  <c r="V3638" i="1" s="1"/>
  <c r="U3637" i="1"/>
  <c r="V3637" i="1" s="1"/>
  <c r="U3636" i="1"/>
  <c r="V3636" i="1" s="1"/>
  <c r="U3635" i="1"/>
  <c r="V3635" i="1" s="1"/>
  <c r="V3634" i="1"/>
  <c r="U3634" i="1"/>
  <c r="U3633" i="1"/>
  <c r="V3633" i="1" s="1"/>
  <c r="U3632" i="1"/>
  <c r="V3632" i="1" s="1"/>
  <c r="U3631" i="1"/>
  <c r="V3631" i="1" s="1"/>
  <c r="U3630" i="1"/>
  <c r="V3630" i="1" s="1"/>
  <c r="U3629" i="1"/>
  <c r="V3629" i="1" s="1"/>
  <c r="U3628" i="1"/>
  <c r="V3628" i="1" s="1"/>
  <c r="U3627" i="1"/>
  <c r="V3627" i="1" s="1"/>
  <c r="V3626" i="1"/>
  <c r="U3626" i="1"/>
  <c r="U3625" i="1"/>
  <c r="V3625" i="1" s="1"/>
  <c r="U3624" i="1"/>
  <c r="V3624" i="1" s="1"/>
  <c r="U3623" i="1"/>
  <c r="V3623" i="1" s="1"/>
  <c r="U3622" i="1"/>
  <c r="V3622" i="1" s="1"/>
  <c r="U3621" i="1"/>
  <c r="V3621" i="1" s="1"/>
  <c r="U3620" i="1"/>
  <c r="V3620" i="1" s="1"/>
  <c r="U3619" i="1"/>
  <c r="V3619" i="1" s="1"/>
  <c r="V3618" i="1"/>
  <c r="U3618" i="1"/>
  <c r="U3617" i="1"/>
  <c r="V3617" i="1" s="1"/>
  <c r="U3616" i="1"/>
  <c r="V3616" i="1" s="1"/>
  <c r="U3615" i="1"/>
  <c r="V3615" i="1" s="1"/>
  <c r="U3614" i="1"/>
  <c r="V3614" i="1" s="1"/>
  <c r="U3613" i="1"/>
  <c r="V3613" i="1" s="1"/>
  <c r="U3612" i="1"/>
  <c r="V3612" i="1" s="1"/>
  <c r="U3611" i="1"/>
  <c r="V3611" i="1" s="1"/>
  <c r="V3610" i="1"/>
  <c r="U3610" i="1"/>
  <c r="U3609" i="1"/>
  <c r="V3609" i="1" s="1"/>
  <c r="U3608" i="1"/>
  <c r="V3608" i="1" s="1"/>
  <c r="U3607" i="1"/>
  <c r="V3607" i="1" s="1"/>
  <c r="U3606" i="1"/>
  <c r="V3606" i="1" s="1"/>
  <c r="U3605" i="1"/>
  <c r="V3605" i="1" s="1"/>
  <c r="U3604" i="1"/>
  <c r="V3604" i="1" s="1"/>
  <c r="U3603" i="1"/>
  <c r="V3603" i="1" s="1"/>
  <c r="V3602" i="1"/>
  <c r="U3602" i="1"/>
  <c r="U3601" i="1"/>
  <c r="V3601" i="1" s="1"/>
  <c r="U3600" i="1"/>
  <c r="V3600" i="1" s="1"/>
  <c r="U3599" i="1"/>
  <c r="V3599" i="1" s="1"/>
  <c r="U3598" i="1"/>
  <c r="V3598" i="1" s="1"/>
  <c r="U3597" i="1"/>
  <c r="V3597" i="1" s="1"/>
  <c r="U3596" i="1"/>
  <c r="V3596" i="1" s="1"/>
  <c r="U3595" i="1"/>
  <c r="V3595" i="1" s="1"/>
  <c r="V3594" i="1"/>
  <c r="U3594" i="1"/>
  <c r="U3593" i="1"/>
  <c r="V3593" i="1" s="1"/>
  <c r="U3592" i="1"/>
  <c r="V3592" i="1" s="1"/>
  <c r="U3591" i="1"/>
  <c r="V3591" i="1" s="1"/>
  <c r="U3590" i="1"/>
  <c r="V3590" i="1" s="1"/>
  <c r="U3589" i="1"/>
  <c r="V3589" i="1" s="1"/>
  <c r="U3588" i="1"/>
  <c r="V3588" i="1" s="1"/>
  <c r="U3587" i="1"/>
  <c r="V3587" i="1" s="1"/>
  <c r="V3586" i="1"/>
  <c r="U3586" i="1"/>
  <c r="U3585" i="1"/>
  <c r="V3585" i="1" s="1"/>
  <c r="U3584" i="1"/>
  <c r="V3584" i="1" s="1"/>
  <c r="U3583" i="1"/>
  <c r="V3583" i="1" s="1"/>
  <c r="U3582" i="1"/>
  <c r="V3582" i="1" s="1"/>
  <c r="U3581" i="1"/>
  <c r="V3581" i="1" s="1"/>
  <c r="U3580" i="1"/>
  <c r="V3580" i="1" s="1"/>
  <c r="U3579" i="1"/>
  <c r="V3579" i="1" s="1"/>
  <c r="V3578" i="1"/>
  <c r="U3578" i="1"/>
  <c r="U3577" i="1"/>
  <c r="V3577" i="1" s="1"/>
  <c r="U3576" i="1"/>
  <c r="V3576" i="1" s="1"/>
  <c r="U3575" i="1"/>
  <c r="V3575" i="1" s="1"/>
  <c r="U3574" i="1"/>
  <c r="V3574" i="1" s="1"/>
  <c r="U3573" i="1"/>
  <c r="V3573" i="1" s="1"/>
  <c r="U3572" i="1"/>
  <c r="V3572" i="1" s="1"/>
  <c r="U3571" i="1"/>
  <c r="V3571" i="1" s="1"/>
  <c r="V3570" i="1"/>
  <c r="U3570" i="1"/>
  <c r="U3569" i="1"/>
  <c r="V3569" i="1" s="1"/>
  <c r="U3568" i="1"/>
  <c r="V3568" i="1" s="1"/>
  <c r="U3567" i="1"/>
  <c r="V3567" i="1" s="1"/>
  <c r="U3566" i="1"/>
  <c r="V3566" i="1" s="1"/>
  <c r="U3565" i="1"/>
  <c r="V3565" i="1" s="1"/>
  <c r="U3564" i="1"/>
  <c r="V3564" i="1" s="1"/>
  <c r="U3563" i="1"/>
  <c r="V3563" i="1" s="1"/>
  <c r="V3562" i="1"/>
  <c r="U3562" i="1"/>
  <c r="U3561" i="1"/>
  <c r="V3561" i="1" s="1"/>
  <c r="V3560" i="1"/>
  <c r="U3560" i="1"/>
  <c r="U3559" i="1"/>
  <c r="V3559" i="1" s="1"/>
  <c r="U3558" i="1"/>
  <c r="V3558" i="1" s="1"/>
  <c r="U3557" i="1"/>
  <c r="V3557" i="1" s="1"/>
  <c r="U3556" i="1"/>
  <c r="V3556" i="1" s="1"/>
  <c r="U3555" i="1"/>
  <c r="V3555" i="1" s="1"/>
  <c r="V3554" i="1"/>
  <c r="U3554" i="1"/>
  <c r="U3553" i="1"/>
  <c r="V3553" i="1" s="1"/>
  <c r="V3552" i="1"/>
  <c r="U3552" i="1"/>
  <c r="U3551" i="1"/>
  <c r="V3551" i="1" s="1"/>
  <c r="U3550" i="1"/>
  <c r="V3550" i="1" s="1"/>
  <c r="U3549" i="1"/>
  <c r="V3549" i="1" s="1"/>
  <c r="U3548" i="1"/>
  <c r="V3548" i="1" s="1"/>
  <c r="U3547" i="1"/>
  <c r="V3547" i="1" s="1"/>
  <c r="V3546" i="1"/>
  <c r="U3546" i="1"/>
  <c r="U3545" i="1"/>
  <c r="V3545" i="1" s="1"/>
  <c r="V3544" i="1"/>
  <c r="U3544" i="1"/>
  <c r="U3543" i="1"/>
  <c r="V3543" i="1" s="1"/>
  <c r="U3542" i="1"/>
  <c r="V3542" i="1" s="1"/>
  <c r="U3541" i="1"/>
  <c r="V3541" i="1" s="1"/>
  <c r="U3540" i="1"/>
  <c r="V3540" i="1" s="1"/>
  <c r="U3539" i="1"/>
  <c r="V3539" i="1" s="1"/>
  <c r="V3538" i="1"/>
  <c r="U3538" i="1"/>
  <c r="U3537" i="1"/>
  <c r="V3537" i="1" s="1"/>
  <c r="V3536" i="1"/>
  <c r="U3536" i="1"/>
  <c r="U3535" i="1"/>
  <c r="V3535" i="1" s="1"/>
  <c r="U3534" i="1"/>
  <c r="V3534" i="1" s="1"/>
  <c r="U3533" i="1"/>
  <c r="V3533" i="1" s="1"/>
  <c r="U3532" i="1"/>
  <c r="V3532" i="1" s="1"/>
  <c r="U3531" i="1"/>
  <c r="V3531" i="1" s="1"/>
  <c r="V3530" i="1"/>
  <c r="U3530" i="1"/>
  <c r="U3529" i="1"/>
  <c r="V3529" i="1" s="1"/>
  <c r="V3528" i="1"/>
  <c r="U3528" i="1"/>
  <c r="U3527" i="1"/>
  <c r="V3527" i="1" s="1"/>
  <c r="U3526" i="1"/>
  <c r="V3526" i="1" s="1"/>
  <c r="U3525" i="1"/>
  <c r="V3525" i="1" s="1"/>
  <c r="U3524" i="1"/>
  <c r="V3524" i="1" s="1"/>
  <c r="U3523" i="1"/>
  <c r="V3523" i="1" s="1"/>
  <c r="V3522" i="1"/>
  <c r="U3522" i="1"/>
  <c r="U3521" i="1"/>
  <c r="V3521" i="1" s="1"/>
  <c r="V3520" i="1"/>
  <c r="U3520" i="1"/>
  <c r="U3519" i="1"/>
  <c r="V3519" i="1" s="1"/>
  <c r="U3518" i="1"/>
  <c r="V3518" i="1" s="1"/>
  <c r="U3517" i="1"/>
  <c r="V3517" i="1" s="1"/>
  <c r="U3516" i="1"/>
  <c r="V3516" i="1" s="1"/>
  <c r="U3515" i="1"/>
  <c r="V3515" i="1" s="1"/>
  <c r="V3514" i="1"/>
  <c r="U3514" i="1"/>
  <c r="U3513" i="1"/>
  <c r="V3513" i="1" s="1"/>
  <c r="V3512" i="1"/>
  <c r="U3512" i="1"/>
  <c r="U3511" i="1"/>
  <c r="V3511" i="1" s="1"/>
  <c r="U3510" i="1"/>
  <c r="V3510" i="1" s="1"/>
  <c r="V3509" i="1"/>
  <c r="U3509" i="1"/>
  <c r="U3508" i="1"/>
  <c r="V3508" i="1" s="1"/>
  <c r="V3507" i="1"/>
  <c r="U3507" i="1"/>
  <c r="U3506" i="1"/>
  <c r="V3506" i="1" s="1"/>
  <c r="V3505" i="1"/>
  <c r="U3505" i="1"/>
  <c r="U3504" i="1"/>
  <c r="V3504" i="1" s="1"/>
  <c r="V3503" i="1"/>
  <c r="U3503" i="1"/>
  <c r="U3502" i="1"/>
  <c r="V3502" i="1" s="1"/>
  <c r="V3501" i="1"/>
  <c r="U3501" i="1"/>
  <c r="U3500" i="1"/>
  <c r="V3500" i="1" s="1"/>
  <c r="V3499" i="1"/>
  <c r="U3499" i="1"/>
  <c r="U3498" i="1"/>
  <c r="V3498" i="1" s="1"/>
  <c r="V3497" i="1"/>
  <c r="U3497" i="1"/>
  <c r="U3496" i="1"/>
  <c r="V3496" i="1" s="1"/>
  <c r="V3495" i="1"/>
  <c r="U3495" i="1"/>
  <c r="U3494" i="1"/>
  <c r="V3494" i="1" s="1"/>
  <c r="V3493" i="1"/>
  <c r="U3493" i="1"/>
  <c r="U3492" i="1"/>
  <c r="V3492" i="1" s="1"/>
  <c r="V3491" i="1"/>
  <c r="U3491" i="1"/>
  <c r="U3490" i="1"/>
  <c r="V3490" i="1" s="1"/>
  <c r="V3489" i="1"/>
  <c r="U3489" i="1"/>
  <c r="U3488" i="1"/>
  <c r="V3488" i="1" s="1"/>
  <c r="V3487" i="1"/>
  <c r="U3487" i="1"/>
  <c r="U3486" i="1"/>
  <c r="V3486" i="1" s="1"/>
  <c r="V3485" i="1"/>
  <c r="U3485" i="1"/>
  <c r="U3484" i="1"/>
  <c r="V3484" i="1" s="1"/>
  <c r="V3483" i="1"/>
  <c r="U3483" i="1"/>
  <c r="U3482" i="1"/>
  <c r="V3482" i="1" s="1"/>
  <c r="V3481" i="1"/>
  <c r="U3481" i="1"/>
  <c r="U3480" i="1"/>
  <c r="V3480" i="1" s="1"/>
  <c r="V3479" i="1"/>
  <c r="U3479" i="1"/>
  <c r="U3478" i="1"/>
  <c r="V3478" i="1" s="1"/>
  <c r="V3477" i="1"/>
  <c r="U3477" i="1"/>
  <c r="U3476" i="1"/>
  <c r="V3476" i="1" s="1"/>
  <c r="V3475" i="1"/>
  <c r="U3475" i="1"/>
  <c r="U3474" i="1"/>
  <c r="V3474" i="1" s="1"/>
  <c r="V3473" i="1"/>
  <c r="U3473" i="1"/>
  <c r="U3472" i="1"/>
  <c r="V3472" i="1" s="1"/>
  <c r="V3471" i="1"/>
  <c r="U3471" i="1"/>
  <c r="U3470" i="1"/>
  <c r="V3470" i="1" s="1"/>
  <c r="V3469" i="1"/>
  <c r="U3469" i="1"/>
  <c r="U3468" i="1"/>
  <c r="V3468" i="1" s="1"/>
  <c r="V3467" i="1"/>
  <c r="U3467" i="1"/>
  <c r="U3466" i="1"/>
  <c r="V3466" i="1" s="1"/>
  <c r="V3465" i="1"/>
  <c r="U3465" i="1"/>
  <c r="U3464" i="1"/>
  <c r="V3464" i="1" s="1"/>
  <c r="V3463" i="1"/>
  <c r="U3463" i="1"/>
  <c r="U3462" i="1"/>
  <c r="V3462" i="1" s="1"/>
  <c r="V3461" i="1"/>
  <c r="U3461" i="1"/>
  <c r="U3460" i="1"/>
  <c r="V3460" i="1" s="1"/>
  <c r="V3459" i="1"/>
  <c r="U3459" i="1"/>
  <c r="U3458" i="1"/>
  <c r="V3458" i="1" s="1"/>
  <c r="V3457" i="1"/>
  <c r="U3457" i="1"/>
  <c r="U3456" i="1"/>
  <c r="V3456" i="1" s="1"/>
  <c r="V3455" i="1"/>
  <c r="U3455" i="1"/>
  <c r="U3454" i="1"/>
  <c r="V3454" i="1" s="1"/>
  <c r="V3453" i="1"/>
  <c r="U3453" i="1"/>
  <c r="U3452" i="1"/>
  <c r="V3452" i="1" s="1"/>
  <c r="V3451" i="1"/>
  <c r="U3451" i="1"/>
  <c r="U3450" i="1"/>
  <c r="V3450" i="1" s="1"/>
  <c r="V3449" i="1"/>
  <c r="U3449" i="1"/>
  <c r="U3448" i="1"/>
  <c r="V3448" i="1" s="1"/>
  <c r="V3447" i="1"/>
  <c r="U3447" i="1"/>
  <c r="U3446" i="1"/>
  <c r="V3446" i="1" s="1"/>
  <c r="V3445" i="1"/>
  <c r="U3445" i="1"/>
  <c r="U3444" i="1"/>
  <c r="V3444" i="1" s="1"/>
  <c r="V3443" i="1"/>
  <c r="U3443" i="1"/>
  <c r="U3442" i="1"/>
  <c r="V3442" i="1" s="1"/>
  <c r="V3441" i="1"/>
  <c r="U3441" i="1"/>
  <c r="U3440" i="1"/>
  <c r="V3440" i="1" s="1"/>
  <c r="V3439" i="1"/>
  <c r="U3439" i="1"/>
  <c r="U3438" i="1"/>
  <c r="V3438" i="1" s="1"/>
  <c r="V3437" i="1"/>
  <c r="U3437" i="1"/>
  <c r="U3436" i="1"/>
  <c r="V3436" i="1" s="1"/>
  <c r="V3435" i="1"/>
  <c r="U3435" i="1"/>
  <c r="U3434" i="1"/>
  <c r="V3434" i="1" s="1"/>
  <c r="V3433" i="1"/>
  <c r="U3433" i="1"/>
  <c r="U3432" i="1"/>
  <c r="V3432" i="1" s="1"/>
  <c r="V3431" i="1"/>
  <c r="U3431" i="1"/>
  <c r="U3430" i="1"/>
  <c r="V3430" i="1" s="1"/>
  <c r="V3429" i="1"/>
  <c r="U3429" i="1"/>
  <c r="U3428" i="1"/>
  <c r="V3428" i="1" s="1"/>
  <c r="V3427" i="1"/>
  <c r="U3427" i="1"/>
  <c r="U3426" i="1"/>
  <c r="V3426" i="1" s="1"/>
  <c r="V3425" i="1"/>
  <c r="U3425" i="1"/>
  <c r="U3424" i="1"/>
  <c r="V3424" i="1" s="1"/>
  <c r="V3423" i="1"/>
  <c r="U3423" i="1"/>
  <c r="U3422" i="1"/>
  <c r="V3422" i="1" s="1"/>
  <c r="V3421" i="1"/>
  <c r="U3421" i="1"/>
  <c r="U3420" i="1"/>
  <c r="V3420" i="1" s="1"/>
  <c r="V3419" i="1"/>
  <c r="U3419" i="1"/>
  <c r="U3418" i="1"/>
  <c r="V3418" i="1" s="1"/>
  <c r="V3417" i="1"/>
  <c r="U3417" i="1"/>
  <c r="U3416" i="1"/>
  <c r="V3416" i="1" s="1"/>
  <c r="V3415" i="1"/>
  <c r="U3415" i="1"/>
  <c r="U3414" i="1"/>
  <c r="V3414" i="1" s="1"/>
  <c r="V3413" i="1"/>
  <c r="U3413" i="1"/>
  <c r="U3412" i="1"/>
  <c r="V3412" i="1" s="1"/>
  <c r="V3411" i="1"/>
  <c r="U3411" i="1"/>
  <c r="U3410" i="1"/>
  <c r="V3410" i="1" s="1"/>
  <c r="V3409" i="1"/>
  <c r="U3409" i="1"/>
  <c r="U3408" i="1"/>
  <c r="V3408" i="1" s="1"/>
  <c r="V3407" i="1"/>
  <c r="U3407" i="1"/>
  <c r="U3406" i="1"/>
  <c r="V3406" i="1" s="1"/>
  <c r="V3405" i="1"/>
  <c r="U3405" i="1"/>
  <c r="U3404" i="1"/>
  <c r="V3404" i="1" s="1"/>
  <c r="V3403" i="1"/>
  <c r="U3403" i="1"/>
  <c r="U3402" i="1"/>
  <c r="V3402" i="1" s="1"/>
  <c r="V3401" i="1"/>
  <c r="U3401" i="1"/>
  <c r="U3400" i="1"/>
  <c r="V3400" i="1" s="1"/>
  <c r="V3399" i="1"/>
  <c r="U3399" i="1"/>
  <c r="U3398" i="1"/>
  <c r="V3398" i="1" s="1"/>
  <c r="V3397" i="1"/>
  <c r="U3397" i="1"/>
  <c r="U3396" i="1"/>
  <c r="V3396" i="1" s="1"/>
  <c r="V3395" i="1"/>
  <c r="U3395" i="1"/>
  <c r="U3394" i="1"/>
  <c r="V3394" i="1" s="1"/>
  <c r="V3393" i="1"/>
  <c r="U3393" i="1"/>
  <c r="U3392" i="1"/>
  <c r="V3392" i="1" s="1"/>
  <c r="V3391" i="1"/>
  <c r="U3391" i="1"/>
  <c r="U3390" i="1"/>
  <c r="V3390" i="1" s="1"/>
  <c r="V3389" i="1"/>
  <c r="U3389" i="1"/>
  <c r="U3388" i="1"/>
  <c r="V3388" i="1" s="1"/>
  <c r="V3387" i="1"/>
  <c r="U3387" i="1"/>
  <c r="U3386" i="1"/>
  <c r="V3386" i="1" s="1"/>
  <c r="V3385" i="1"/>
  <c r="U3385" i="1"/>
  <c r="U3384" i="1"/>
  <c r="V3384" i="1" s="1"/>
  <c r="V3383" i="1"/>
  <c r="U3383" i="1"/>
  <c r="U3382" i="1"/>
  <c r="V3382" i="1" s="1"/>
  <c r="V3381" i="1"/>
  <c r="U3381" i="1"/>
  <c r="U3380" i="1"/>
  <c r="V3380" i="1" s="1"/>
  <c r="V3379" i="1"/>
  <c r="U3379" i="1"/>
  <c r="U3378" i="1"/>
  <c r="V3378" i="1" s="1"/>
  <c r="V3377" i="1"/>
  <c r="U3377" i="1"/>
  <c r="U3376" i="1"/>
  <c r="V3376" i="1" s="1"/>
  <c r="V3375" i="1"/>
  <c r="U3375" i="1"/>
  <c r="U3374" i="1"/>
  <c r="V3374" i="1" s="1"/>
  <c r="V3373" i="1"/>
  <c r="U3373" i="1"/>
  <c r="U3372" i="1"/>
  <c r="V3372" i="1" s="1"/>
  <c r="V3371" i="1"/>
  <c r="U3371" i="1"/>
  <c r="U3370" i="1"/>
  <c r="V3370" i="1" s="1"/>
  <c r="V3369" i="1"/>
  <c r="U3369" i="1"/>
  <c r="U3368" i="1"/>
  <c r="V3368" i="1" s="1"/>
  <c r="V3367" i="1"/>
  <c r="U3367" i="1"/>
  <c r="U3366" i="1"/>
  <c r="V3366" i="1" s="1"/>
  <c r="V3365" i="1"/>
  <c r="U3365" i="1"/>
  <c r="U3364" i="1"/>
  <c r="V3364" i="1" s="1"/>
  <c r="V3363" i="1"/>
  <c r="U3363" i="1"/>
  <c r="U3362" i="1"/>
  <c r="V3362" i="1" s="1"/>
  <c r="V3361" i="1"/>
  <c r="U3361" i="1"/>
  <c r="U3360" i="1"/>
  <c r="V3360" i="1" s="1"/>
  <c r="V3359" i="1"/>
  <c r="U3359" i="1"/>
  <c r="U3358" i="1"/>
  <c r="V3358" i="1" s="1"/>
  <c r="V3357" i="1"/>
  <c r="U3357" i="1"/>
  <c r="U3356" i="1"/>
  <c r="V3356" i="1" s="1"/>
  <c r="V3355" i="1"/>
  <c r="U3355" i="1"/>
  <c r="U3354" i="1"/>
  <c r="V3354" i="1" s="1"/>
  <c r="V3353" i="1"/>
  <c r="U3353" i="1"/>
  <c r="U3352" i="1"/>
  <c r="V3352" i="1" s="1"/>
  <c r="V3351" i="1"/>
  <c r="U3351" i="1"/>
  <c r="U3350" i="1"/>
  <c r="V3350" i="1" s="1"/>
  <c r="V3349" i="1"/>
  <c r="U3349" i="1"/>
  <c r="U3348" i="1"/>
  <c r="V3348" i="1" s="1"/>
  <c r="V3347" i="1"/>
  <c r="U3347" i="1"/>
  <c r="U3346" i="1"/>
  <c r="V3346" i="1" s="1"/>
  <c r="V3345" i="1"/>
  <c r="U3345" i="1"/>
  <c r="U3344" i="1"/>
  <c r="V3344" i="1" s="1"/>
  <c r="V3343" i="1"/>
  <c r="U3343" i="1"/>
  <c r="U3342" i="1"/>
  <c r="V3342" i="1" s="1"/>
  <c r="V3341" i="1"/>
  <c r="U3341" i="1"/>
  <c r="U3340" i="1"/>
  <c r="V3340" i="1" s="1"/>
  <c r="V3339" i="1"/>
  <c r="U3339" i="1"/>
  <c r="U3338" i="1"/>
  <c r="V3338" i="1" s="1"/>
  <c r="V3337" i="1"/>
  <c r="U3337" i="1"/>
  <c r="U3336" i="1"/>
  <c r="V3336" i="1" s="1"/>
  <c r="V3335" i="1"/>
  <c r="U3335" i="1"/>
  <c r="U3334" i="1"/>
  <c r="V3334" i="1" s="1"/>
  <c r="V3333" i="1"/>
  <c r="U3333" i="1"/>
  <c r="U3332" i="1"/>
  <c r="V3332" i="1" s="1"/>
  <c r="V3331" i="1"/>
  <c r="U3331" i="1"/>
  <c r="U3330" i="1"/>
  <c r="V3330" i="1" s="1"/>
  <c r="V3329" i="1"/>
  <c r="U3329" i="1"/>
  <c r="U3328" i="1"/>
  <c r="V3328" i="1" s="1"/>
  <c r="V3327" i="1"/>
  <c r="U3327" i="1"/>
  <c r="U3326" i="1"/>
  <c r="V3326" i="1" s="1"/>
  <c r="V3325" i="1"/>
  <c r="U3325" i="1"/>
  <c r="U3324" i="1"/>
  <c r="V3324" i="1" s="1"/>
  <c r="V3323" i="1"/>
  <c r="U3323" i="1"/>
  <c r="U3322" i="1"/>
  <c r="V3322" i="1" s="1"/>
  <c r="V3321" i="1"/>
  <c r="U3321" i="1"/>
  <c r="U3320" i="1"/>
  <c r="V3320" i="1" s="1"/>
  <c r="V3319" i="1"/>
  <c r="U3319" i="1"/>
  <c r="U3318" i="1"/>
  <c r="V3318" i="1" s="1"/>
  <c r="V3317" i="1"/>
  <c r="U3317" i="1"/>
  <c r="U3316" i="1"/>
  <c r="V3316" i="1" s="1"/>
  <c r="V3315" i="1"/>
  <c r="U3315" i="1"/>
  <c r="U3314" i="1"/>
  <c r="V3314" i="1" s="1"/>
  <c r="V3313" i="1"/>
  <c r="U3313" i="1"/>
  <c r="U3312" i="1"/>
  <c r="V3312" i="1" s="1"/>
  <c r="V3311" i="1"/>
  <c r="U3311" i="1"/>
  <c r="U3310" i="1"/>
  <c r="V3310" i="1" s="1"/>
  <c r="V3309" i="1"/>
  <c r="U3309" i="1"/>
  <c r="U3308" i="1"/>
  <c r="V3308" i="1" s="1"/>
  <c r="V3307" i="1"/>
  <c r="U3307" i="1"/>
  <c r="U3306" i="1"/>
  <c r="V3306" i="1" s="1"/>
  <c r="V3305" i="1"/>
  <c r="U3305" i="1"/>
  <c r="U3304" i="1"/>
  <c r="V3304" i="1" s="1"/>
  <c r="V3303" i="1"/>
  <c r="U3303" i="1"/>
  <c r="U3302" i="1"/>
  <c r="V3302" i="1" s="1"/>
  <c r="V3301" i="1"/>
  <c r="U3301" i="1"/>
  <c r="U3300" i="1"/>
  <c r="V3300" i="1" s="1"/>
  <c r="V3299" i="1"/>
  <c r="U3299" i="1"/>
  <c r="U3298" i="1"/>
  <c r="V3298" i="1" s="1"/>
  <c r="V3297" i="1"/>
  <c r="U3297" i="1"/>
  <c r="U3296" i="1"/>
  <c r="V3296" i="1" s="1"/>
  <c r="V3295" i="1"/>
  <c r="U3295" i="1"/>
  <c r="U3294" i="1"/>
  <c r="V3294" i="1" s="1"/>
  <c r="V3293" i="1"/>
  <c r="U3293" i="1"/>
  <c r="U3292" i="1"/>
  <c r="V3292" i="1" s="1"/>
  <c r="V3291" i="1"/>
  <c r="U3291" i="1"/>
  <c r="U3290" i="1"/>
  <c r="V3290" i="1" s="1"/>
  <c r="V3289" i="1"/>
  <c r="U3289" i="1"/>
  <c r="U3288" i="1"/>
  <c r="V3288" i="1" s="1"/>
  <c r="V3287" i="1"/>
  <c r="U3287" i="1"/>
  <c r="U3286" i="1"/>
  <c r="V3286" i="1" s="1"/>
  <c r="V3285" i="1"/>
  <c r="U3285" i="1"/>
  <c r="U3284" i="1"/>
  <c r="V3284" i="1" s="1"/>
  <c r="V3283" i="1"/>
  <c r="U3283" i="1"/>
  <c r="U3282" i="1"/>
  <c r="V3282" i="1" s="1"/>
  <c r="V3281" i="1"/>
  <c r="U3281" i="1"/>
  <c r="U3280" i="1"/>
  <c r="V3280" i="1" s="1"/>
  <c r="V3279" i="1"/>
  <c r="U3279" i="1"/>
  <c r="U3278" i="1"/>
  <c r="V3278" i="1" s="1"/>
  <c r="V3277" i="1"/>
  <c r="U3277" i="1"/>
  <c r="U3276" i="1"/>
  <c r="V3276" i="1" s="1"/>
  <c r="V3275" i="1"/>
  <c r="U3275" i="1"/>
  <c r="U3274" i="1"/>
  <c r="V3274" i="1" s="1"/>
  <c r="V3273" i="1"/>
  <c r="U3273" i="1"/>
  <c r="U3272" i="1"/>
  <c r="V3272" i="1" s="1"/>
  <c r="V3271" i="1"/>
  <c r="U3271" i="1"/>
  <c r="U3270" i="1"/>
  <c r="V3270" i="1" s="1"/>
  <c r="V3269" i="1"/>
  <c r="U3269" i="1"/>
  <c r="U3268" i="1"/>
  <c r="V3268" i="1" s="1"/>
  <c r="V3267" i="1"/>
  <c r="U3267" i="1"/>
  <c r="U3266" i="1"/>
  <c r="V3266" i="1" s="1"/>
  <c r="V3265" i="1"/>
  <c r="U3265" i="1"/>
  <c r="U3264" i="1"/>
  <c r="V3264" i="1" s="1"/>
  <c r="V3263" i="1"/>
  <c r="U3263" i="1"/>
  <c r="U3262" i="1"/>
  <c r="V3262" i="1" s="1"/>
  <c r="V3261" i="1"/>
  <c r="U3261" i="1"/>
  <c r="U3260" i="1"/>
  <c r="V3260" i="1" s="1"/>
  <c r="V3259" i="1"/>
  <c r="U3259" i="1"/>
  <c r="U3258" i="1"/>
  <c r="V3258" i="1" s="1"/>
  <c r="V3257" i="1"/>
  <c r="U3257" i="1"/>
  <c r="U3256" i="1"/>
  <c r="V3256" i="1" s="1"/>
  <c r="V3255" i="1"/>
  <c r="U3255" i="1"/>
  <c r="U3254" i="1"/>
  <c r="V3254" i="1" s="1"/>
  <c r="V3253" i="1"/>
  <c r="U3253" i="1"/>
  <c r="U3252" i="1"/>
  <c r="V3252" i="1" s="1"/>
  <c r="V3251" i="1"/>
  <c r="U3251" i="1"/>
  <c r="U3250" i="1"/>
  <c r="V3250" i="1" s="1"/>
  <c r="V3249" i="1"/>
  <c r="U3249" i="1"/>
  <c r="U3248" i="1"/>
  <c r="V3248" i="1" s="1"/>
  <c r="V3247" i="1"/>
  <c r="U3247" i="1"/>
  <c r="U3246" i="1"/>
  <c r="V3246" i="1" s="1"/>
  <c r="V3245" i="1"/>
  <c r="U3245" i="1"/>
  <c r="U3244" i="1"/>
  <c r="V3244" i="1" s="1"/>
  <c r="V3243" i="1"/>
  <c r="U3243" i="1"/>
  <c r="U3242" i="1"/>
  <c r="V3242" i="1" s="1"/>
  <c r="V3241" i="1"/>
  <c r="U3241" i="1"/>
  <c r="U3240" i="1"/>
  <c r="V3240" i="1" s="1"/>
  <c r="V3239" i="1"/>
  <c r="U3239" i="1"/>
  <c r="U3238" i="1"/>
  <c r="V3238" i="1" s="1"/>
  <c r="V3237" i="1"/>
  <c r="U3237" i="1"/>
  <c r="U3236" i="1"/>
  <c r="V3236" i="1" s="1"/>
  <c r="V3235" i="1"/>
  <c r="U3235" i="1"/>
  <c r="U3234" i="1"/>
  <c r="V3234" i="1" s="1"/>
  <c r="V3233" i="1"/>
  <c r="U3233" i="1"/>
  <c r="U3232" i="1"/>
  <c r="V3232" i="1" s="1"/>
  <c r="V3231" i="1"/>
  <c r="U3231" i="1"/>
  <c r="U3230" i="1"/>
  <c r="V3230" i="1" s="1"/>
  <c r="V3229" i="1"/>
  <c r="U3229" i="1"/>
  <c r="U3228" i="1"/>
  <c r="V3228" i="1" s="1"/>
  <c r="V3227" i="1"/>
  <c r="U3227" i="1"/>
  <c r="U3226" i="1"/>
  <c r="V3226" i="1" s="1"/>
  <c r="V3225" i="1"/>
  <c r="U3225" i="1"/>
  <c r="U3224" i="1"/>
  <c r="V3224" i="1" s="1"/>
  <c r="V3223" i="1"/>
  <c r="U3223" i="1"/>
  <c r="U3222" i="1"/>
  <c r="V3222" i="1" s="1"/>
  <c r="V3221" i="1"/>
  <c r="U3221" i="1"/>
  <c r="U3220" i="1"/>
  <c r="V3220" i="1" s="1"/>
  <c r="V3219" i="1"/>
  <c r="U3219" i="1"/>
  <c r="U3218" i="1"/>
  <c r="V3218" i="1" s="1"/>
  <c r="V3217" i="1"/>
  <c r="U3217" i="1"/>
  <c r="U3216" i="1"/>
  <c r="V3216" i="1" s="1"/>
  <c r="V3215" i="1"/>
  <c r="U3215" i="1"/>
  <c r="U3214" i="1"/>
  <c r="V3214" i="1" s="1"/>
  <c r="V3213" i="1"/>
  <c r="U3213" i="1"/>
  <c r="U3212" i="1"/>
  <c r="V3212" i="1" s="1"/>
  <c r="U3211" i="1"/>
  <c r="V3211" i="1" s="1"/>
  <c r="U3210" i="1"/>
  <c r="V3210" i="1" s="1"/>
  <c r="V3209" i="1"/>
  <c r="U3209" i="1"/>
  <c r="U3208" i="1"/>
  <c r="V3208" i="1" s="1"/>
  <c r="U3207" i="1"/>
  <c r="V3207" i="1" s="1"/>
  <c r="U3206" i="1"/>
  <c r="V3206" i="1" s="1"/>
  <c r="V3205" i="1"/>
  <c r="U3205" i="1"/>
  <c r="U3204" i="1"/>
  <c r="V3204" i="1" s="1"/>
  <c r="U3203" i="1"/>
  <c r="V3203" i="1" s="1"/>
  <c r="U3202" i="1"/>
  <c r="V3202" i="1" s="1"/>
  <c r="V3201" i="1"/>
  <c r="U3201" i="1"/>
  <c r="U3200" i="1"/>
  <c r="V3200" i="1" s="1"/>
  <c r="U3199" i="1"/>
  <c r="V3199" i="1" s="1"/>
  <c r="U3198" i="1"/>
  <c r="V3198" i="1" s="1"/>
  <c r="V3197" i="1"/>
  <c r="U3197" i="1"/>
  <c r="U3196" i="1"/>
  <c r="V3196" i="1" s="1"/>
  <c r="U3195" i="1"/>
  <c r="V3195" i="1" s="1"/>
  <c r="U3194" i="1"/>
  <c r="V3194" i="1" s="1"/>
  <c r="V3193" i="1"/>
  <c r="U3193" i="1"/>
  <c r="U3192" i="1"/>
  <c r="V3192" i="1" s="1"/>
  <c r="U3191" i="1"/>
  <c r="V3191" i="1" s="1"/>
  <c r="U3190" i="1"/>
  <c r="V3190" i="1" s="1"/>
  <c r="V3189" i="1"/>
  <c r="U3189" i="1"/>
  <c r="U3188" i="1"/>
  <c r="V3188" i="1" s="1"/>
  <c r="U3187" i="1"/>
  <c r="V3187" i="1" s="1"/>
  <c r="U3186" i="1"/>
  <c r="V3186" i="1" s="1"/>
  <c r="V3185" i="1"/>
  <c r="U3185" i="1"/>
  <c r="U3184" i="1"/>
  <c r="V3184" i="1" s="1"/>
  <c r="U3183" i="1"/>
  <c r="V3183" i="1" s="1"/>
  <c r="U3182" i="1"/>
  <c r="V3182" i="1" s="1"/>
  <c r="V3181" i="1"/>
  <c r="U3181" i="1"/>
  <c r="U3180" i="1"/>
  <c r="V3180" i="1" s="1"/>
  <c r="U3179" i="1"/>
  <c r="V3179" i="1" s="1"/>
  <c r="U3178" i="1"/>
  <c r="V3178" i="1" s="1"/>
  <c r="V3177" i="1"/>
  <c r="U3177" i="1"/>
  <c r="U3176" i="1"/>
  <c r="V3176" i="1" s="1"/>
  <c r="U3175" i="1"/>
  <c r="V3175" i="1" s="1"/>
  <c r="U3174" i="1"/>
  <c r="V3174" i="1" s="1"/>
  <c r="V3173" i="1"/>
  <c r="U3173" i="1"/>
  <c r="U3172" i="1"/>
  <c r="V3172" i="1" s="1"/>
  <c r="U3171" i="1"/>
  <c r="V3171" i="1" s="1"/>
  <c r="U3170" i="1"/>
  <c r="V3170" i="1" s="1"/>
  <c r="V3169" i="1"/>
  <c r="U3169" i="1"/>
  <c r="U3168" i="1"/>
  <c r="V3168" i="1" s="1"/>
  <c r="U3167" i="1"/>
  <c r="V3167" i="1" s="1"/>
  <c r="U3166" i="1"/>
  <c r="V3166" i="1" s="1"/>
  <c r="V3165" i="1"/>
  <c r="U3165" i="1"/>
  <c r="U3164" i="1"/>
  <c r="V3164" i="1" s="1"/>
  <c r="U3163" i="1"/>
  <c r="V3163" i="1" s="1"/>
  <c r="U3162" i="1"/>
  <c r="V3162" i="1" s="1"/>
  <c r="V3161" i="1"/>
  <c r="U3161" i="1"/>
  <c r="U3160" i="1"/>
  <c r="V3160" i="1" s="1"/>
  <c r="U3159" i="1"/>
  <c r="V3159" i="1" s="1"/>
  <c r="U3158" i="1"/>
  <c r="V3158" i="1" s="1"/>
  <c r="V3157" i="1"/>
  <c r="U3157" i="1"/>
  <c r="U3156" i="1"/>
  <c r="V3156" i="1" s="1"/>
  <c r="U3155" i="1"/>
  <c r="V3155" i="1" s="1"/>
  <c r="U3154" i="1"/>
  <c r="V3154" i="1" s="1"/>
  <c r="V3153" i="1"/>
  <c r="U3153" i="1"/>
  <c r="U3152" i="1"/>
  <c r="V3152" i="1" s="1"/>
  <c r="U3151" i="1"/>
  <c r="V3151" i="1" s="1"/>
  <c r="U3150" i="1"/>
  <c r="V3150" i="1" s="1"/>
  <c r="V3149" i="1"/>
  <c r="U3149" i="1"/>
  <c r="U3148" i="1"/>
  <c r="V3148" i="1" s="1"/>
  <c r="U3147" i="1"/>
  <c r="V3147" i="1" s="1"/>
  <c r="U3146" i="1"/>
  <c r="V3146" i="1" s="1"/>
  <c r="V3145" i="1"/>
  <c r="U3145" i="1"/>
  <c r="U3144" i="1"/>
  <c r="V3144" i="1" s="1"/>
  <c r="U3143" i="1"/>
  <c r="V3143" i="1" s="1"/>
  <c r="U3142" i="1"/>
  <c r="V3142" i="1" s="1"/>
  <c r="V3141" i="1"/>
  <c r="U3141" i="1"/>
  <c r="U3140" i="1"/>
  <c r="V3140" i="1" s="1"/>
  <c r="U3139" i="1"/>
  <c r="V3139" i="1" s="1"/>
  <c r="U3138" i="1"/>
  <c r="V3138" i="1" s="1"/>
  <c r="V3137" i="1"/>
  <c r="U3137" i="1"/>
  <c r="U3136" i="1"/>
  <c r="V3136" i="1" s="1"/>
  <c r="U3135" i="1"/>
  <c r="V3135" i="1" s="1"/>
  <c r="U3134" i="1"/>
  <c r="V3134" i="1" s="1"/>
  <c r="V3133" i="1"/>
  <c r="U3133" i="1"/>
  <c r="U3132" i="1"/>
  <c r="V3132" i="1" s="1"/>
  <c r="U3131" i="1"/>
  <c r="V3131" i="1" s="1"/>
  <c r="U3130" i="1"/>
  <c r="V3130" i="1" s="1"/>
  <c r="V3129" i="1"/>
  <c r="U3129" i="1"/>
  <c r="U3128" i="1"/>
  <c r="V3128" i="1" s="1"/>
  <c r="U3127" i="1"/>
  <c r="V3127" i="1" s="1"/>
  <c r="U3126" i="1"/>
  <c r="V3126" i="1" s="1"/>
  <c r="V3125" i="1"/>
  <c r="U3125" i="1"/>
  <c r="U3124" i="1"/>
  <c r="V3124" i="1" s="1"/>
  <c r="U3123" i="1"/>
  <c r="V3123" i="1" s="1"/>
  <c r="U3122" i="1"/>
  <c r="V3122" i="1" s="1"/>
  <c r="V3121" i="1"/>
  <c r="U3121" i="1"/>
  <c r="U3120" i="1"/>
  <c r="V3120" i="1" s="1"/>
  <c r="U3119" i="1"/>
  <c r="V3119" i="1" s="1"/>
  <c r="U3118" i="1"/>
  <c r="V3118" i="1" s="1"/>
  <c r="V3117" i="1"/>
  <c r="U3117" i="1"/>
  <c r="U3116" i="1"/>
  <c r="V3116" i="1" s="1"/>
  <c r="U3115" i="1"/>
  <c r="V3115" i="1" s="1"/>
  <c r="U3114" i="1"/>
  <c r="V3114" i="1" s="1"/>
  <c r="V3113" i="1"/>
  <c r="U3113" i="1"/>
  <c r="U3112" i="1"/>
  <c r="V3112" i="1" s="1"/>
  <c r="U3111" i="1"/>
  <c r="V3111" i="1" s="1"/>
  <c r="U3110" i="1"/>
  <c r="V3110" i="1" s="1"/>
  <c r="V3109" i="1"/>
  <c r="U3109" i="1"/>
  <c r="U3108" i="1"/>
  <c r="V3108" i="1" s="1"/>
  <c r="U3107" i="1"/>
  <c r="V3107" i="1" s="1"/>
  <c r="U3106" i="1"/>
  <c r="V3106" i="1" s="1"/>
  <c r="V3105" i="1"/>
  <c r="U3105" i="1"/>
  <c r="U3104" i="1"/>
  <c r="V3104" i="1" s="1"/>
  <c r="U3103" i="1"/>
  <c r="V3103" i="1" s="1"/>
  <c r="U3102" i="1"/>
  <c r="V3102" i="1" s="1"/>
  <c r="V3101" i="1"/>
  <c r="U3101" i="1"/>
  <c r="U3100" i="1"/>
  <c r="V3100" i="1" s="1"/>
  <c r="U3099" i="1"/>
  <c r="V3099" i="1" s="1"/>
  <c r="U3098" i="1"/>
  <c r="V3098" i="1" s="1"/>
  <c r="V3097" i="1"/>
  <c r="U3097" i="1"/>
  <c r="U3096" i="1"/>
  <c r="V3096" i="1" s="1"/>
  <c r="U3095" i="1"/>
  <c r="V3095" i="1" s="1"/>
  <c r="U3094" i="1"/>
  <c r="V3094" i="1" s="1"/>
  <c r="V3093" i="1"/>
  <c r="U3093" i="1"/>
  <c r="U3092" i="1"/>
  <c r="V3092" i="1" s="1"/>
  <c r="U3091" i="1"/>
  <c r="V3091" i="1" s="1"/>
  <c r="U3090" i="1"/>
  <c r="V3090" i="1" s="1"/>
  <c r="V3089" i="1"/>
  <c r="U3089" i="1"/>
  <c r="U3088" i="1"/>
  <c r="V3088" i="1" s="1"/>
  <c r="U3087" i="1"/>
  <c r="V3087" i="1" s="1"/>
  <c r="U3086" i="1"/>
  <c r="V3086" i="1" s="1"/>
  <c r="V3085" i="1"/>
  <c r="U3085" i="1"/>
  <c r="U3084" i="1"/>
  <c r="V3084" i="1" s="1"/>
  <c r="U3083" i="1"/>
  <c r="V3083" i="1" s="1"/>
  <c r="U3082" i="1"/>
  <c r="V3082" i="1" s="1"/>
  <c r="V3081" i="1"/>
  <c r="U3081" i="1"/>
  <c r="U3080" i="1"/>
  <c r="V3080" i="1" s="1"/>
  <c r="U3079" i="1"/>
  <c r="V3079" i="1" s="1"/>
  <c r="U3078" i="1"/>
  <c r="V3078" i="1" s="1"/>
  <c r="V3077" i="1"/>
  <c r="U3077" i="1"/>
  <c r="U3076" i="1"/>
  <c r="V3076" i="1" s="1"/>
  <c r="U3075" i="1"/>
  <c r="V3075" i="1" s="1"/>
  <c r="U3074" i="1"/>
  <c r="V3074" i="1" s="1"/>
  <c r="V3073" i="1"/>
  <c r="U3073" i="1"/>
  <c r="U3072" i="1"/>
  <c r="V3072" i="1" s="1"/>
  <c r="U3071" i="1"/>
  <c r="V3071" i="1" s="1"/>
  <c r="U3070" i="1"/>
  <c r="V3070" i="1" s="1"/>
  <c r="V3069" i="1"/>
  <c r="U3069" i="1"/>
  <c r="U3068" i="1"/>
  <c r="V3068" i="1" s="1"/>
  <c r="U3067" i="1"/>
  <c r="V3067" i="1" s="1"/>
  <c r="U3066" i="1"/>
  <c r="V3066" i="1" s="1"/>
  <c r="V3065" i="1"/>
  <c r="U3065" i="1"/>
  <c r="U3064" i="1"/>
  <c r="V3064" i="1" s="1"/>
  <c r="U3063" i="1"/>
  <c r="V3063" i="1" s="1"/>
  <c r="U3062" i="1"/>
  <c r="V3062" i="1" s="1"/>
  <c r="V3061" i="1"/>
  <c r="U3061" i="1"/>
  <c r="U3060" i="1"/>
  <c r="V3060" i="1" s="1"/>
  <c r="U3059" i="1"/>
  <c r="V3059" i="1" s="1"/>
  <c r="U3058" i="1"/>
  <c r="V3058" i="1" s="1"/>
  <c r="V3057" i="1"/>
  <c r="U3057" i="1"/>
  <c r="U3056" i="1"/>
  <c r="V3056" i="1" s="1"/>
  <c r="U3055" i="1"/>
  <c r="V3055" i="1" s="1"/>
  <c r="U3054" i="1"/>
  <c r="V3054" i="1" s="1"/>
  <c r="V3053" i="1"/>
  <c r="U3053" i="1"/>
  <c r="U3052" i="1"/>
  <c r="V3052" i="1" s="1"/>
  <c r="U3051" i="1"/>
  <c r="V3051" i="1" s="1"/>
  <c r="U3050" i="1"/>
  <c r="V3050" i="1" s="1"/>
  <c r="V3049" i="1"/>
  <c r="U3049" i="1"/>
  <c r="U3048" i="1"/>
  <c r="V3048" i="1" s="1"/>
  <c r="U3047" i="1"/>
  <c r="V3047" i="1" s="1"/>
  <c r="U3046" i="1"/>
  <c r="V3046" i="1" s="1"/>
  <c r="V3045" i="1"/>
  <c r="U3045" i="1"/>
  <c r="U3044" i="1"/>
  <c r="V3044" i="1" s="1"/>
  <c r="U3043" i="1"/>
  <c r="V3043" i="1" s="1"/>
  <c r="U3042" i="1"/>
  <c r="V3042" i="1" s="1"/>
  <c r="V3041" i="1"/>
  <c r="U3041" i="1"/>
  <c r="U3040" i="1"/>
  <c r="V3040" i="1" s="1"/>
  <c r="U3039" i="1"/>
  <c r="V3039" i="1" s="1"/>
  <c r="U3038" i="1"/>
  <c r="V3038" i="1" s="1"/>
  <c r="V3037" i="1"/>
  <c r="U3037" i="1"/>
  <c r="U3036" i="1"/>
  <c r="V3036" i="1" s="1"/>
  <c r="U3035" i="1"/>
  <c r="V3035" i="1" s="1"/>
  <c r="U3034" i="1"/>
  <c r="V3034" i="1" s="1"/>
  <c r="V3033" i="1"/>
  <c r="U3033" i="1"/>
  <c r="U3032" i="1"/>
  <c r="V3032" i="1" s="1"/>
  <c r="U3031" i="1"/>
  <c r="V3031" i="1" s="1"/>
  <c r="U3030" i="1"/>
  <c r="V3030" i="1" s="1"/>
  <c r="V3029" i="1"/>
  <c r="U3029" i="1"/>
  <c r="U3028" i="1"/>
  <c r="V3028" i="1" s="1"/>
  <c r="U3027" i="1"/>
  <c r="V3027" i="1" s="1"/>
  <c r="U3026" i="1"/>
  <c r="V3026" i="1" s="1"/>
  <c r="V3025" i="1"/>
  <c r="U3025" i="1"/>
  <c r="U3024" i="1"/>
  <c r="V3024" i="1" s="1"/>
  <c r="U3023" i="1"/>
  <c r="V3023" i="1" s="1"/>
  <c r="U3022" i="1"/>
  <c r="V3022" i="1" s="1"/>
  <c r="V3021" i="1"/>
  <c r="U3021" i="1"/>
  <c r="U3020" i="1"/>
  <c r="V3020" i="1" s="1"/>
  <c r="U3019" i="1"/>
  <c r="V3019" i="1" s="1"/>
  <c r="U3018" i="1"/>
  <c r="V3018" i="1" s="1"/>
  <c r="V3017" i="1"/>
  <c r="U3017" i="1"/>
  <c r="U3016" i="1"/>
  <c r="V3016" i="1" s="1"/>
  <c r="U3015" i="1"/>
  <c r="V3015" i="1" s="1"/>
  <c r="U3014" i="1"/>
  <c r="V3014" i="1" s="1"/>
  <c r="V3013" i="1"/>
  <c r="U3013" i="1"/>
  <c r="U3012" i="1"/>
  <c r="V3012" i="1" s="1"/>
  <c r="U3011" i="1"/>
  <c r="V3011" i="1" s="1"/>
  <c r="U3010" i="1"/>
  <c r="V3010" i="1" s="1"/>
  <c r="V3009" i="1"/>
  <c r="U3009" i="1"/>
  <c r="U3008" i="1"/>
  <c r="V3008" i="1" s="1"/>
  <c r="U3007" i="1"/>
  <c r="V3007" i="1" s="1"/>
  <c r="U3006" i="1"/>
  <c r="V3006" i="1" s="1"/>
  <c r="V3005" i="1"/>
  <c r="U3005" i="1"/>
  <c r="U3004" i="1"/>
  <c r="V3004" i="1" s="1"/>
  <c r="U3003" i="1"/>
  <c r="V3003" i="1" s="1"/>
  <c r="U3002" i="1"/>
  <c r="V3002" i="1" s="1"/>
  <c r="V3001" i="1"/>
  <c r="U3001" i="1"/>
  <c r="U3000" i="1"/>
  <c r="V3000" i="1" s="1"/>
  <c r="U2999" i="1"/>
  <c r="V2999" i="1" s="1"/>
  <c r="U2998" i="1"/>
  <c r="V2998" i="1" s="1"/>
  <c r="V2997" i="1"/>
  <c r="U2997" i="1"/>
  <c r="U2996" i="1"/>
  <c r="V2996" i="1" s="1"/>
  <c r="U2995" i="1"/>
  <c r="V2995" i="1" s="1"/>
  <c r="U2994" i="1"/>
  <c r="V2994" i="1" s="1"/>
  <c r="V2993" i="1"/>
  <c r="U2993" i="1"/>
  <c r="U2992" i="1"/>
  <c r="V2992" i="1" s="1"/>
  <c r="U2991" i="1"/>
  <c r="V2991" i="1" s="1"/>
  <c r="U2990" i="1"/>
  <c r="V2990" i="1" s="1"/>
  <c r="V2989" i="1"/>
  <c r="U2989" i="1"/>
  <c r="U2988" i="1"/>
  <c r="V2988" i="1" s="1"/>
  <c r="U2987" i="1"/>
  <c r="V2987" i="1" s="1"/>
  <c r="U2986" i="1"/>
  <c r="V2986" i="1" s="1"/>
  <c r="V2985" i="1"/>
  <c r="U2985" i="1"/>
  <c r="U2984" i="1"/>
  <c r="V2984" i="1" s="1"/>
  <c r="U2983" i="1"/>
  <c r="V2983" i="1" s="1"/>
  <c r="U2982" i="1"/>
  <c r="V2982" i="1" s="1"/>
  <c r="V2981" i="1"/>
  <c r="U2981" i="1"/>
  <c r="U2980" i="1"/>
  <c r="V2980" i="1" s="1"/>
  <c r="U2979" i="1"/>
  <c r="V2979" i="1" s="1"/>
  <c r="U2978" i="1"/>
  <c r="V2978" i="1" s="1"/>
  <c r="V2977" i="1"/>
  <c r="U2977" i="1"/>
  <c r="U2976" i="1"/>
  <c r="V2976" i="1" s="1"/>
  <c r="U2975" i="1"/>
  <c r="V2975" i="1" s="1"/>
  <c r="U2974" i="1"/>
  <c r="V2974" i="1" s="1"/>
  <c r="V2973" i="1"/>
  <c r="U2973" i="1"/>
  <c r="U2972" i="1"/>
  <c r="V2972" i="1" s="1"/>
  <c r="U2971" i="1"/>
  <c r="V2971" i="1" s="1"/>
  <c r="U2970" i="1"/>
  <c r="V2970" i="1" s="1"/>
  <c r="V2969" i="1"/>
  <c r="U2969" i="1"/>
  <c r="U2968" i="1"/>
  <c r="V2968" i="1" s="1"/>
  <c r="U2967" i="1"/>
  <c r="V2967" i="1" s="1"/>
  <c r="U2966" i="1"/>
  <c r="V2966" i="1" s="1"/>
  <c r="V2965" i="1"/>
  <c r="U2965" i="1"/>
  <c r="U2964" i="1"/>
  <c r="V2964" i="1" s="1"/>
  <c r="U2963" i="1"/>
  <c r="V2963" i="1" s="1"/>
  <c r="U2962" i="1"/>
  <c r="V2962" i="1" s="1"/>
  <c r="V2961" i="1"/>
  <c r="U2961" i="1"/>
  <c r="U2960" i="1"/>
  <c r="V2960" i="1" s="1"/>
  <c r="U2959" i="1"/>
  <c r="V2959" i="1" s="1"/>
  <c r="U2958" i="1"/>
  <c r="V2958" i="1" s="1"/>
  <c r="V2957" i="1"/>
  <c r="U2957" i="1"/>
  <c r="U2956" i="1"/>
  <c r="V2956" i="1" s="1"/>
  <c r="U2955" i="1"/>
  <c r="V2955" i="1" s="1"/>
  <c r="U2954" i="1"/>
  <c r="V2954" i="1" s="1"/>
  <c r="V2953" i="1"/>
  <c r="U2953" i="1"/>
  <c r="U2952" i="1"/>
  <c r="V2952" i="1" s="1"/>
  <c r="U2951" i="1"/>
  <c r="V2951" i="1" s="1"/>
  <c r="U2950" i="1"/>
  <c r="V2950" i="1" s="1"/>
  <c r="V2949" i="1"/>
  <c r="U2949" i="1"/>
  <c r="U2948" i="1"/>
  <c r="V2948" i="1" s="1"/>
  <c r="U2947" i="1"/>
  <c r="V2947" i="1" s="1"/>
  <c r="U2946" i="1"/>
  <c r="V2946" i="1" s="1"/>
  <c r="V2945" i="1"/>
  <c r="U2945" i="1"/>
  <c r="U2944" i="1"/>
  <c r="V2944" i="1" s="1"/>
  <c r="U2943" i="1"/>
  <c r="V2943" i="1" s="1"/>
  <c r="U2942" i="1"/>
  <c r="V2942" i="1" s="1"/>
  <c r="V2941" i="1"/>
  <c r="U2941" i="1"/>
  <c r="U2940" i="1"/>
  <c r="V2940" i="1" s="1"/>
  <c r="U2939" i="1"/>
  <c r="V2939" i="1" s="1"/>
  <c r="U2938" i="1"/>
  <c r="V2938" i="1" s="1"/>
  <c r="V2937" i="1"/>
  <c r="U2937" i="1"/>
  <c r="U2936" i="1"/>
  <c r="V2936" i="1" s="1"/>
  <c r="U2935" i="1"/>
  <c r="V2935" i="1" s="1"/>
  <c r="U2934" i="1"/>
  <c r="V2934" i="1" s="1"/>
  <c r="V2933" i="1"/>
  <c r="U2933" i="1"/>
  <c r="U2932" i="1"/>
  <c r="V2932" i="1" s="1"/>
  <c r="U2931" i="1"/>
  <c r="V2931" i="1" s="1"/>
  <c r="U2930" i="1"/>
  <c r="V2930" i="1" s="1"/>
  <c r="V2929" i="1"/>
  <c r="U2929" i="1"/>
  <c r="U2928" i="1"/>
  <c r="V2928" i="1" s="1"/>
  <c r="U2927" i="1"/>
  <c r="V2927" i="1" s="1"/>
  <c r="U2926" i="1"/>
  <c r="V2926" i="1" s="1"/>
  <c r="V2925" i="1"/>
  <c r="U2925" i="1"/>
  <c r="U2924" i="1"/>
  <c r="V2924" i="1" s="1"/>
  <c r="U2923" i="1"/>
  <c r="V2923" i="1" s="1"/>
  <c r="U2922" i="1"/>
  <c r="V2922" i="1" s="1"/>
  <c r="V2921" i="1"/>
  <c r="U2921" i="1"/>
  <c r="U2920" i="1"/>
  <c r="V2920" i="1" s="1"/>
  <c r="U2919" i="1"/>
  <c r="V2919" i="1" s="1"/>
  <c r="U2918" i="1"/>
  <c r="V2918" i="1" s="1"/>
  <c r="V2917" i="1"/>
  <c r="U2917" i="1"/>
  <c r="U2916" i="1"/>
  <c r="V2916" i="1" s="1"/>
  <c r="U2915" i="1"/>
  <c r="V2915" i="1" s="1"/>
  <c r="U2914" i="1"/>
  <c r="V2914" i="1" s="1"/>
  <c r="V2913" i="1"/>
  <c r="U2913" i="1"/>
  <c r="U2912" i="1"/>
  <c r="V2912" i="1" s="1"/>
  <c r="U2911" i="1"/>
  <c r="V2911" i="1" s="1"/>
  <c r="U2910" i="1"/>
  <c r="V2910" i="1" s="1"/>
  <c r="V2909" i="1"/>
  <c r="U2909" i="1"/>
  <c r="U2908" i="1"/>
  <c r="V2908" i="1" s="1"/>
  <c r="U2907" i="1"/>
  <c r="V2907" i="1" s="1"/>
  <c r="U2906" i="1"/>
  <c r="V2906" i="1" s="1"/>
  <c r="V2905" i="1"/>
  <c r="U2905" i="1"/>
  <c r="U2904" i="1"/>
  <c r="V2904" i="1" s="1"/>
  <c r="U2903" i="1"/>
  <c r="V2903" i="1" s="1"/>
  <c r="U2902" i="1"/>
  <c r="V2902" i="1" s="1"/>
  <c r="V2901" i="1"/>
  <c r="U2901" i="1"/>
  <c r="U2900" i="1"/>
  <c r="V2900" i="1" s="1"/>
  <c r="U2899" i="1"/>
  <c r="V2899" i="1" s="1"/>
  <c r="U2898" i="1"/>
  <c r="V2898" i="1" s="1"/>
  <c r="V2897" i="1"/>
  <c r="U2897" i="1"/>
  <c r="U2896" i="1"/>
  <c r="V2896" i="1" s="1"/>
  <c r="U2895" i="1"/>
  <c r="V2895" i="1" s="1"/>
  <c r="U2894" i="1"/>
  <c r="V2894" i="1" s="1"/>
  <c r="V2893" i="1"/>
  <c r="U2893" i="1"/>
  <c r="U2892" i="1"/>
  <c r="V2892" i="1" s="1"/>
  <c r="U2891" i="1"/>
  <c r="V2891" i="1" s="1"/>
  <c r="U2890" i="1"/>
  <c r="V2890" i="1" s="1"/>
  <c r="V2889" i="1"/>
  <c r="U2889" i="1"/>
  <c r="U2888" i="1"/>
  <c r="V2888" i="1" s="1"/>
  <c r="U2887" i="1"/>
  <c r="V2887" i="1" s="1"/>
  <c r="U2886" i="1"/>
  <c r="V2886" i="1" s="1"/>
  <c r="V2885" i="1"/>
  <c r="U2885" i="1"/>
  <c r="U2884" i="1"/>
  <c r="V2884" i="1" s="1"/>
  <c r="U2883" i="1"/>
  <c r="V2883" i="1" s="1"/>
  <c r="U2882" i="1"/>
  <c r="V2882" i="1" s="1"/>
  <c r="U2881" i="1"/>
  <c r="V2881" i="1" s="1"/>
  <c r="U2880" i="1"/>
  <c r="V2880" i="1" s="1"/>
  <c r="U2879" i="1"/>
  <c r="V2879" i="1" s="1"/>
  <c r="U2878" i="1"/>
  <c r="V2878" i="1" s="1"/>
  <c r="U2877" i="1"/>
  <c r="V2877" i="1" s="1"/>
  <c r="U2876" i="1"/>
  <c r="V2876" i="1" s="1"/>
  <c r="U2875" i="1"/>
  <c r="V2875" i="1" s="1"/>
  <c r="U2874" i="1"/>
  <c r="V2874" i="1" s="1"/>
  <c r="U2873" i="1"/>
  <c r="V2873" i="1" s="1"/>
  <c r="U2872" i="1"/>
  <c r="V2872" i="1" s="1"/>
  <c r="U2871" i="1"/>
  <c r="V2871" i="1" s="1"/>
  <c r="U2870" i="1"/>
  <c r="V2870" i="1" s="1"/>
  <c r="U2869" i="1"/>
  <c r="V2869" i="1" s="1"/>
  <c r="U2868" i="1"/>
  <c r="V2868" i="1" s="1"/>
  <c r="U2867" i="1"/>
  <c r="V2867" i="1" s="1"/>
  <c r="U2866" i="1"/>
  <c r="V2866" i="1" s="1"/>
  <c r="U2865" i="1"/>
  <c r="V2865" i="1" s="1"/>
  <c r="U2864" i="1"/>
  <c r="V2864" i="1" s="1"/>
  <c r="U2863" i="1"/>
  <c r="V2863" i="1" s="1"/>
  <c r="U2862" i="1"/>
  <c r="V2862" i="1" s="1"/>
  <c r="U2861" i="1"/>
  <c r="V2861" i="1" s="1"/>
  <c r="U2860" i="1"/>
  <c r="V2860" i="1" s="1"/>
  <c r="U2859" i="1"/>
  <c r="V2859" i="1" s="1"/>
  <c r="U2858" i="1"/>
  <c r="V2858" i="1" s="1"/>
  <c r="U2857" i="1"/>
  <c r="V2857" i="1" s="1"/>
  <c r="U2856" i="1"/>
  <c r="V2856" i="1" s="1"/>
  <c r="U2855" i="1"/>
  <c r="V2855" i="1" s="1"/>
  <c r="U2854" i="1"/>
  <c r="V2854" i="1" s="1"/>
  <c r="U2853" i="1"/>
  <c r="V2853" i="1" s="1"/>
  <c r="U2852" i="1"/>
  <c r="V2852" i="1" s="1"/>
  <c r="U2851" i="1"/>
  <c r="V2851" i="1" s="1"/>
  <c r="U2850" i="1"/>
  <c r="V2850" i="1" s="1"/>
  <c r="U2849" i="1"/>
  <c r="V2849" i="1" s="1"/>
  <c r="U2848" i="1"/>
  <c r="V2848" i="1" s="1"/>
  <c r="U2847" i="1"/>
  <c r="V2847" i="1" s="1"/>
  <c r="U2846" i="1"/>
  <c r="V2846" i="1" s="1"/>
  <c r="U2845" i="1"/>
  <c r="V2845" i="1" s="1"/>
  <c r="U2844" i="1"/>
  <c r="V2844" i="1" s="1"/>
  <c r="U2843" i="1"/>
  <c r="V2843" i="1" s="1"/>
  <c r="U2842" i="1"/>
  <c r="V2842" i="1" s="1"/>
  <c r="U2841" i="1"/>
  <c r="V2841" i="1" s="1"/>
  <c r="U2840" i="1"/>
  <c r="V2840" i="1" s="1"/>
  <c r="U2839" i="1"/>
  <c r="V2839" i="1" s="1"/>
  <c r="U2838" i="1"/>
  <c r="V2838" i="1" s="1"/>
  <c r="U2837" i="1"/>
  <c r="V2837" i="1" s="1"/>
  <c r="U2836" i="1"/>
  <c r="V2836" i="1" s="1"/>
  <c r="U2835" i="1"/>
  <c r="V2835" i="1" s="1"/>
  <c r="U2834" i="1"/>
  <c r="V2834" i="1" s="1"/>
  <c r="U2833" i="1"/>
  <c r="V2833" i="1" s="1"/>
  <c r="U2832" i="1"/>
  <c r="V2832" i="1" s="1"/>
  <c r="U2831" i="1"/>
  <c r="V2831" i="1" s="1"/>
  <c r="U2830" i="1"/>
  <c r="V2830" i="1" s="1"/>
  <c r="U2829" i="1"/>
  <c r="V2829" i="1" s="1"/>
  <c r="U2828" i="1"/>
  <c r="V2828" i="1" s="1"/>
  <c r="U2827" i="1"/>
  <c r="V2827" i="1" s="1"/>
  <c r="U2826" i="1"/>
  <c r="V2826" i="1" s="1"/>
  <c r="U2825" i="1"/>
  <c r="V2825" i="1" s="1"/>
  <c r="U2824" i="1"/>
  <c r="V2824" i="1" s="1"/>
  <c r="U2823" i="1"/>
  <c r="V2823" i="1" s="1"/>
  <c r="U2822" i="1"/>
  <c r="V2822" i="1" s="1"/>
  <c r="U2821" i="1"/>
  <c r="V2821" i="1" s="1"/>
  <c r="U2820" i="1"/>
  <c r="V2820" i="1" s="1"/>
  <c r="U2819" i="1"/>
  <c r="V2819" i="1" s="1"/>
  <c r="U2818" i="1"/>
  <c r="V2818" i="1" s="1"/>
  <c r="U2817" i="1"/>
  <c r="V2817" i="1" s="1"/>
  <c r="U2816" i="1"/>
  <c r="V2816" i="1" s="1"/>
  <c r="U2815" i="1"/>
  <c r="V2815" i="1" s="1"/>
  <c r="U2814" i="1"/>
  <c r="V2814" i="1" s="1"/>
  <c r="U2813" i="1"/>
  <c r="V2813" i="1" s="1"/>
  <c r="U2812" i="1"/>
  <c r="V2812" i="1" s="1"/>
  <c r="U2811" i="1"/>
  <c r="V2811" i="1" s="1"/>
  <c r="U2810" i="1"/>
  <c r="V2810" i="1" s="1"/>
  <c r="U2809" i="1"/>
  <c r="V2809" i="1" s="1"/>
  <c r="U2808" i="1"/>
  <c r="V2808" i="1" s="1"/>
  <c r="U2807" i="1"/>
  <c r="V2807" i="1" s="1"/>
  <c r="U2806" i="1"/>
  <c r="V2806" i="1" s="1"/>
  <c r="U2805" i="1"/>
  <c r="V2805" i="1" s="1"/>
  <c r="U2804" i="1"/>
  <c r="V2804" i="1" s="1"/>
  <c r="U2803" i="1"/>
  <c r="V2803" i="1" s="1"/>
  <c r="U2802" i="1"/>
  <c r="V2802" i="1" s="1"/>
  <c r="U2801" i="1"/>
  <c r="V2801" i="1" s="1"/>
  <c r="U2800" i="1"/>
  <c r="V2800" i="1" s="1"/>
  <c r="U2799" i="1"/>
  <c r="V2799" i="1" s="1"/>
  <c r="U2798" i="1"/>
  <c r="V2798" i="1" s="1"/>
  <c r="U2797" i="1"/>
  <c r="V2797" i="1" s="1"/>
  <c r="U2796" i="1"/>
  <c r="V2796" i="1" s="1"/>
  <c r="U2795" i="1"/>
  <c r="V2795" i="1" s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U2661" i="1"/>
  <c r="V2661" i="1" s="1"/>
  <c r="V2660" i="1"/>
  <c r="U2660" i="1"/>
  <c r="U2659" i="1"/>
  <c r="V2659" i="1" s="1"/>
  <c r="V2658" i="1"/>
  <c r="U2658" i="1"/>
  <c r="U2657" i="1"/>
  <c r="V2657" i="1" s="1"/>
  <c r="V2656" i="1"/>
  <c r="U2656" i="1"/>
  <c r="U2655" i="1"/>
  <c r="V2655" i="1" s="1"/>
  <c r="V2654" i="1"/>
  <c r="U2654" i="1"/>
  <c r="U2653" i="1"/>
  <c r="V2653" i="1" s="1"/>
  <c r="V2652" i="1"/>
  <c r="U2652" i="1"/>
  <c r="U2651" i="1"/>
  <c r="V2651" i="1" s="1"/>
  <c r="V2650" i="1"/>
  <c r="U2650" i="1"/>
  <c r="U2649" i="1"/>
  <c r="V2649" i="1" s="1"/>
  <c r="V2648" i="1"/>
  <c r="U2648" i="1"/>
  <c r="U2647" i="1"/>
  <c r="V2647" i="1" s="1"/>
  <c r="V2646" i="1"/>
  <c r="U2646" i="1"/>
  <c r="U2645" i="1"/>
  <c r="V2645" i="1" s="1"/>
  <c r="V2644" i="1"/>
  <c r="U2644" i="1"/>
  <c r="U2643" i="1"/>
  <c r="V2643" i="1" s="1"/>
  <c r="V2642" i="1"/>
  <c r="U2642" i="1"/>
  <c r="U2641" i="1"/>
  <c r="V2641" i="1" s="1"/>
  <c r="V2640" i="1"/>
  <c r="U2640" i="1"/>
  <c r="U2639" i="1"/>
  <c r="V2639" i="1" s="1"/>
  <c r="V2638" i="1"/>
  <c r="U2638" i="1"/>
  <c r="U2637" i="1"/>
  <c r="V2637" i="1" s="1"/>
  <c r="V2636" i="1"/>
  <c r="U2636" i="1"/>
  <c r="U2635" i="1"/>
  <c r="V2635" i="1" s="1"/>
  <c r="V2634" i="1"/>
  <c r="U2634" i="1"/>
  <c r="U2633" i="1"/>
  <c r="V2633" i="1" s="1"/>
  <c r="V2632" i="1"/>
  <c r="U2632" i="1"/>
  <c r="U2631" i="1"/>
  <c r="V2631" i="1" s="1"/>
  <c r="V2630" i="1"/>
  <c r="U2630" i="1"/>
  <c r="U2629" i="1"/>
  <c r="V2629" i="1" s="1"/>
  <c r="V2628" i="1"/>
  <c r="U2628" i="1"/>
  <c r="U2627" i="1"/>
  <c r="V2627" i="1" s="1"/>
  <c r="V2626" i="1"/>
  <c r="U2626" i="1"/>
  <c r="U2625" i="1"/>
  <c r="V2625" i="1" s="1"/>
  <c r="V2624" i="1"/>
  <c r="U2624" i="1"/>
  <c r="U2623" i="1"/>
  <c r="V2623" i="1" s="1"/>
  <c r="V2622" i="1"/>
  <c r="U2622" i="1"/>
  <c r="U2621" i="1"/>
  <c r="V2621" i="1" s="1"/>
  <c r="V2620" i="1"/>
  <c r="U2620" i="1"/>
  <c r="U2619" i="1"/>
  <c r="V2619" i="1" s="1"/>
  <c r="V2618" i="1"/>
  <c r="U2618" i="1"/>
  <c r="U2617" i="1"/>
  <c r="V2617" i="1" s="1"/>
  <c r="V2616" i="1"/>
  <c r="U2616" i="1"/>
  <c r="U2615" i="1"/>
  <c r="V2615" i="1" s="1"/>
  <c r="V2614" i="1"/>
  <c r="U2614" i="1"/>
  <c r="U2613" i="1"/>
  <c r="V2613" i="1" s="1"/>
  <c r="V2612" i="1"/>
  <c r="U2612" i="1"/>
  <c r="U2611" i="1"/>
  <c r="V2611" i="1" s="1"/>
  <c r="V2610" i="1"/>
  <c r="U2610" i="1"/>
  <c r="U2609" i="1"/>
  <c r="V2609" i="1" s="1"/>
  <c r="V2608" i="1"/>
  <c r="U2608" i="1"/>
  <c r="U2607" i="1"/>
  <c r="V2607" i="1" s="1"/>
  <c r="V2606" i="1"/>
  <c r="U2606" i="1"/>
  <c r="U2605" i="1"/>
  <c r="V2605" i="1" s="1"/>
  <c r="V2604" i="1"/>
  <c r="U2604" i="1"/>
  <c r="U2603" i="1"/>
  <c r="V2603" i="1" s="1"/>
  <c r="V2602" i="1"/>
  <c r="U2602" i="1"/>
  <c r="U2601" i="1"/>
  <c r="V2601" i="1" s="1"/>
  <c r="V2600" i="1"/>
  <c r="U2600" i="1"/>
  <c r="U2599" i="1"/>
  <c r="V2599" i="1" s="1"/>
  <c r="V2598" i="1"/>
  <c r="U2598" i="1"/>
  <c r="U2597" i="1"/>
  <c r="V2597" i="1" s="1"/>
  <c r="V2596" i="1"/>
  <c r="U2596" i="1"/>
  <c r="U2595" i="1"/>
  <c r="V2595" i="1" s="1"/>
  <c r="V2594" i="1"/>
  <c r="U2594" i="1"/>
  <c r="U2593" i="1"/>
  <c r="V2593" i="1" s="1"/>
  <c r="V2592" i="1"/>
  <c r="U2592" i="1"/>
  <c r="U2591" i="1"/>
  <c r="V2591" i="1" s="1"/>
  <c r="V2590" i="1"/>
  <c r="U2590" i="1"/>
  <c r="U2589" i="1"/>
  <c r="V2589" i="1" s="1"/>
  <c r="V2588" i="1"/>
  <c r="U2588" i="1"/>
  <c r="U2587" i="1"/>
  <c r="V2587" i="1" s="1"/>
  <c r="V2586" i="1"/>
  <c r="U2586" i="1"/>
  <c r="U2585" i="1"/>
  <c r="V2585" i="1" s="1"/>
  <c r="V2584" i="1"/>
  <c r="U2584" i="1"/>
  <c r="U2583" i="1"/>
  <c r="V2583" i="1" s="1"/>
  <c r="V2582" i="1"/>
  <c r="U2582" i="1"/>
  <c r="U2581" i="1"/>
  <c r="V2581" i="1" s="1"/>
  <c r="V2580" i="1"/>
  <c r="U2580" i="1"/>
  <c r="U2579" i="1"/>
  <c r="V2579" i="1" s="1"/>
  <c r="V2578" i="1"/>
  <c r="U2578" i="1"/>
  <c r="U2577" i="1"/>
  <c r="V2577" i="1" s="1"/>
  <c r="V2576" i="1"/>
  <c r="U2576" i="1"/>
  <c r="U2575" i="1"/>
  <c r="V2575" i="1" s="1"/>
  <c r="V2574" i="1"/>
  <c r="U2574" i="1"/>
  <c r="U2573" i="1"/>
  <c r="V2573" i="1" s="1"/>
  <c r="V2572" i="1"/>
  <c r="U2572" i="1"/>
  <c r="U2571" i="1"/>
  <c r="V2571" i="1" s="1"/>
  <c r="V2570" i="1"/>
  <c r="U2570" i="1"/>
  <c r="U2569" i="1"/>
  <c r="V2569" i="1" s="1"/>
  <c r="V2568" i="1"/>
  <c r="U2568" i="1"/>
  <c r="U2567" i="1"/>
  <c r="V2567" i="1" s="1"/>
  <c r="V2566" i="1"/>
  <c r="U2566" i="1"/>
  <c r="U2565" i="1"/>
  <c r="V2565" i="1" s="1"/>
  <c r="V2564" i="1"/>
  <c r="U2564" i="1"/>
  <c r="U2563" i="1"/>
  <c r="V2563" i="1" s="1"/>
  <c r="V2562" i="1"/>
  <c r="U2562" i="1"/>
  <c r="U2561" i="1"/>
  <c r="V2561" i="1" s="1"/>
  <c r="V2560" i="1"/>
  <c r="U2560" i="1"/>
  <c r="U2559" i="1"/>
  <c r="V2559" i="1" s="1"/>
  <c r="V2558" i="1"/>
  <c r="U2558" i="1"/>
  <c r="U2557" i="1"/>
  <c r="V2557" i="1" s="1"/>
  <c r="V2556" i="1"/>
  <c r="U2556" i="1"/>
  <c r="U2555" i="1"/>
  <c r="V2555" i="1" s="1"/>
  <c r="V2554" i="1"/>
  <c r="U2554" i="1"/>
  <c r="U2553" i="1"/>
  <c r="V2553" i="1" s="1"/>
  <c r="V2552" i="1"/>
  <c r="U2552" i="1"/>
  <c r="U2551" i="1"/>
  <c r="V2551" i="1" s="1"/>
  <c r="V2550" i="1"/>
  <c r="U2550" i="1"/>
  <c r="U2549" i="1"/>
  <c r="V2549" i="1" s="1"/>
  <c r="V2548" i="1"/>
  <c r="U2548" i="1"/>
  <c r="U2547" i="1"/>
  <c r="V2547" i="1" s="1"/>
  <c r="V2546" i="1"/>
  <c r="U2546" i="1"/>
  <c r="U2545" i="1"/>
  <c r="V2545" i="1" s="1"/>
  <c r="V2544" i="1"/>
  <c r="U2544" i="1"/>
  <c r="U2543" i="1"/>
  <c r="V2543" i="1" s="1"/>
  <c r="V2542" i="1"/>
  <c r="U2542" i="1"/>
  <c r="U2541" i="1"/>
  <c r="V2541" i="1" s="1"/>
  <c r="V2540" i="1"/>
  <c r="U2540" i="1"/>
  <c r="U2539" i="1"/>
  <c r="V2539" i="1" s="1"/>
  <c r="V2538" i="1"/>
  <c r="U2538" i="1"/>
  <c r="U2537" i="1"/>
  <c r="V2537" i="1" s="1"/>
  <c r="V2536" i="1"/>
  <c r="U2536" i="1"/>
  <c r="U2535" i="1"/>
  <c r="V2535" i="1" s="1"/>
  <c r="V2534" i="1"/>
  <c r="U2534" i="1"/>
  <c r="U2533" i="1"/>
  <c r="V2533" i="1" s="1"/>
  <c r="V2532" i="1"/>
  <c r="U2532" i="1"/>
  <c r="U2531" i="1"/>
  <c r="V2531" i="1" s="1"/>
  <c r="V2530" i="1"/>
  <c r="U2530" i="1"/>
  <c r="U2529" i="1"/>
  <c r="V2529" i="1" s="1"/>
  <c r="V2528" i="1"/>
  <c r="U2528" i="1"/>
  <c r="U2527" i="1"/>
  <c r="V2527" i="1" s="1"/>
  <c r="V2526" i="1"/>
  <c r="U2526" i="1"/>
  <c r="U2525" i="1"/>
  <c r="V2525" i="1" s="1"/>
  <c r="V2524" i="1"/>
  <c r="U2524" i="1"/>
  <c r="U2523" i="1"/>
  <c r="V2523" i="1" s="1"/>
  <c r="V2522" i="1"/>
  <c r="U2522" i="1"/>
  <c r="U2521" i="1"/>
  <c r="V2521" i="1" s="1"/>
  <c r="V2520" i="1"/>
  <c r="U2520" i="1"/>
  <c r="U2519" i="1"/>
  <c r="V2519" i="1" s="1"/>
  <c r="V2518" i="1"/>
  <c r="U2518" i="1"/>
  <c r="U2517" i="1"/>
  <c r="V2517" i="1" s="1"/>
  <c r="V2516" i="1"/>
  <c r="U2516" i="1"/>
  <c r="U2515" i="1"/>
  <c r="V2515" i="1" s="1"/>
  <c r="V2514" i="1"/>
  <c r="U2514" i="1"/>
  <c r="U2513" i="1"/>
  <c r="V2513" i="1" s="1"/>
  <c r="V2512" i="1"/>
  <c r="U2512" i="1"/>
  <c r="U2511" i="1"/>
  <c r="V2511" i="1" s="1"/>
  <c r="V2510" i="1"/>
  <c r="U2510" i="1"/>
  <c r="U2509" i="1"/>
  <c r="V2509" i="1" s="1"/>
  <c r="V2508" i="1"/>
  <c r="U2508" i="1"/>
  <c r="U2507" i="1"/>
  <c r="V2507" i="1" s="1"/>
  <c r="V2506" i="1"/>
  <c r="U2506" i="1"/>
  <c r="U2505" i="1"/>
  <c r="V2505" i="1" s="1"/>
  <c r="V2504" i="1"/>
  <c r="U2504" i="1"/>
  <c r="U2503" i="1"/>
  <c r="V2503" i="1" s="1"/>
  <c r="V2502" i="1"/>
  <c r="U2502" i="1"/>
  <c r="U2501" i="1"/>
  <c r="V2501" i="1" s="1"/>
  <c r="V2500" i="1"/>
  <c r="U2500" i="1"/>
  <c r="U2499" i="1"/>
  <c r="V2499" i="1" s="1"/>
  <c r="V2498" i="1"/>
  <c r="U2498" i="1"/>
  <c r="U2497" i="1"/>
  <c r="V2497" i="1" s="1"/>
  <c r="V2496" i="1"/>
  <c r="U2496" i="1"/>
  <c r="U2495" i="1"/>
  <c r="V2495" i="1" s="1"/>
  <c r="V2494" i="1"/>
  <c r="U2494" i="1"/>
  <c r="U2493" i="1"/>
  <c r="V2493" i="1" s="1"/>
  <c r="V2492" i="1"/>
  <c r="U2492" i="1"/>
  <c r="U2491" i="1"/>
  <c r="V2491" i="1" s="1"/>
  <c r="V2490" i="1"/>
  <c r="U2490" i="1"/>
  <c r="U2489" i="1"/>
  <c r="V2489" i="1" s="1"/>
  <c r="V2488" i="1"/>
  <c r="U2488" i="1"/>
  <c r="U2487" i="1"/>
  <c r="V2487" i="1" s="1"/>
  <c r="V2486" i="1"/>
  <c r="U2486" i="1"/>
  <c r="U2485" i="1"/>
  <c r="V2485" i="1" s="1"/>
  <c r="V2484" i="1"/>
  <c r="U2484" i="1"/>
  <c r="U2483" i="1"/>
  <c r="V2483" i="1" s="1"/>
  <c r="V2482" i="1"/>
  <c r="U2482" i="1"/>
  <c r="U2481" i="1"/>
  <c r="V2481" i="1" s="1"/>
  <c r="V2480" i="1"/>
  <c r="U2480" i="1"/>
  <c r="U2479" i="1"/>
  <c r="V2479" i="1" s="1"/>
  <c r="V2478" i="1"/>
  <c r="U2478" i="1"/>
  <c r="U2477" i="1"/>
  <c r="V2477" i="1" s="1"/>
  <c r="V2476" i="1"/>
  <c r="U2476" i="1"/>
  <c r="U2475" i="1"/>
  <c r="V2475" i="1" s="1"/>
  <c r="V2474" i="1"/>
  <c r="U2474" i="1"/>
  <c r="U2473" i="1"/>
  <c r="V2473" i="1" s="1"/>
  <c r="V2472" i="1"/>
  <c r="U2472" i="1"/>
  <c r="U2471" i="1"/>
  <c r="V2471" i="1" s="1"/>
  <c r="V2470" i="1"/>
  <c r="U2470" i="1"/>
  <c r="U2469" i="1"/>
  <c r="V2469" i="1" s="1"/>
  <c r="V2468" i="1"/>
  <c r="U2468" i="1"/>
  <c r="U2467" i="1"/>
  <c r="V2467" i="1" s="1"/>
  <c r="V2466" i="1"/>
  <c r="U2466" i="1"/>
  <c r="U2465" i="1"/>
  <c r="V2465" i="1" s="1"/>
  <c r="V2464" i="1"/>
  <c r="U2464" i="1"/>
  <c r="U2463" i="1"/>
  <c r="V2463" i="1" s="1"/>
  <c r="V2462" i="1"/>
  <c r="U2462" i="1"/>
  <c r="U2461" i="1"/>
  <c r="V2461" i="1" s="1"/>
  <c r="V2460" i="1"/>
  <c r="U2460" i="1"/>
  <c r="U2459" i="1"/>
  <c r="V2459" i="1" s="1"/>
  <c r="V2458" i="1"/>
  <c r="U2458" i="1"/>
  <c r="U2457" i="1"/>
  <c r="V2457" i="1" s="1"/>
  <c r="V2456" i="1"/>
  <c r="U2456" i="1"/>
  <c r="U2455" i="1"/>
  <c r="V2455" i="1" s="1"/>
  <c r="V2454" i="1"/>
  <c r="U2454" i="1"/>
  <c r="U2453" i="1"/>
  <c r="V2453" i="1" s="1"/>
  <c r="V2452" i="1"/>
  <c r="U2452" i="1"/>
  <c r="U2451" i="1"/>
  <c r="V2451" i="1" s="1"/>
  <c r="V2450" i="1"/>
  <c r="U2450" i="1"/>
  <c r="U2449" i="1"/>
  <c r="V2449" i="1" s="1"/>
  <c r="V2448" i="1"/>
  <c r="U2448" i="1"/>
  <c r="U2447" i="1"/>
  <c r="V2447" i="1" s="1"/>
  <c r="V2446" i="1"/>
  <c r="U2446" i="1"/>
  <c r="U2445" i="1"/>
  <c r="V2445" i="1" s="1"/>
  <c r="V2444" i="1"/>
  <c r="U2444" i="1"/>
  <c r="U2443" i="1"/>
  <c r="V2443" i="1" s="1"/>
  <c r="V2442" i="1"/>
  <c r="U2442" i="1"/>
  <c r="U2441" i="1"/>
  <c r="V2441" i="1" s="1"/>
  <c r="V2440" i="1"/>
  <c r="U2440" i="1"/>
  <c r="U2439" i="1"/>
  <c r="V2439" i="1" s="1"/>
  <c r="V2438" i="1"/>
  <c r="U2438" i="1"/>
  <c r="U2437" i="1"/>
  <c r="V2437" i="1" s="1"/>
  <c r="V2436" i="1"/>
  <c r="U2436" i="1"/>
  <c r="U2435" i="1"/>
  <c r="V2435" i="1" s="1"/>
  <c r="V2434" i="1"/>
  <c r="U2434" i="1"/>
  <c r="U2433" i="1"/>
  <c r="V2433" i="1" s="1"/>
  <c r="V2432" i="1"/>
  <c r="U2432" i="1"/>
  <c r="U2431" i="1"/>
  <c r="V2431" i="1" s="1"/>
  <c r="V2430" i="1"/>
  <c r="U2430" i="1"/>
  <c r="U2429" i="1"/>
  <c r="V2429" i="1" s="1"/>
  <c r="V2428" i="1"/>
  <c r="U2428" i="1"/>
  <c r="U2427" i="1"/>
  <c r="V2427" i="1" s="1"/>
  <c r="V2426" i="1"/>
  <c r="U2426" i="1"/>
  <c r="U2425" i="1"/>
  <c r="V2425" i="1" s="1"/>
  <c r="V2424" i="1"/>
  <c r="U2424" i="1"/>
  <c r="U2423" i="1"/>
  <c r="V2423" i="1" s="1"/>
  <c r="V2422" i="1"/>
  <c r="U2422" i="1"/>
  <c r="U2421" i="1"/>
  <c r="V2421" i="1" s="1"/>
  <c r="V2420" i="1"/>
  <c r="U2420" i="1"/>
  <c r="U2419" i="1"/>
  <c r="V2419" i="1" s="1"/>
  <c r="V2418" i="1"/>
  <c r="U2418" i="1"/>
  <c r="U2417" i="1"/>
  <c r="V2417" i="1" s="1"/>
  <c r="V2416" i="1"/>
  <c r="U2416" i="1"/>
  <c r="U2415" i="1"/>
  <c r="V2415" i="1" s="1"/>
  <c r="V2414" i="1"/>
  <c r="U2414" i="1"/>
  <c r="U2413" i="1"/>
  <c r="V2413" i="1" s="1"/>
  <c r="V2412" i="1"/>
  <c r="U2412" i="1"/>
  <c r="U2411" i="1"/>
  <c r="V2411" i="1" s="1"/>
  <c r="V2410" i="1"/>
  <c r="U2410" i="1"/>
  <c r="U2409" i="1"/>
  <c r="V2409" i="1" s="1"/>
  <c r="V2408" i="1"/>
  <c r="U2408" i="1"/>
  <c r="U2407" i="1"/>
  <c r="V2407" i="1" s="1"/>
  <c r="V2406" i="1"/>
  <c r="U2406" i="1"/>
  <c r="U2405" i="1"/>
  <c r="V2405" i="1" s="1"/>
  <c r="V2404" i="1"/>
  <c r="U2404" i="1"/>
  <c r="U2403" i="1"/>
  <c r="V2403" i="1" s="1"/>
  <c r="V2402" i="1"/>
  <c r="U2402" i="1"/>
  <c r="U2401" i="1"/>
  <c r="V2401" i="1" s="1"/>
  <c r="V2400" i="1"/>
  <c r="U2400" i="1"/>
  <c r="U2399" i="1"/>
  <c r="V2399" i="1" s="1"/>
  <c r="V2398" i="1"/>
  <c r="U2398" i="1"/>
  <c r="U2397" i="1"/>
  <c r="V2397" i="1" s="1"/>
  <c r="V2396" i="1"/>
  <c r="U2396" i="1"/>
  <c r="U2395" i="1"/>
  <c r="V2395" i="1" s="1"/>
  <c r="V2394" i="1"/>
  <c r="U2394" i="1"/>
  <c r="U2393" i="1"/>
  <c r="V2393" i="1" s="1"/>
  <c r="V2392" i="1"/>
  <c r="U2392" i="1"/>
  <c r="U2391" i="1"/>
  <c r="V2391" i="1" s="1"/>
  <c r="V2390" i="1"/>
  <c r="U2390" i="1"/>
  <c r="U2389" i="1"/>
  <c r="V2389" i="1" s="1"/>
  <c r="V2388" i="1"/>
  <c r="U2388" i="1"/>
  <c r="U2387" i="1"/>
  <c r="V2387" i="1" s="1"/>
  <c r="V2386" i="1"/>
  <c r="U2386" i="1"/>
  <c r="U2385" i="1"/>
  <c r="V2385" i="1" s="1"/>
  <c r="V2384" i="1"/>
  <c r="U2384" i="1"/>
  <c r="U2383" i="1"/>
  <c r="V2383" i="1" s="1"/>
  <c r="V2382" i="1"/>
  <c r="U2382" i="1"/>
  <c r="U2381" i="1"/>
  <c r="V2381" i="1" s="1"/>
  <c r="V2380" i="1"/>
  <c r="U2380" i="1"/>
  <c r="U2379" i="1"/>
  <c r="V2379" i="1" s="1"/>
  <c r="V2378" i="1"/>
  <c r="U2378" i="1"/>
  <c r="U2377" i="1"/>
  <c r="V2377" i="1" s="1"/>
  <c r="V2376" i="1"/>
  <c r="U2376" i="1"/>
  <c r="U2375" i="1"/>
  <c r="V2375" i="1" s="1"/>
  <c r="V2374" i="1"/>
  <c r="U2374" i="1"/>
  <c r="U2373" i="1"/>
  <c r="V2373" i="1" s="1"/>
  <c r="V2372" i="1"/>
  <c r="U2372" i="1"/>
  <c r="U2371" i="1"/>
  <c r="V2371" i="1" s="1"/>
  <c r="V2370" i="1"/>
  <c r="U2370" i="1"/>
  <c r="U2369" i="1"/>
  <c r="V2369" i="1" s="1"/>
  <c r="V2368" i="1"/>
  <c r="U2368" i="1"/>
  <c r="U2367" i="1"/>
  <c r="V2367" i="1" s="1"/>
  <c r="V2366" i="1"/>
  <c r="U2366" i="1"/>
  <c r="U2365" i="1"/>
  <c r="V2365" i="1" s="1"/>
  <c r="V2364" i="1"/>
  <c r="U2364" i="1"/>
  <c r="U2363" i="1"/>
  <c r="V2363" i="1" s="1"/>
  <c r="V2362" i="1"/>
  <c r="U2362" i="1"/>
  <c r="U2361" i="1"/>
  <c r="V2361" i="1" s="1"/>
  <c r="V2360" i="1"/>
  <c r="U2360" i="1"/>
  <c r="U2359" i="1"/>
  <c r="V2359" i="1" s="1"/>
  <c r="V2358" i="1"/>
  <c r="U2358" i="1"/>
  <c r="U2357" i="1"/>
  <c r="V2357" i="1" s="1"/>
  <c r="V2356" i="1"/>
  <c r="U2356" i="1"/>
  <c r="U2355" i="1"/>
  <c r="V2355" i="1" s="1"/>
  <c r="V2354" i="1"/>
  <c r="U2354" i="1"/>
  <c r="U2353" i="1"/>
  <c r="V2353" i="1" s="1"/>
  <c r="V2352" i="1"/>
  <c r="U2352" i="1"/>
  <c r="U2351" i="1"/>
  <c r="V2351" i="1" s="1"/>
  <c r="V2350" i="1"/>
  <c r="U2350" i="1"/>
  <c r="U2349" i="1"/>
  <c r="V2349" i="1" s="1"/>
  <c r="V2348" i="1"/>
  <c r="U2348" i="1"/>
  <c r="U2347" i="1"/>
  <c r="V2347" i="1" s="1"/>
  <c r="V2346" i="1"/>
  <c r="U2346" i="1"/>
  <c r="U2345" i="1"/>
  <c r="V2345" i="1" s="1"/>
  <c r="V2344" i="1"/>
  <c r="U2344" i="1"/>
  <c r="U2343" i="1"/>
  <c r="V2343" i="1" s="1"/>
  <c r="V2342" i="1"/>
  <c r="U2342" i="1"/>
  <c r="U2341" i="1"/>
  <c r="V2341" i="1" s="1"/>
  <c r="V2340" i="1"/>
  <c r="U2340" i="1"/>
  <c r="U2339" i="1"/>
  <c r="V2339" i="1" s="1"/>
  <c r="V2338" i="1"/>
  <c r="U2338" i="1"/>
  <c r="U2337" i="1"/>
  <c r="V2337" i="1" s="1"/>
  <c r="V2336" i="1"/>
  <c r="U2336" i="1"/>
  <c r="U2335" i="1"/>
  <c r="V2335" i="1" s="1"/>
  <c r="V2334" i="1"/>
  <c r="U2334" i="1"/>
  <c r="U2333" i="1"/>
  <c r="V2333" i="1" s="1"/>
  <c r="V2332" i="1"/>
  <c r="U2332" i="1"/>
  <c r="U2331" i="1"/>
  <c r="V2331" i="1" s="1"/>
  <c r="V2330" i="1"/>
  <c r="U2330" i="1"/>
  <c r="U2329" i="1"/>
  <c r="V2329" i="1" s="1"/>
  <c r="V2328" i="1"/>
  <c r="U2328" i="1"/>
  <c r="U2327" i="1"/>
  <c r="V2327" i="1" s="1"/>
  <c r="V2326" i="1"/>
  <c r="U2326" i="1"/>
  <c r="U2325" i="1"/>
  <c r="V2325" i="1" s="1"/>
  <c r="V2324" i="1"/>
  <c r="U2324" i="1"/>
  <c r="U2323" i="1"/>
  <c r="V2323" i="1" s="1"/>
  <c r="V2322" i="1"/>
  <c r="U2322" i="1"/>
  <c r="U2321" i="1"/>
  <c r="V2321" i="1" s="1"/>
  <c r="V2320" i="1"/>
  <c r="U2320" i="1"/>
  <c r="U2319" i="1"/>
  <c r="V2319" i="1" s="1"/>
  <c r="V2318" i="1"/>
  <c r="U2318" i="1"/>
  <c r="U2317" i="1"/>
  <c r="V2317" i="1" s="1"/>
  <c r="V2316" i="1"/>
  <c r="U2316" i="1"/>
  <c r="U2315" i="1"/>
  <c r="V2315" i="1" s="1"/>
  <c r="V2314" i="1"/>
  <c r="U2314" i="1"/>
  <c r="U2313" i="1"/>
  <c r="V2313" i="1" s="1"/>
  <c r="V2312" i="1"/>
  <c r="U2312" i="1"/>
  <c r="U2311" i="1"/>
  <c r="V2311" i="1" s="1"/>
  <c r="V2310" i="1"/>
  <c r="U2310" i="1"/>
  <c r="U2309" i="1"/>
  <c r="V2309" i="1" s="1"/>
  <c r="V2308" i="1"/>
  <c r="U2308" i="1"/>
  <c r="U2307" i="1"/>
  <c r="V2307" i="1" s="1"/>
  <c r="V2306" i="1"/>
  <c r="U2306" i="1"/>
  <c r="U2305" i="1"/>
  <c r="V2305" i="1" s="1"/>
  <c r="V2304" i="1"/>
  <c r="U2304" i="1"/>
  <c r="U2303" i="1"/>
  <c r="V2303" i="1" s="1"/>
  <c r="V2302" i="1"/>
  <c r="U2302" i="1"/>
  <c r="U2301" i="1"/>
  <c r="V2301" i="1" s="1"/>
  <c r="V2300" i="1"/>
  <c r="U2300" i="1"/>
  <c r="U2299" i="1"/>
  <c r="V2299" i="1" s="1"/>
  <c r="V2298" i="1"/>
  <c r="U2298" i="1"/>
  <c r="U2297" i="1"/>
  <c r="V2297" i="1" s="1"/>
  <c r="V2296" i="1"/>
  <c r="U2296" i="1"/>
  <c r="U2295" i="1"/>
  <c r="V2295" i="1" s="1"/>
  <c r="V2294" i="1"/>
  <c r="U2294" i="1"/>
  <c r="U2293" i="1"/>
  <c r="V2293" i="1" s="1"/>
  <c r="V2292" i="1"/>
  <c r="U2292" i="1"/>
  <c r="U2291" i="1"/>
  <c r="V2291" i="1" s="1"/>
  <c r="V2290" i="1"/>
  <c r="U2290" i="1"/>
  <c r="U2289" i="1"/>
  <c r="V2289" i="1" s="1"/>
  <c r="V2288" i="1"/>
  <c r="U2288" i="1"/>
  <c r="U2287" i="1"/>
  <c r="V2287" i="1" s="1"/>
  <c r="V2286" i="1"/>
  <c r="U2286" i="1"/>
  <c r="U2285" i="1"/>
  <c r="V2285" i="1" s="1"/>
  <c r="V2284" i="1"/>
  <c r="U2284" i="1"/>
  <c r="U2283" i="1"/>
  <c r="V2283" i="1" s="1"/>
  <c r="V2282" i="1"/>
  <c r="U2282" i="1"/>
  <c r="U2281" i="1"/>
  <c r="V2281" i="1" s="1"/>
  <c r="V2280" i="1"/>
  <c r="U2280" i="1"/>
  <c r="U2279" i="1"/>
  <c r="V2279" i="1" s="1"/>
  <c r="V2278" i="1"/>
  <c r="U2278" i="1"/>
  <c r="U2277" i="1"/>
  <c r="V2277" i="1" s="1"/>
  <c r="V2276" i="1"/>
  <c r="U2276" i="1"/>
  <c r="U2275" i="1"/>
  <c r="V2275" i="1" s="1"/>
  <c r="V2274" i="1"/>
  <c r="U2274" i="1"/>
  <c r="U2273" i="1"/>
  <c r="V2273" i="1" s="1"/>
  <c r="V2272" i="1"/>
  <c r="U2272" i="1"/>
  <c r="U2271" i="1"/>
  <c r="V2271" i="1" s="1"/>
  <c r="V2270" i="1"/>
  <c r="U2270" i="1"/>
  <c r="U2269" i="1"/>
  <c r="V2269" i="1" s="1"/>
  <c r="V2268" i="1"/>
  <c r="U2268" i="1"/>
  <c r="U2267" i="1"/>
  <c r="V2267" i="1" s="1"/>
  <c r="V2266" i="1"/>
  <c r="U2266" i="1"/>
  <c r="U2265" i="1"/>
  <c r="V2265" i="1" s="1"/>
  <c r="V2264" i="1"/>
  <c r="U2264" i="1"/>
  <c r="U2263" i="1"/>
  <c r="V2263" i="1" s="1"/>
  <c r="V2262" i="1"/>
  <c r="U2262" i="1"/>
  <c r="U2261" i="1"/>
  <c r="V2261" i="1" s="1"/>
  <c r="V2260" i="1"/>
  <c r="U2260" i="1"/>
  <c r="U2259" i="1"/>
  <c r="V2259" i="1" s="1"/>
  <c r="V2258" i="1"/>
  <c r="U2258" i="1"/>
  <c r="U2257" i="1"/>
  <c r="V2257" i="1" s="1"/>
  <c r="V2256" i="1"/>
  <c r="U2256" i="1"/>
  <c r="U2255" i="1"/>
  <c r="V2255" i="1" s="1"/>
  <c r="V2254" i="1"/>
  <c r="U2254" i="1"/>
  <c r="U2253" i="1"/>
  <c r="V2253" i="1" s="1"/>
  <c r="V2252" i="1"/>
  <c r="U2252" i="1"/>
  <c r="U2251" i="1"/>
  <c r="V2251" i="1" s="1"/>
  <c r="V2250" i="1"/>
  <c r="U2250" i="1"/>
  <c r="U2249" i="1"/>
  <c r="V2249" i="1" s="1"/>
  <c r="V2248" i="1"/>
  <c r="U2248" i="1"/>
  <c r="U2247" i="1"/>
  <c r="V2247" i="1" s="1"/>
  <c r="V2246" i="1"/>
  <c r="U2246" i="1"/>
  <c r="U2245" i="1"/>
  <c r="V2245" i="1" s="1"/>
  <c r="V2244" i="1"/>
  <c r="U2244" i="1"/>
  <c r="U2243" i="1"/>
  <c r="V2243" i="1" s="1"/>
  <c r="V2242" i="1"/>
  <c r="U2242" i="1"/>
  <c r="U2241" i="1"/>
  <c r="V2241" i="1" s="1"/>
  <c r="V2240" i="1"/>
  <c r="U2240" i="1"/>
  <c r="U2239" i="1"/>
  <c r="V2239" i="1" s="1"/>
  <c r="V2238" i="1"/>
  <c r="U2238" i="1"/>
  <c r="U2237" i="1"/>
  <c r="V2237" i="1" s="1"/>
  <c r="V2236" i="1"/>
  <c r="U2236" i="1"/>
  <c r="U2235" i="1"/>
  <c r="V2235" i="1" s="1"/>
  <c r="V2234" i="1"/>
  <c r="U2234" i="1"/>
  <c r="U2233" i="1"/>
  <c r="V2233" i="1" s="1"/>
  <c r="V2232" i="1"/>
  <c r="U2232" i="1"/>
  <c r="U2231" i="1"/>
  <c r="V2231" i="1" s="1"/>
  <c r="V2230" i="1"/>
  <c r="U2230" i="1"/>
  <c r="U2229" i="1"/>
  <c r="V2229" i="1" s="1"/>
  <c r="V2228" i="1"/>
  <c r="U2228" i="1"/>
  <c r="U2227" i="1"/>
  <c r="V2227" i="1" s="1"/>
  <c r="V2226" i="1"/>
  <c r="U2226" i="1"/>
  <c r="U2225" i="1"/>
  <c r="V2225" i="1" s="1"/>
  <c r="V2224" i="1"/>
  <c r="U2224" i="1"/>
  <c r="U2223" i="1"/>
  <c r="V2223" i="1" s="1"/>
  <c r="V2222" i="1"/>
  <c r="U2222" i="1"/>
  <c r="U2221" i="1"/>
  <c r="V2221" i="1" s="1"/>
  <c r="V2220" i="1"/>
  <c r="U2220" i="1"/>
  <c r="U2219" i="1"/>
  <c r="V2219" i="1" s="1"/>
  <c r="V2218" i="1"/>
  <c r="U2218" i="1"/>
  <c r="U2217" i="1"/>
  <c r="V2217" i="1" s="1"/>
  <c r="V2216" i="1"/>
  <c r="U2216" i="1"/>
  <c r="U2215" i="1"/>
  <c r="V2215" i="1" s="1"/>
  <c r="V2214" i="1"/>
  <c r="U2214" i="1"/>
  <c r="U2213" i="1"/>
  <c r="V2213" i="1" s="1"/>
  <c r="V2212" i="1"/>
  <c r="U2212" i="1"/>
  <c r="U2211" i="1"/>
  <c r="V2211" i="1" s="1"/>
  <c r="V2210" i="1"/>
  <c r="U2210" i="1"/>
  <c r="U2209" i="1"/>
  <c r="V2209" i="1" s="1"/>
  <c r="V2208" i="1"/>
  <c r="U2208" i="1"/>
  <c r="U2207" i="1"/>
  <c r="V2207" i="1" s="1"/>
  <c r="V2206" i="1"/>
  <c r="U2206" i="1"/>
  <c r="U2205" i="1"/>
  <c r="V2205" i="1" s="1"/>
  <c r="V2204" i="1"/>
  <c r="U2204" i="1"/>
  <c r="U2203" i="1"/>
  <c r="V2203" i="1" s="1"/>
  <c r="V2202" i="1"/>
  <c r="U2202" i="1"/>
  <c r="U2201" i="1"/>
  <c r="V2201" i="1" s="1"/>
  <c r="V2200" i="1"/>
  <c r="U2200" i="1"/>
  <c r="U2199" i="1"/>
  <c r="V2199" i="1" s="1"/>
  <c r="V2198" i="1"/>
  <c r="U2198" i="1"/>
  <c r="U2197" i="1"/>
  <c r="V2197" i="1" s="1"/>
  <c r="V2196" i="1"/>
  <c r="U2196" i="1"/>
  <c r="U2195" i="1"/>
  <c r="V2195" i="1" s="1"/>
  <c r="V2194" i="1"/>
  <c r="U2194" i="1"/>
  <c r="U2193" i="1"/>
  <c r="V2193" i="1" s="1"/>
  <c r="V2192" i="1"/>
  <c r="U2192" i="1"/>
  <c r="U2191" i="1"/>
  <c r="V2191" i="1" s="1"/>
  <c r="V2190" i="1"/>
  <c r="U2190" i="1"/>
  <c r="U2189" i="1"/>
  <c r="V2189" i="1" s="1"/>
  <c r="V2188" i="1"/>
  <c r="U2188" i="1"/>
  <c r="U2187" i="1"/>
  <c r="V2187" i="1" s="1"/>
  <c r="V2186" i="1"/>
  <c r="U2186" i="1"/>
  <c r="U2185" i="1"/>
  <c r="V2185" i="1" s="1"/>
  <c r="V2184" i="1"/>
  <c r="U2184" i="1"/>
  <c r="U2183" i="1"/>
  <c r="V2183" i="1" s="1"/>
  <c r="V2182" i="1"/>
  <c r="U2182" i="1"/>
  <c r="U2181" i="1"/>
  <c r="V2181" i="1" s="1"/>
  <c r="V2180" i="1"/>
  <c r="U2180" i="1"/>
  <c r="U2179" i="1"/>
  <c r="V2179" i="1" s="1"/>
  <c r="V2178" i="1"/>
  <c r="U2178" i="1"/>
  <c r="U2177" i="1"/>
  <c r="V2177" i="1" s="1"/>
  <c r="V2176" i="1"/>
  <c r="U2176" i="1"/>
  <c r="U2175" i="1"/>
  <c r="V2175" i="1" s="1"/>
  <c r="V2174" i="1"/>
  <c r="U2174" i="1"/>
  <c r="U2173" i="1"/>
  <c r="V2173" i="1" s="1"/>
  <c r="V2172" i="1"/>
  <c r="U2172" i="1"/>
  <c r="U2171" i="1"/>
  <c r="V2171" i="1" s="1"/>
  <c r="V2170" i="1"/>
  <c r="U2170" i="1"/>
  <c r="U2169" i="1"/>
  <c r="V2169" i="1" s="1"/>
  <c r="V2168" i="1"/>
  <c r="U2168" i="1"/>
  <c r="U2167" i="1"/>
  <c r="V2167" i="1" s="1"/>
  <c r="V2166" i="1"/>
  <c r="U2166" i="1"/>
  <c r="U2165" i="1"/>
  <c r="V2165" i="1" s="1"/>
  <c r="V2164" i="1"/>
  <c r="U2164" i="1"/>
  <c r="U2163" i="1"/>
  <c r="V2163" i="1" s="1"/>
  <c r="V2162" i="1"/>
  <c r="U2162" i="1"/>
  <c r="U2161" i="1"/>
  <c r="V2161" i="1" s="1"/>
  <c r="V2160" i="1"/>
  <c r="U2160" i="1"/>
  <c r="U2159" i="1"/>
  <c r="V2159" i="1" s="1"/>
  <c r="V2158" i="1"/>
  <c r="U2158" i="1"/>
  <c r="U2157" i="1"/>
  <c r="V2157" i="1" s="1"/>
  <c r="V2156" i="1"/>
  <c r="U2156" i="1"/>
  <c r="U2155" i="1"/>
  <c r="V2155" i="1" s="1"/>
  <c r="V2154" i="1"/>
  <c r="U2154" i="1"/>
  <c r="U2153" i="1"/>
  <c r="V2153" i="1" s="1"/>
  <c r="V2152" i="1"/>
  <c r="U2152" i="1"/>
  <c r="U2151" i="1"/>
  <c r="V2151" i="1" s="1"/>
  <c r="V2150" i="1"/>
  <c r="U2150" i="1"/>
  <c r="U2149" i="1"/>
  <c r="V2149" i="1" s="1"/>
  <c r="U2148" i="1"/>
  <c r="V2148" i="1" s="1"/>
  <c r="U2147" i="1"/>
  <c r="V2147" i="1" s="1"/>
  <c r="V2146" i="1"/>
  <c r="U2146" i="1"/>
  <c r="U2145" i="1"/>
  <c r="V2145" i="1" s="1"/>
  <c r="U2144" i="1"/>
  <c r="V2144" i="1" s="1"/>
  <c r="U2143" i="1"/>
  <c r="V2143" i="1" s="1"/>
  <c r="V2142" i="1"/>
  <c r="U2142" i="1"/>
  <c r="U2141" i="1"/>
  <c r="V2141" i="1" s="1"/>
  <c r="U2140" i="1"/>
  <c r="V2140" i="1" s="1"/>
  <c r="U2139" i="1"/>
  <c r="V2139" i="1" s="1"/>
  <c r="V2138" i="1"/>
  <c r="U2138" i="1"/>
  <c r="U2137" i="1"/>
  <c r="V2137" i="1" s="1"/>
  <c r="U2136" i="1"/>
  <c r="V2136" i="1" s="1"/>
  <c r="U2135" i="1"/>
  <c r="V2135" i="1" s="1"/>
  <c r="V2134" i="1"/>
  <c r="U2134" i="1"/>
  <c r="U2133" i="1"/>
  <c r="V2133" i="1" s="1"/>
  <c r="U2132" i="1"/>
  <c r="V2132" i="1" s="1"/>
  <c r="U2131" i="1"/>
  <c r="V2131" i="1" s="1"/>
  <c r="V2130" i="1"/>
  <c r="U2130" i="1"/>
  <c r="U2129" i="1"/>
  <c r="V2129" i="1" s="1"/>
  <c r="U2128" i="1"/>
  <c r="V2128" i="1" s="1"/>
  <c r="U2127" i="1"/>
  <c r="V2127" i="1" s="1"/>
  <c r="V2126" i="1"/>
  <c r="U2126" i="1"/>
  <c r="U2125" i="1"/>
  <c r="V2125" i="1" s="1"/>
  <c r="U2124" i="1"/>
  <c r="V2124" i="1" s="1"/>
  <c r="U2123" i="1"/>
  <c r="V2123" i="1" s="1"/>
  <c r="V2122" i="1"/>
  <c r="U2122" i="1"/>
  <c r="U2121" i="1"/>
  <c r="V2121" i="1" s="1"/>
  <c r="U2120" i="1"/>
  <c r="V2120" i="1" s="1"/>
  <c r="U2119" i="1"/>
  <c r="V2119" i="1" s="1"/>
  <c r="V2118" i="1"/>
  <c r="U2118" i="1"/>
  <c r="U2117" i="1"/>
  <c r="V2117" i="1" s="1"/>
  <c r="U2116" i="1"/>
  <c r="V2116" i="1" s="1"/>
  <c r="U2115" i="1"/>
  <c r="V2115" i="1" s="1"/>
  <c r="V2114" i="1"/>
  <c r="U2114" i="1"/>
  <c r="U2113" i="1"/>
  <c r="V2113" i="1" s="1"/>
  <c r="U2112" i="1"/>
  <c r="V2112" i="1" s="1"/>
  <c r="U2111" i="1"/>
  <c r="V2111" i="1" s="1"/>
  <c r="V2110" i="1"/>
  <c r="U2110" i="1"/>
  <c r="U2109" i="1"/>
  <c r="V2109" i="1" s="1"/>
  <c r="U2108" i="1"/>
  <c r="V2108" i="1" s="1"/>
  <c r="U2107" i="1"/>
  <c r="V2107" i="1" s="1"/>
  <c r="V2106" i="1"/>
  <c r="U2106" i="1"/>
  <c r="U2105" i="1"/>
  <c r="V2105" i="1" s="1"/>
  <c r="U2104" i="1"/>
  <c r="V2104" i="1" s="1"/>
  <c r="U2103" i="1"/>
  <c r="V2103" i="1" s="1"/>
  <c r="V2102" i="1"/>
  <c r="U2102" i="1"/>
  <c r="U2101" i="1"/>
  <c r="V2101" i="1" s="1"/>
  <c r="U2100" i="1"/>
  <c r="V2100" i="1" s="1"/>
  <c r="U2099" i="1"/>
  <c r="V2099" i="1" s="1"/>
  <c r="V2098" i="1"/>
  <c r="U2098" i="1"/>
  <c r="U2097" i="1"/>
  <c r="V2097" i="1" s="1"/>
  <c r="U2096" i="1"/>
  <c r="V2096" i="1" s="1"/>
  <c r="U2095" i="1"/>
  <c r="V2095" i="1" s="1"/>
  <c r="V2094" i="1"/>
  <c r="U2094" i="1"/>
  <c r="U2093" i="1"/>
  <c r="V2093" i="1" s="1"/>
  <c r="U2092" i="1"/>
  <c r="V2092" i="1" s="1"/>
  <c r="U2091" i="1"/>
  <c r="V2091" i="1" s="1"/>
  <c r="V2090" i="1"/>
  <c r="U2090" i="1"/>
  <c r="U2089" i="1"/>
  <c r="V2089" i="1" s="1"/>
  <c r="U2088" i="1"/>
  <c r="V2088" i="1" s="1"/>
  <c r="U2087" i="1"/>
  <c r="V2087" i="1" s="1"/>
  <c r="V2086" i="1"/>
  <c r="U2086" i="1"/>
  <c r="U2085" i="1"/>
  <c r="V2085" i="1" s="1"/>
  <c r="U2084" i="1"/>
  <c r="V2084" i="1" s="1"/>
  <c r="U2083" i="1"/>
  <c r="V2083" i="1" s="1"/>
  <c r="V2082" i="1"/>
  <c r="U2082" i="1"/>
  <c r="U2081" i="1"/>
  <c r="V2081" i="1" s="1"/>
  <c r="U2080" i="1"/>
  <c r="V2080" i="1" s="1"/>
  <c r="U2079" i="1"/>
  <c r="V2079" i="1" s="1"/>
  <c r="V2078" i="1"/>
  <c r="U2078" i="1"/>
  <c r="U2077" i="1"/>
  <c r="V2077" i="1" s="1"/>
  <c r="U2076" i="1"/>
  <c r="V2076" i="1" s="1"/>
  <c r="U2075" i="1"/>
  <c r="V2075" i="1" s="1"/>
  <c r="V2074" i="1"/>
  <c r="U2074" i="1"/>
  <c r="U2073" i="1"/>
  <c r="V2073" i="1" s="1"/>
  <c r="U2072" i="1"/>
  <c r="V2072" i="1" s="1"/>
  <c r="U2071" i="1"/>
  <c r="V2071" i="1" s="1"/>
  <c r="V2070" i="1"/>
  <c r="U2070" i="1"/>
  <c r="U2069" i="1"/>
  <c r="V2069" i="1" s="1"/>
  <c r="U2068" i="1"/>
  <c r="V2068" i="1" s="1"/>
  <c r="U2067" i="1"/>
  <c r="V2067" i="1" s="1"/>
  <c r="V2066" i="1"/>
  <c r="U2066" i="1"/>
  <c r="U2065" i="1"/>
  <c r="V2065" i="1" s="1"/>
  <c r="U2064" i="1"/>
  <c r="V2064" i="1" s="1"/>
  <c r="U2063" i="1"/>
  <c r="V2063" i="1" s="1"/>
  <c r="V2062" i="1"/>
  <c r="U2062" i="1"/>
  <c r="U2061" i="1"/>
  <c r="V2061" i="1" s="1"/>
  <c r="U2060" i="1"/>
  <c r="V2060" i="1" s="1"/>
  <c r="U2059" i="1"/>
  <c r="V2059" i="1" s="1"/>
  <c r="V2058" i="1"/>
  <c r="U2058" i="1"/>
  <c r="U2057" i="1"/>
  <c r="V2057" i="1" s="1"/>
  <c r="U2056" i="1"/>
  <c r="V2056" i="1" s="1"/>
  <c r="U2055" i="1"/>
  <c r="V2055" i="1" s="1"/>
  <c r="V2054" i="1"/>
  <c r="U2054" i="1"/>
  <c r="U2053" i="1"/>
  <c r="V2053" i="1" s="1"/>
  <c r="U2052" i="1"/>
  <c r="V2052" i="1" s="1"/>
  <c r="U2051" i="1"/>
  <c r="V2051" i="1" s="1"/>
  <c r="V2050" i="1"/>
  <c r="U2050" i="1"/>
  <c r="U2049" i="1"/>
  <c r="V2049" i="1" s="1"/>
  <c r="U2048" i="1"/>
  <c r="V2048" i="1" s="1"/>
  <c r="U2047" i="1"/>
  <c r="V2047" i="1" s="1"/>
  <c r="V2046" i="1"/>
  <c r="U2046" i="1"/>
  <c r="U2045" i="1"/>
  <c r="V2045" i="1" s="1"/>
  <c r="U2044" i="1"/>
  <c r="V2044" i="1" s="1"/>
  <c r="U2043" i="1"/>
  <c r="V2043" i="1" s="1"/>
  <c r="V2042" i="1"/>
  <c r="U2042" i="1"/>
  <c r="U2041" i="1"/>
  <c r="V2041" i="1" s="1"/>
  <c r="U2040" i="1"/>
  <c r="V2040" i="1" s="1"/>
  <c r="U2039" i="1"/>
  <c r="V2039" i="1" s="1"/>
  <c r="V2038" i="1"/>
  <c r="U2038" i="1"/>
  <c r="U2037" i="1"/>
  <c r="V2037" i="1" s="1"/>
  <c r="U2036" i="1"/>
  <c r="V2036" i="1" s="1"/>
  <c r="U2035" i="1"/>
  <c r="V2035" i="1" s="1"/>
  <c r="V2034" i="1"/>
  <c r="U2034" i="1"/>
  <c r="U2033" i="1"/>
  <c r="V2033" i="1" s="1"/>
  <c r="U2032" i="1"/>
  <c r="V2032" i="1" s="1"/>
  <c r="U2031" i="1"/>
  <c r="V2031" i="1" s="1"/>
  <c r="V2030" i="1"/>
  <c r="U2030" i="1"/>
  <c r="U2029" i="1"/>
  <c r="V2029" i="1" s="1"/>
  <c r="U2028" i="1"/>
  <c r="V2028" i="1" s="1"/>
  <c r="U2027" i="1"/>
  <c r="V2027" i="1" s="1"/>
  <c r="V2026" i="1"/>
  <c r="U2026" i="1"/>
  <c r="U2025" i="1"/>
  <c r="V2025" i="1" s="1"/>
  <c r="U2024" i="1"/>
  <c r="V2024" i="1" s="1"/>
  <c r="U2023" i="1"/>
  <c r="V2023" i="1" s="1"/>
  <c r="V2022" i="1"/>
  <c r="U2022" i="1"/>
  <c r="U2021" i="1"/>
  <c r="V2021" i="1" s="1"/>
  <c r="U2020" i="1"/>
  <c r="V2020" i="1" s="1"/>
  <c r="U2019" i="1"/>
  <c r="V2019" i="1" s="1"/>
  <c r="V2018" i="1"/>
  <c r="U2018" i="1"/>
  <c r="U2017" i="1"/>
  <c r="V2017" i="1" s="1"/>
  <c r="U2016" i="1"/>
  <c r="V2016" i="1" s="1"/>
  <c r="U2015" i="1"/>
  <c r="V2015" i="1" s="1"/>
  <c r="V2014" i="1"/>
  <c r="U2014" i="1"/>
  <c r="U2013" i="1"/>
  <c r="V2013" i="1" s="1"/>
  <c r="U2012" i="1"/>
  <c r="V2012" i="1" s="1"/>
  <c r="U2011" i="1"/>
  <c r="V2011" i="1" s="1"/>
  <c r="V2010" i="1"/>
  <c r="U2010" i="1"/>
  <c r="U2009" i="1"/>
  <c r="V2009" i="1" s="1"/>
  <c r="U2008" i="1"/>
  <c r="V2008" i="1" s="1"/>
  <c r="U2007" i="1"/>
  <c r="V2007" i="1" s="1"/>
  <c r="V2006" i="1"/>
  <c r="U2006" i="1"/>
  <c r="U2005" i="1"/>
  <c r="V2005" i="1" s="1"/>
  <c r="U2004" i="1"/>
  <c r="V2004" i="1" s="1"/>
  <c r="U2003" i="1"/>
  <c r="V2003" i="1" s="1"/>
  <c r="V2002" i="1"/>
  <c r="U2002" i="1"/>
  <c r="U2001" i="1"/>
  <c r="V2001" i="1" s="1"/>
  <c r="U2000" i="1"/>
  <c r="V2000" i="1" s="1"/>
  <c r="U1999" i="1"/>
  <c r="V1999" i="1" s="1"/>
  <c r="V1998" i="1"/>
  <c r="U1998" i="1"/>
  <c r="U1997" i="1"/>
  <c r="V1997" i="1" s="1"/>
  <c r="U1996" i="1"/>
  <c r="V1996" i="1" s="1"/>
  <c r="U1995" i="1"/>
  <c r="V1995" i="1" s="1"/>
  <c r="V1994" i="1"/>
  <c r="U1994" i="1"/>
  <c r="U1993" i="1"/>
  <c r="V1993" i="1" s="1"/>
  <c r="U1992" i="1"/>
  <c r="V1992" i="1" s="1"/>
  <c r="U1991" i="1"/>
  <c r="V1991" i="1" s="1"/>
  <c r="V1990" i="1"/>
  <c r="U1990" i="1"/>
  <c r="U1989" i="1"/>
  <c r="V1989" i="1" s="1"/>
  <c r="U1988" i="1"/>
  <c r="V1988" i="1" s="1"/>
  <c r="U1987" i="1"/>
  <c r="V1987" i="1" s="1"/>
  <c r="V1986" i="1"/>
  <c r="U1986" i="1"/>
  <c r="U1985" i="1"/>
  <c r="V1985" i="1" s="1"/>
  <c r="U1984" i="1"/>
  <c r="V1984" i="1" s="1"/>
  <c r="U1983" i="1"/>
  <c r="V1983" i="1" s="1"/>
  <c r="V1982" i="1"/>
  <c r="U1982" i="1"/>
  <c r="U1981" i="1"/>
  <c r="V1981" i="1" s="1"/>
  <c r="U1980" i="1"/>
  <c r="V1980" i="1" s="1"/>
  <c r="U1979" i="1"/>
  <c r="V1979" i="1" s="1"/>
  <c r="V1978" i="1"/>
  <c r="U1978" i="1"/>
  <c r="U1977" i="1"/>
  <c r="V1977" i="1" s="1"/>
  <c r="U1976" i="1"/>
  <c r="V1976" i="1" s="1"/>
  <c r="U1975" i="1"/>
  <c r="V1975" i="1" s="1"/>
  <c r="V1974" i="1"/>
  <c r="U1974" i="1"/>
  <c r="U1973" i="1"/>
  <c r="V1973" i="1" s="1"/>
  <c r="U1972" i="1"/>
  <c r="V1972" i="1" s="1"/>
  <c r="U1971" i="1"/>
  <c r="V1971" i="1" s="1"/>
  <c r="V1970" i="1"/>
  <c r="U1970" i="1"/>
  <c r="U1969" i="1"/>
  <c r="V1969" i="1" s="1"/>
  <c r="U1968" i="1"/>
  <c r="V1968" i="1" s="1"/>
  <c r="U1967" i="1"/>
  <c r="V1967" i="1" s="1"/>
  <c r="V1966" i="1"/>
  <c r="U1966" i="1"/>
  <c r="U1965" i="1"/>
  <c r="V1965" i="1" s="1"/>
  <c r="U1964" i="1"/>
  <c r="V1964" i="1" s="1"/>
  <c r="U1963" i="1"/>
  <c r="V1963" i="1" s="1"/>
  <c r="V1962" i="1"/>
  <c r="U1962" i="1"/>
  <c r="U1961" i="1"/>
  <c r="V1961" i="1" s="1"/>
  <c r="U1960" i="1"/>
  <c r="V1960" i="1" s="1"/>
  <c r="U1959" i="1"/>
  <c r="V1959" i="1" s="1"/>
  <c r="V1958" i="1"/>
  <c r="U1958" i="1"/>
  <c r="U1957" i="1"/>
  <c r="V1957" i="1" s="1"/>
  <c r="U1956" i="1"/>
  <c r="V1956" i="1" s="1"/>
  <c r="U1955" i="1"/>
  <c r="V1955" i="1" s="1"/>
  <c r="V1954" i="1"/>
  <c r="U1954" i="1"/>
  <c r="U1953" i="1"/>
  <c r="V1953" i="1" s="1"/>
  <c r="U1952" i="1"/>
  <c r="V1952" i="1" s="1"/>
  <c r="U1951" i="1"/>
  <c r="V1951" i="1" s="1"/>
  <c r="V1950" i="1"/>
  <c r="U1950" i="1"/>
  <c r="U1949" i="1"/>
  <c r="V1949" i="1" s="1"/>
  <c r="U1948" i="1"/>
  <c r="V1948" i="1" s="1"/>
  <c r="U1947" i="1"/>
  <c r="V1947" i="1" s="1"/>
  <c r="V1946" i="1"/>
  <c r="U1946" i="1"/>
  <c r="U1945" i="1"/>
  <c r="V1945" i="1" s="1"/>
  <c r="U1944" i="1"/>
  <c r="V1944" i="1" s="1"/>
  <c r="U1943" i="1"/>
  <c r="V1943" i="1" s="1"/>
  <c r="V1942" i="1"/>
  <c r="U1942" i="1"/>
  <c r="U1941" i="1"/>
  <c r="V1941" i="1" s="1"/>
  <c r="U1940" i="1"/>
  <c r="V1940" i="1" s="1"/>
  <c r="U1939" i="1"/>
  <c r="V1939" i="1" s="1"/>
  <c r="V1938" i="1"/>
  <c r="U1938" i="1"/>
  <c r="U1937" i="1"/>
  <c r="V1937" i="1" s="1"/>
  <c r="U1936" i="1"/>
  <c r="V1936" i="1" s="1"/>
  <c r="U1935" i="1"/>
  <c r="V1935" i="1" s="1"/>
  <c r="V1934" i="1"/>
  <c r="U1934" i="1"/>
  <c r="U1933" i="1"/>
  <c r="V1933" i="1" s="1"/>
  <c r="U1932" i="1"/>
  <c r="V1932" i="1" s="1"/>
  <c r="U1931" i="1"/>
  <c r="V1931" i="1" s="1"/>
  <c r="V1930" i="1"/>
  <c r="U1930" i="1"/>
  <c r="U1929" i="1"/>
  <c r="V1929" i="1" s="1"/>
  <c r="U1928" i="1"/>
  <c r="V1928" i="1" s="1"/>
  <c r="U1927" i="1"/>
  <c r="V1927" i="1" s="1"/>
  <c r="V1926" i="1"/>
  <c r="U1926" i="1"/>
  <c r="U1925" i="1"/>
  <c r="V1925" i="1" s="1"/>
  <c r="U1924" i="1"/>
  <c r="V1924" i="1" s="1"/>
  <c r="U1923" i="1"/>
  <c r="V1923" i="1" s="1"/>
  <c r="V1922" i="1"/>
  <c r="U1922" i="1"/>
  <c r="U1921" i="1"/>
  <c r="V1921" i="1" s="1"/>
  <c r="U1920" i="1"/>
  <c r="V1920" i="1" s="1"/>
  <c r="U1919" i="1"/>
  <c r="V1919" i="1" s="1"/>
  <c r="V1918" i="1"/>
  <c r="U1918" i="1"/>
  <c r="U1917" i="1"/>
  <c r="V1917" i="1" s="1"/>
  <c r="U1916" i="1"/>
  <c r="V1916" i="1" s="1"/>
  <c r="U1915" i="1"/>
  <c r="V1915" i="1" s="1"/>
  <c r="V1914" i="1"/>
  <c r="U1914" i="1"/>
  <c r="U1913" i="1"/>
  <c r="V1913" i="1" s="1"/>
  <c r="U1912" i="1"/>
  <c r="V1912" i="1" s="1"/>
  <c r="U1911" i="1"/>
  <c r="V1911" i="1" s="1"/>
  <c r="V1910" i="1"/>
  <c r="U1910" i="1"/>
  <c r="U1909" i="1"/>
  <c r="V1909" i="1" s="1"/>
  <c r="U1908" i="1"/>
  <c r="V1908" i="1" s="1"/>
  <c r="U1907" i="1"/>
  <c r="V1907" i="1" s="1"/>
  <c r="V1906" i="1"/>
  <c r="U1906" i="1"/>
  <c r="U1905" i="1"/>
  <c r="V1905" i="1" s="1"/>
  <c r="U1904" i="1"/>
  <c r="V1904" i="1" s="1"/>
  <c r="U1903" i="1"/>
  <c r="V1903" i="1" s="1"/>
  <c r="V1902" i="1"/>
  <c r="U1902" i="1"/>
  <c r="U1901" i="1"/>
  <c r="V1901" i="1" s="1"/>
  <c r="U1900" i="1"/>
  <c r="V1900" i="1" s="1"/>
  <c r="U1899" i="1"/>
  <c r="V1899" i="1" s="1"/>
  <c r="V1898" i="1"/>
  <c r="U1898" i="1"/>
  <c r="U1897" i="1"/>
  <c r="V1897" i="1" s="1"/>
  <c r="U1896" i="1"/>
  <c r="V1896" i="1" s="1"/>
  <c r="U1895" i="1"/>
  <c r="V1895" i="1" s="1"/>
  <c r="V1894" i="1"/>
  <c r="U1894" i="1"/>
  <c r="U1893" i="1"/>
  <c r="V1893" i="1" s="1"/>
  <c r="U1892" i="1"/>
  <c r="V1892" i="1" s="1"/>
  <c r="U1891" i="1"/>
  <c r="V1891" i="1" s="1"/>
  <c r="V1890" i="1"/>
  <c r="U1890" i="1"/>
  <c r="U1889" i="1"/>
  <c r="V1889" i="1" s="1"/>
  <c r="U1888" i="1"/>
  <c r="V1888" i="1" s="1"/>
  <c r="U1887" i="1"/>
  <c r="V1887" i="1" s="1"/>
  <c r="V1886" i="1"/>
  <c r="U1886" i="1"/>
  <c r="U1885" i="1"/>
  <c r="V1885" i="1" s="1"/>
  <c r="U1884" i="1"/>
  <c r="V1884" i="1" s="1"/>
  <c r="U1883" i="1"/>
  <c r="V1883" i="1" s="1"/>
  <c r="V1882" i="1"/>
  <c r="U1882" i="1"/>
  <c r="U1881" i="1"/>
  <c r="V1881" i="1" s="1"/>
  <c r="U1880" i="1"/>
  <c r="V1880" i="1" s="1"/>
  <c r="U1879" i="1"/>
  <c r="V1879" i="1" s="1"/>
  <c r="V1878" i="1"/>
  <c r="U1878" i="1"/>
  <c r="U1877" i="1"/>
  <c r="V1877" i="1" s="1"/>
  <c r="U1876" i="1"/>
  <c r="V1876" i="1" s="1"/>
  <c r="U1875" i="1"/>
  <c r="V1875" i="1" s="1"/>
  <c r="V1874" i="1"/>
  <c r="U1874" i="1"/>
  <c r="U1873" i="1"/>
  <c r="V1873" i="1" s="1"/>
  <c r="U1872" i="1"/>
  <c r="V1872" i="1" s="1"/>
  <c r="U1871" i="1"/>
  <c r="V1871" i="1" s="1"/>
  <c r="V1870" i="1"/>
  <c r="U1870" i="1"/>
  <c r="U1869" i="1"/>
  <c r="V1869" i="1" s="1"/>
  <c r="U1868" i="1"/>
  <c r="V1868" i="1" s="1"/>
  <c r="U1867" i="1"/>
  <c r="V1867" i="1" s="1"/>
  <c r="V1866" i="1"/>
  <c r="U1866" i="1"/>
  <c r="U1865" i="1"/>
  <c r="V1865" i="1" s="1"/>
  <c r="U1864" i="1"/>
  <c r="V1864" i="1" s="1"/>
  <c r="U1863" i="1"/>
  <c r="V1863" i="1" s="1"/>
  <c r="V1862" i="1"/>
  <c r="U1862" i="1"/>
  <c r="U1861" i="1"/>
  <c r="V1861" i="1" s="1"/>
  <c r="U1860" i="1"/>
  <c r="V1860" i="1" s="1"/>
  <c r="U1859" i="1"/>
  <c r="V1859" i="1" s="1"/>
  <c r="V1858" i="1"/>
  <c r="U1858" i="1"/>
  <c r="U1857" i="1"/>
  <c r="V1857" i="1" s="1"/>
  <c r="U1856" i="1"/>
  <c r="V1856" i="1" s="1"/>
  <c r="U1855" i="1"/>
  <c r="V1855" i="1" s="1"/>
  <c r="V1854" i="1"/>
  <c r="U1854" i="1"/>
  <c r="U1853" i="1"/>
  <c r="V1853" i="1" s="1"/>
  <c r="U1852" i="1"/>
  <c r="V1852" i="1" s="1"/>
  <c r="U1851" i="1"/>
  <c r="V1851" i="1" s="1"/>
  <c r="V1850" i="1"/>
  <c r="U1850" i="1"/>
  <c r="U1849" i="1"/>
  <c r="V1849" i="1" s="1"/>
  <c r="U1848" i="1"/>
  <c r="V1848" i="1" s="1"/>
  <c r="U1847" i="1"/>
  <c r="V1847" i="1" s="1"/>
  <c r="V1846" i="1"/>
  <c r="U1846" i="1"/>
  <c r="U1845" i="1"/>
  <c r="V1845" i="1" s="1"/>
  <c r="U1844" i="1"/>
  <c r="V1844" i="1" s="1"/>
  <c r="U1843" i="1"/>
  <c r="V1843" i="1" s="1"/>
  <c r="V1842" i="1"/>
  <c r="U1842" i="1"/>
  <c r="U1841" i="1"/>
  <c r="V1841" i="1" s="1"/>
  <c r="U1840" i="1"/>
  <c r="V1840" i="1" s="1"/>
  <c r="U1839" i="1"/>
  <c r="V1839" i="1" s="1"/>
  <c r="V1838" i="1"/>
  <c r="U1838" i="1"/>
  <c r="U1837" i="1"/>
  <c r="V1837" i="1" s="1"/>
  <c r="U1836" i="1"/>
  <c r="V1836" i="1" s="1"/>
  <c r="U1835" i="1"/>
  <c r="V1835" i="1" s="1"/>
  <c r="V1834" i="1"/>
  <c r="U1834" i="1"/>
  <c r="U1833" i="1"/>
  <c r="V1833" i="1" s="1"/>
  <c r="U1832" i="1"/>
  <c r="V1832" i="1" s="1"/>
  <c r="U1831" i="1"/>
  <c r="V1831" i="1" s="1"/>
  <c r="V1830" i="1"/>
  <c r="U1830" i="1"/>
  <c r="U1829" i="1"/>
  <c r="V1829" i="1" s="1"/>
  <c r="U1828" i="1"/>
  <c r="V1828" i="1" s="1"/>
  <c r="U1827" i="1"/>
  <c r="V1827" i="1" s="1"/>
  <c r="V1826" i="1"/>
  <c r="U1826" i="1"/>
  <c r="U1825" i="1"/>
  <c r="V1825" i="1" s="1"/>
  <c r="U1824" i="1"/>
  <c r="V1824" i="1" s="1"/>
  <c r="U1823" i="1"/>
  <c r="V1823" i="1" s="1"/>
  <c r="V1822" i="1"/>
  <c r="U1822" i="1"/>
  <c r="U1821" i="1"/>
  <c r="V1821" i="1" s="1"/>
  <c r="U1820" i="1"/>
  <c r="V1820" i="1" s="1"/>
  <c r="U1819" i="1"/>
  <c r="V1819" i="1" s="1"/>
  <c r="V1818" i="1"/>
  <c r="U1818" i="1"/>
  <c r="U1817" i="1"/>
  <c r="V1817" i="1" s="1"/>
  <c r="U1816" i="1"/>
  <c r="V1816" i="1" s="1"/>
  <c r="U1815" i="1"/>
  <c r="V1815" i="1" s="1"/>
  <c r="V1814" i="1"/>
  <c r="U1814" i="1"/>
  <c r="U1813" i="1"/>
  <c r="V1813" i="1" s="1"/>
  <c r="U1812" i="1"/>
  <c r="V1812" i="1" s="1"/>
  <c r="U1811" i="1"/>
  <c r="V1811" i="1" s="1"/>
  <c r="V1810" i="1"/>
  <c r="U1810" i="1"/>
  <c r="U1809" i="1"/>
  <c r="V1809" i="1" s="1"/>
  <c r="U1808" i="1"/>
  <c r="V1808" i="1" s="1"/>
  <c r="U1807" i="1"/>
  <c r="V1807" i="1" s="1"/>
  <c r="V1806" i="1"/>
  <c r="U1806" i="1"/>
  <c r="U1805" i="1"/>
  <c r="V1805" i="1" s="1"/>
  <c r="U1804" i="1"/>
  <c r="V1804" i="1" s="1"/>
  <c r="U1803" i="1"/>
  <c r="V1803" i="1" s="1"/>
  <c r="V1802" i="1"/>
  <c r="U1802" i="1"/>
  <c r="U1801" i="1"/>
  <c r="V1801" i="1" s="1"/>
  <c r="U1800" i="1"/>
  <c r="V1800" i="1" s="1"/>
  <c r="U1799" i="1"/>
  <c r="V1799" i="1" s="1"/>
  <c r="V1798" i="1"/>
  <c r="U1798" i="1"/>
  <c r="U1797" i="1"/>
  <c r="V1797" i="1" s="1"/>
  <c r="U1796" i="1"/>
  <c r="V1796" i="1" s="1"/>
  <c r="U1795" i="1"/>
  <c r="V1795" i="1" s="1"/>
  <c r="V1794" i="1"/>
  <c r="U1794" i="1"/>
  <c r="U1793" i="1"/>
  <c r="V1793" i="1" s="1"/>
  <c r="U1792" i="1"/>
  <c r="V1792" i="1" s="1"/>
  <c r="U1791" i="1"/>
  <c r="V1791" i="1" s="1"/>
  <c r="V1790" i="1"/>
  <c r="U1790" i="1"/>
  <c r="U1789" i="1"/>
  <c r="V1789" i="1" s="1"/>
  <c r="U1788" i="1"/>
  <c r="V1788" i="1" s="1"/>
  <c r="U1787" i="1"/>
  <c r="V1787" i="1" s="1"/>
  <c r="V1786" i="1"/>
  <c r="U1786" i="1"/>
  <c r="U1785" i="1"/>
  <c r="V1785" i="1" s="1"/>
  <c r="U1784" i="1"/>
  <c r="V1784" i="1" s="1"/>
  <c r="U1783" i="1"/>
  <c r="V1783" i="1" s="1"/>
  <c r="V1782" i="1"/>
  <c r="U1782" i="1"/>
  <c r="U1781" i="1"/>
  <c r="V1781" i="1" s="1"/>
  <c r="U1780" i="1"/>
  <c r="V1780" i="1" s="1"/>
  <c r="U1779" i="1"/>
  <c r="V1779" i="1" s="1"/>
  <c r="V1778" i="1"/>
  <c r="U1778" i="1"/>
  <c r="U1777" i="1"/>
  <c r="V1777" i="1" s="1"/>
  <c r="U1776" i="1"/>
  <c r="V1776" i="1" s="1"/>
  <c r="U1775" i="1"/>
  <c r="V1775" i="1" s="1"/>
  <c r="V1774" i="1"/>
  <c r="U1774" i="1"/>
  <c r="U1773" i="1"/>
  <c r="V1773" i="1" s="1"/>
  <c r="U1772" i="1"/>
  <c r="V1772" i="1" s="1"/>
  <c r="U1771" i="1"/>
  <c r="V1771" i="1" s="1"/>
  <c r="V1770" i="1"/>
  <c r="U1770" i="1"/>
  <c r="U1769" i="1"/>
  <c r="V1769" i="1" s="1"/>
  <c r="U1768" i="1"/>
  <c r="V1768" i="1" s="1"/>
  <c r="U1767" i="1"/>
  <c r="V1767" i="1" s="1"/>
  <c r="V1766" i="1"/>
  <c r="U1766" i="1"/>
  <c r="U1765" i="1"/>
  <c r="V1765" i="1" s="1"/>
  <c r="U1764" i="1"/>
  <c r="V1764" i="1" s="1"/>
  <c r="U1763" i="1"/>
  <c r="V1763" i="1" s="1"/>
  <c r="V1762" i="1"/>
  <c r="U1762" i="1"/>
  <c r="U1761" i="1"/>
  <c r="V1761" i="1" s="1"/>
  <c r="U1760" i="1"/>
  <c r="V1760" i="1" s="1"/>
  <c r="U1759" i="1"/>
  <c r="V1759" i="1" s="1"/>
  <c r="V1758" i="1"/>
  <c r="U1758" i="1"/>
  <c r="U1757" i="1"/>
  <c r="V1757" i="1" s="1"/>
  <c r="U1756" i="1"/>
  <c r="V1756" i="1" s="1"/>
  <c r="U1755" i="1"/>
  <c r="V1755" i="1" s="1"/>
  <c r="V1754" i="1"/>
  <c r="U1754" i="1"/>
  <c r="U1753" i="1"/>
  <c r="V1753" i="1" s="1"/>
  <c r="U1752" i="1"/>
  <c r="V1752" i="1" s="1"/>
  <c r="U1751" i="1"/>
  <c r="V1751" i="1" s="1"/>
  <c r="V1750" i="1"/>
  <c r="U1750" i="1"/>
  <c r="U1749" i="1"/>
  <c r="V1749" i="1" s="1"/>
  <c r="U1748" i="1"/>
  <c r="V1748" i="1" s="1"/>
  <c r="U1747" i="1"/>
  <c r="V1747" i="1" s="1"/>
  <c r="V1746" i="1"/>
  <c r="U1746" i="1"/>
  <c r="U1745" i="1"/>
  <c r="V1745" i="1" s="1"/>
  <c r="U1744" i="1"/>
  <c r="V1744" i="1" s="1"/>
  <c r="U1743" i="1"/>
  <c r="V1743" i="1" s="1"/>
  <c r="V1742" i="1"/>
  <c r="U1742" i="1"/>
  <c r="U1741" i="1"/>
  <c r="V1741" i="1" s="1"/>
  <c r="U1740" i="1"/>
  <c r="V1740" i="1" s="1"/>
  <c r="U1739" i="1"/>
  <c r="V1739" i="1" s="1"/>
  <c r="V1738" i="1"/>
  <c r="U1738" i="1"/>
  <c r="U1737" i="1"/>
  <c r="V1737" i="1" s="1"/>
  <c r="U1736" i="1"/>
  <c r="V1736" i="1" s="1"/>
  <c r="U1735" i="1"/>
  <c r="V1735" i="1" s="1"/>
  <c r="V1734" i="1"/>
  <c r="U1734" i="1"/>
  <c r="U1733" i="1"/>
  <c r="V1733" i="1" s="1"/>
  <c r="U1732" i="1"/>
  <c r="V1732" i="1" s="1"/>
  <c r="U1731" i="1"/>
  <c r="V1731" i="1" s="1"/>
  <c r="V1730" i="1"/>
  <c r="U1730" i="1"/>
  <c r="U1729" i="1"/>
  <c r="V1729" i="1" s="1"/>
  <c r="U1728" i="1"/>
  <c r="V1728" i="1" s="1"/>
  <c r="U1727" i="1"/>
  <c r="V1727" i="1" s="1"/>
  <c r="V1726" i="1"/>
  <c r="U1726" i="1"/>
  <c r="U1725" i="1"/>
  <c r="V1725" i="1" s="1"/>
  <c r="U1724" i="1"/>
  <c r="V1724" i="1" s="1"/>
  <c r="U1723" i="1"/>
  <c r="V1723" i="1" s="1"/>
  <c r="V1722" i="1"/>
  <c r="U1722" i="1"/>
  <c r="U1721" i="1"/>
  <c r="V1721" i="1" s="1"/>
  <c r="U1720" i="1"/>
  <c r="V1720" i="1" s="1"/>
  <c r="U1719" i="1"/>
  <c r="V1719" i="1" s="1"/>
  <c r="V1718" i="1"/>
  <c r="U1718" i="1"/>
  <c r="U1717" i="1"/>
  <c r="V1717" i="1" s="1"/>
  <c r="U1716" i="1"/>
  <c r="V1716" i="1" s="1"/>
  <c r="U1715" i="1"/>
  <c r="V1715" i="1" s="1"/>
  <c r="V1714" i="1"/>
  <c r="U1714" i="1"/>
  <c r="U1713" i="1"/>
  <c r="V1713" i="1" s="1"/>
  <c r="U1712" i="1"/>
  <c r="V1712" i="1" s="1"/>
  <c r="U1711" i="1"/>
  <c r="V1711" i="1" s="1"/>
  <c r="V1710" i="1"/>
  <c r="U1710" i="1"/>
  <c r="U1709" i="1"/>
  <c r="V1709" i="1" s="1"/>
  <c r="U1708" i="1"/>
  <c r="V1708" i="1" s="1"/>
  <c r="U1707" i="1"/>
  <c r="V1707" i="1" s="1"/>
  <c r="V1706" i="1"/>
  <c r="U1706" i="1"/>
  <c r="U1705" i="1"/>
  <c r="V1705" i="1" s="1"/>
  <c r="U1704" i="1"/>
  <c r="V1704" i="1" s="1"/>
  <c r="U1703" i="1"/>
  <c r="V1703" i="1" s="1"/>
  <c r="V1702" i="1"/>
  <c r="U1702" i="1"/>
  <c r="U1701" i="1"/>
  <c r="V1701" i="1" s="1"/>
  <c r="U1700" i="1"/>
  <c r="V1700" i="1" s="1"/>
  <c r="U1699" i="1"/>
  <c r="V1699" i="1" s="1"/>
  <c r="V1698" i="1"/>
  <c r="U1698" i="1"/>
  <c r="U1697" i="1"/>
  <c r="V1697" i="1" s="1"/>
  <c r="U1696" i="1"/>
  <c r="V1696" i="1" s="1"/>
  <c r="U1695" i="1"/>
  <c r="V1695" i="1" s="1"/>
  <c r="V1694" i="1"/>
  <c r="U1694" i="1"/>
  <c r="U1693" i="1"/>
  <c r="V1693" i="1" s="1"/>
  <c r="U1692" i="1"/>
  <c r="V1692" i="1" s="1"/>
  <c r="U1691" i="1"/>
  <c r="V1691" i="1" s="1"/>
  <c r="V1690" i="1"/>
  <c r="U1690" i="1"/>
  <c r="U1689" i="1"/>
  <c r="V1689" i="1" s="1"/>
  <c r="U1688" i="1"/>
  <c r="V1688" i="1" s="1"/>
  <c r="U1687" i="1"/>
  <c r="V1687" i="1" s="1"/>
  <c r="V1686" i="1"/>
  <c r="U1686" i="1"/>
  <c r="U1685" i="1"/>
  <c r="V1685" i="1" s="1"/>
  <c r="U1684" i="1"/>
  <c r="V1684" i="1" s="1"/>
  <c r="U1683" i="1"/>
  <c r="V1683" i="1" s="1"/>
  <c r="V1682" i="1"/>
  <c r="U1682" i="1"/>
  <c r="U1681" i="1"/>
  <c r="V1681" i="1" s="1"/>
  <c r="U1680" i="1"/>
  <c r="V1680" i="1" s="1"/>
  <c r="U1679" i="1"/>
  <c r="V1679" i="1" s="1"/>
  <c r="V1678" i="1"/>
  <c r="U1678" i="1"/>
  <c r="U1677" i="1"/>
  <c r="V1677" i="1" s="1"/>
  <c r="U1676" i="1"/>
  <c r="V1676" i="1" s="1"/>
  <c r="U1675" i="1"/>
  <c r="V1675" i="1" s="1"/>
  <c r="V1674" i="1"/>
  <c r="U1674" i="1"/>
  <c r="U1673" i="1"/>
  <c r="V1673" i="1" s="1"/>
  <c r="U1672" i="1"/>
  <c r="V1672" i="1" s="1"/>
  <c r="U1671" i="1"/>
  <c r="V1671" i="1" s="1"/>
  <c r="V1670" i="1"/>
  <c r="U1670" i="1"/>
  <c r="U1669" i="1"/>
  <c r="V1669" i="1" s="1"/>
  <c r="U1668" i="1"/>
  <c r="V1668" i="1" s="1"/>
  <c r="U1667" i="1"/>
  <c r="V1667" i="1" s="1"/>
  <c r="V1666" i="1"/>
  <c r="U1666" i="1"/>
  <c r="U1665" i="1"/>
  <c r="V1665" i="1" s="1"/>
  <c r="U1664" i="1"/>
  <c r="V1664" i="1" s="1"/>
  <c r="U1663" i="1"/>
  <c r="V1663" i="1" s="1"/>
  <c r="V1662" i="1"/>
  <c r="U1662" i="1"/>
  <c r="U1661" i="1"/>
  <c r="V1661" i="1" s="1"/>
  <c r="U1660" i="1"/>
  <c r="V1660" i="1" s="1"/>
  <c r="U1659" i="1"/>
  <c r="V1659" i="1" s="1"/>
  <c r="V1658" i="1"/>
  <c r="U1658" i="1"/>
  <c r="U1657" i="1"/>
  <c r="V1657" i="1" s="1"/>
  <c r="U1656" i="1"/>
  <c r="V1656" i="1" s="1"/>
  <c r="U1655" i="1"/>
  <c r="V1655" i="1" s="1"/>
  <c r="V1654" i="1"/>
  <c r="U1654" i="1"/>
  <c r="U1653" i="1"/>
  <c r="V1653" i="1" s="1"/>
  <c r="U1652" i="1"/>
  <c r="V1652" i="1" s="1"/>
  <c r="U1651" i="1"/>
  <c r="V1651" i="1" s="1"/>
  <c r="V1650" i="1"/>
  <c r="U1650" i="1"/>
  <c r="U1649" i="1"/>
  <c r="V1649" i="1" s="1"/>
  <c r="U1648" i="1"/>
  <c r="V1648" i="1" s="1"/>
  <c r="U1647" i="1"/>
  <c r="V1647" i="1" s="1"/>
  <c r="V1646" i="1"/>
  <c r="U1646" i="1"/>
  <c r="U1645" i="1"/>
  <c r="V1645" i="1" s="1"/>
  <c r="U1644" i="1"/>
  <c r="V1644" i="1" s="1"/>
  <c r="U1643" i="1"/>
  <c r="V1643" i="1" s="1"/>
  <c r="V1642" i="1"/>
  <c r="U1642" i="1"/>
  <c r="U1641" i="1"/>
  <c r="V1641" i="1" s="1"/>
  <c r="U1640" i="1"/>
  <c r="V1640" i="1" s="1"/>
  <c r="U1639" i="1"/>
  <c r="V1639" i="1" s="1"/>
  <c r="V1638" i="1"/>
  <c r="U1638" i="1"/>
  <c r="U1637" i="1"/>
  <c r="V1637" i="1" s="1"/>
  <c r="U1636" i="1"/>
  <c r="V1636" i="1" s="1"/>
  <c r="U1635" i="1"/>
  <c r="V1635" i="1" s="1"/>
  <c r="V1634" i="1"/>
  <c r="U1634" i="1"/>
  <c r="U1633" i="1"/>
  <c r="V1633" i="1" s="1"/>
  <c r="U1632" i="1"/>
  <c r="V1632" i="1" s="1"/>
  <c r="U1631" i="1"/>
  <c r="V1631" i="1" s="1"/>
  <c r="V1630" i="1"/>
  <c r="U1630" i="1"/>
  <c r="U1629" i="1"/>
  <c r="V1629" i="1" s="1"/>
  <c r="U1628" i="1"/>
  <c r="V1628" i="1" s="1"/>
  <c r="U1627" i="1"/>
  <c r="V1627" i="1" s="1"/>
  <c r="V1626" i="1"/>
  <c r="U1626" i="1"/>
  <c r="U1625" i="1"/>
  <c r="V1625" i="1" s="1"/>
  <c r="U1624" i="1"/>
  <c r="V1624" i="1" s="1"/>
  <c r="U1623" i="1"/>
  <c r="V1623" i="1" s="1"/>
  <c r="V1622" i="1"/>
  <c r="U1622" i="1"/>
  <c r="U1621" i="1"/>
  <c r="V1621" i="1" s="1"/>
  <c r="U1620" i="1"/>
  <c r="V1620" i="1" s="1"/>
  <c r="U1619" i="1"/>
  <c r="V1619" i="1" s="1"/>
  <c r="V1618" i="1"/>
  <c r="U1618" i="1"/>
  <c r="U1617" i="1"/>
  <c r="V1617" i="1" s="1"/>
  <c r="U1616" i="1"/>
  <c r="V1616" i="1" s="1"/>
  <c r="U1615" i="1"/>
  <c r="V1615" i="1" s="1"/>
  <c r="V1614" i="1"/>
  <c r="U1614" i="1"/>
  <c r="U1613" i="1"/>
  <c r="V1613" i="1" s="1"/>
  <c r="U1612" i="1"/>
  <c r="V1612" i="1" s="1"/>
  <c r="U1611" i="1"/>
  <c r="V1611" i="1" s="1"/>
  <c r="V1610" i="1"/>
  <c r="U1610" i="1"/>
  <c r="U1609" i="1"/>
  <c r="V1609" i="1" s="1"/>
  <c r="U1608" i="1"/>
  <c r="V1608" i="1" s="1"/>
  <c r="U1607" i="1"/>
  <c r="V1607" i="1" s="1"/>
  <c r="V1606" i="1"/>
  <c r="U1606" i="1"/>
  <c r="U1605" i="1"/>
  <c r="V1605" i="1" s="1"/>
  <c r="U1604" i="1"/>
  <c r="V1604" i="1" s="1"/>
  <c r="U1603" i="1"/>
  <c r="V1603" i="1" s="1"/>
  <c r="V1602" i="1"/>
  <c r="U1602" i="1"/>
  <c r="U1601" i="1"/>
  <c r="V1601" i="1" s="1"/>
  <c r="U1600" i="1"/>
  <c r="V1600" i="1" s="1"/>
  <c r="U1599" i="1"/>
  <c r="V1599" i="1" s="1"/>
  <c r="V1598" i="1"/>
  <c r="U1598" i="1"/>
  <c r="U1597" i="1"/>
  <c r="V1597" i="1" s="1"/>
  <c r="U1596" i="1"/>
  <c r="V1596" i="1" s="1"/>
  <c r="U1595" i="1"/>
  <c r="V1595" i="1" s="1"/>
  <c r="V1594" i="1"/>
  <c r="U1594" i="1"/>
  <c r="U1593" i="1"/>
  <c r="V1593" i="1" s="1"/>
  <c r="U1592" i="1"/>
  <c r="V1592" i="1" s="1"/>
  <c r="U1591" i="1"/>
  <c r="V1591" i="1" s="1"/>
  <c r="V1590" i="1"/>
  <c r="U1590" i="1"/>
  <c r="U1589" i="1"/>
  <c r="V1589" i="1" s="1"/>
  <c r="U1588" i="1"/>
  <c r="V1588" i="1" s="1"/>
  <c r="U1587" i="1"/>
  <c r="V1587" i="1" s="1"/>
  <c r="V1586" i="1"/>
  <c r="U1586" i="1"/>
  <c r="U1585" i="1"/>
  <c r="V1585" i="1" s="1"/>
  <c r="U1584" i="1"/>
  <c r="V1584" i="1" s="1"/>
  <c r="U1583" i="1"/>
  <c r="V1583" i="1" s="1"/>
  <c r="V1582" i="1"/>
  <c r="U1582" i="1"/>
  <c r="U1581" i="1"/>
  <c r="V1581" i="1" s="1"/>
  <c r="U1580" i="1"/>
  <c r="V1580" i="1" s="1"/>
  <c r="U1579" i="1"/>
  <c r="V1579" i="1" s="1"/>
  <c r="V1578" i="1"/>
  <c r="U1578" i="1"/>
  <c r="U1577" i="1"/>
  <c r="V1577" i="1" s="1"/>
  <c r="U1576" i="1"/>
  <c r="V1576" i="1" s="1"/>
  <c r="U1575" i="1"/>
  <c r="V1575" i="1" s="1"/>
  <c r="V1574" i="1"/>
  <c r="U1574" i="1"/>
  <c r="U1573" i="1"/>
  <c r="V1573" i="1" s="1"/>
  <c r="U1572" i="1"/>
  <c r="V1572" i="1" s="1"/>
  <c r="U1571" i="1"/>
  <c r="V1571" i="1" s="1"/>
  <c r="V1570" i="1"/>
  <c r="U1570" i="1"/>
  <c r="U1569" i="1"/>
  <c r="V1569" i="1" s="1"/>
  <c r="U1568" i="1"/>
  <c r="V1568" i="1" s="1"/>
  <c r="U1567" i="1"/>
  <c r="V1567" i="1" s="1"/>
  <c r="V1566" i="1"/>
  <c r="U1566" i="1"/>
  <c r="U1565" i="1"/>
  <c r="V1565" i="1" s="1"/>
  <c r="U1564" i="1"/>
  <c r="V1564" i="1" s="1"/>
  <c r="U1563" i="1"/>
  <c r="V1563" i="1" s="1"/>
  <c r="V1562" i="1"/>
  <c r="U1562" i="1"/>
  <c r="U1561" i="1"/>
  <c r="V1561" i="1" s="1"/>
  <c r="U1560" i="1"/>
  <c r="V1560" i="1" s="1"/>
  <c r="U1559" i="1"/>
  <c r="V1559" i="1" s="1"/>
  <c r="V1558" i="1"/>
  <c r="U1558" i="1"/>
  <c r="U1557" i="1"/>
  <c r="V1557" i="1" s="1"/>
  <c r="U1556" i="1"/>
  <c r="V1556" i="1" s="1"/>
  <c r="U1555" i="1"/>
  <c r="V1555" i="1" s="1"/>
  <c r="V1554" i="1"/>
  <c r="U1554" i="1"/>
  <c r="U1553" i="1"/>
  <c r="V1553" i="1" s="1"/>
  <c r="U1552" i="1"/>
  <c r="V1552" i="1" s="1"/>
  <c r="U1551" i="1"/>
  <c r="V1551" i="1" s="1"/>
  <c r="V1550" i="1"/>
  <c r="U1550" i="1"/>
  <c r="U1549" i="1"/>
  <c r="V1549" i="1" s="1"/>
  <c r="U1548" i="1"/>
  <c r="V1548" i="1" s="1"/>
  <c r="U1547" i="1"/>
  <c r="V1547" i="1" s="1"/>
  <c r="V1546" i="1"/>
  <c r="U1546" i="1"/>
  <c r="U1545" i="1"/>
  <c r="V1545" i="1" s="1"/>
  <c r="U1544" i="1"/>
  <c r="V1544" i="1" s="1"/>
  <c r="U1543" i="1"/>
  <c r="V1543" i="1" s="1"/>
  <c r="V1542" i="1"/>
  <c r="U1542" i="1"/>
  <c r="U1541" i="1"/>
  <c r="V1541" i="1" s="1"/>
  <c r="U1540" i="1"/>
  <c r="V1540" i="1" s="1"/>
  <c r="U1539" i="1"/>
  <c r="V1539" i="1" s="1"/>
  <c r="V1538" i="1"/>
  <c r="U1538" i="1"/>
  <c r="U1537" i="1"/>
  <c r="V1537" i="1" s="1"/>
  <c r="U1536" i="1"/>
  <c r="V1536" i="1" s="1"/>
  <c r="U1535" i="1"/>
  <c r="V1535" i="1" s="1"/>
  <c r="V1534" i="1"/>
  <c r="U1534" i="1"/>
  <c r="U1533" i="1"/>
  <c r="V1533" i="1" s="1"/>
  <c r="U1532" i="1"/>
  <c r="V1532" i="1" s="1"/>
  <c r="U1531" i="1"/>
  <c r="V1531" i="1" s="1"/>
  <c r="V1530" i="1"/>
  <c r="U1530" i="1"/>
  <c r="U1529" i="1"/>
  <c r="V1529" i="1" s="1"/>
  <c r="U1528" i="1"/>
  <c r="V1528" i="1" s="1"/>
  <c r="U1527" i="1"/>
  <c r="V1527" i="1" s="1"/>
  <c r="V1526" i="1"/>
  <c r="U1526" i="1"/>
  <c r="U1525" i="1"/>
  <c r="V1525" i="1" s="1"/>
  <c r="U1524" i="1"/>
  <c r="V1524" i="1" s="1"/>
  <c r="U1523" i="1"/>
  <c r="V1523" i="1" s="1"/>
  <c r="V1522" i="1"/>
  <c r="U1522" i="1"/>
  <c r="U1521" i="1"/>
  <c r="V1521" i="1" s="1"/>
  <c r="U1520" i="1"/>
  <c r="V1520" i="1" s="1"/>
  <c r="U1519" i="1"/>
  <c r="V1519" i="1" s="1"/>
  <c r="V1518" i="1"/>
  <c r="U1518" i="1"/>
  <c r="U1517" i="1"/>
  <c r="V1517" i="1" s="1"/>
  <c r="U1516" i="1"/>
  <c r="V1516" i="1" s="1"/>
  <c r="U1515" i="1"/>
  <c r="V1515" i="1" s="1"/>
  <c r="V1514" i="1"/>
  <c r="U1514" i="1"/>
  <c r="U1513" i="1"/>
  <c r="V1513" i="1" s="1"/>
  <c r="U1512" i="1"/>
  <c r="V1512" i="1" s="1"/>
  <c r="U1511" i="1"/>
  <c r="V1511" i="1" s="1"/>
  <c r="V1510" i="1"/>
  <c r="U1510" i="1"/>
  <c r="U1509" i="1"/>
  <c r="V1509" i="1" s="1"/>
  <c r="U1508" i="1"/>
  <c r="V1508" i="1" s="1"/>
  <c r="U1507" i="1"/>
  <c r="V1507" i="1" s="1"/>
  <c r="V1506" i="1"/>
  <c r="U1506" i="1"/>
  <c r="U1505" i="1"/>
  <c r="V1505" i="1" s="1"/>
  <c r="U1504" i="1"/>
  <c r="V1504" i="1" s="1"/>
  <c r="U1503" i="1"/>
  <c r="V1503" i="1" s="1"/>
  <c r="V1502" i="1"/>
  <c r="U1502" i="1"/>
  <c r="U1501" i="1"/>
  <c r="V1501" i="1" s="1"/>
  <c r="U1500" i="1"/>
  <c r="V1500" i="1" s="1"/>
  <c r="U1499" i="1"/>
  <c r="V1499" i="1" s="1"/>
  <c r="V1498" i="1"/>
  <c r="U1498" i="1"/>
  <c r="U1497" i="1"/>
  <c r="V1497" i="1" s="1"/>
  <c r="U1496" i="1"/>
  <c r="V1496" i="1" s="1"/>
  <c r="U1495" i="1"/>
  <c r="V1495" i="1" s="1"/>
  <c r="V1494" i="1"/>
  <c r="U1494" i="1"/>
  <c r="U1493" i="1"/>
  <c r="V1493" i="1" s="1"/>
  <c r="U1492" i="1"/>
  <c r="V1492" i="1" s="1"/>
  <c r="U1491" i="1"/>
  <c r="V1491" i="1" s="1"/>
  <c r="V1490" i="1"/>
  <c r="U1490" i="1"/>
  <c r="U1489" i="1"/>
  <c r="V1489" i="1" s="1"/>
  <c r="U1488" i="1"/>
  <c r="V1488" i="1" s="1"/>
  <c r="U1487" i="1"/>
  <c r="V1487" i="1" s="1"/>
  <c r="V1486" i="1"/>
  <c r="U1486" i="1"/>
  <c r="U1485" i="1"/>
  <c r="V1485" i="1" s="1"/>
  <c r="U1484" i="1"/>
  <c r="V1484" i="1" s="1"/>
  <c r="U1483" i="1"/>
  <c r="V1483" i="1" s="1"/>
  <c r="V1482" i="1"/>
  <c r="U1482" i="1"/>
  <c r="U1481" i="1"/>
  <c r="V1481" i="1" s="1"/>
  <c r="U1480" i="1"/>
  <c r="V1480" i="1" s="1"/>
  <c r="U1479" i="1"/>
  <c r="V1479" i="1" s="1"/>
  <c r="V1478" i="1"/>
  <c r="U1478" i="1"/>
  <c r="U1477" i="1"/>
  <c r="V1477" i="1" s="1"/>
  <c r="U1476" i="1"/>
  <c r="V1476" i="1" s="1"/>
  <c r="U1475" i="1"/>
  <c r="V1475" i="1" s="1"/>
  <c r="V1474" i="1"/>
  <c r="U1474" i="1"/>
  <c r="U1473" i="1"/>
  <c r="V1473" i="1" s="1"/>
  <c r="U1472" i="1"/>
  <c r="V1472" i="1" s="1"/>
  <c r="U1471" i="1"/>
  <c r="V1471" i="1" s="1"/>
  <c r="V1470" i="1"/>
  <c r="U1470" i="1"/>
  <c r="U1469" i="1"/>
  <c r="V1469" i="1" s="1"/>
  <c r="U1468" i="1"/>
  <c r="V1468" i="1" s="1"/>
  <c r="U1467" i="1"/>
  <c r="V1467" i="1" s="1"/>
  <c r="V1466" i="1"/>
  <c r="U1466" i="1"/>
  <c r="U1465" i="1"/>
  <c r="V1465" i="1" s="1"/>
  <c r="U1464" i="1"/>
  <c r="V1464" i="1" s="1"/>
  <c r="U1463" i="1"/>
  <c r="V1463" i="1" s="1"/>
  <c r="V1462" i="1"/>
  <c r="U1462" i="1"/>
  <c r="U1461" i="1"/>
  <c r="V1461" i="1" s="1"/>
  <c r="U1460" i="1"/>
  <c r="V1460" i="1" s="1"/>
  <c r="U1459" i="1"/>
  <c r="V1459" i="1" s="1"/>
  <c r="V1458" i="1"/>
  <c r="U1458" i="1"/>
  <c r="U1457" i="1"/>
  <c r="V1457" i="1" s="1"/>
  <c r="U1456" i="1"/>
  <c r="V1456" i="1" s="1"/>
  <c r="U1455" i="1"/>
  <c r="V1455" i="1" s="1"/>
  <c r="V1454" i="1"/>
  <c r="U1454" i="1"/>
  <c r="U1453" i="1"/>
  <c r="V1453" i="1" s="1"/>
  <c r="U1452" i="1"/>
  <c r="V1452" i="1" s="1"/>
  <c r="U1451" i="1"/>
  <c r="V1451" i="1" s="1"/>
  <c r="V1450" i="1"/>
  <c r="U1450" i="1"/>
  <c r="U1449" i="1"/>
  <c r="V1449" i="1" s="1"/>
  <c r="U1448" i="1"/>
  <c r="V1448" i="1" s="1"/>
  <c r="U1447" i="1"/>
  <c r="V1447" i="1" s="1"/>
  <c r="V1446" i="1"/>
  <c r="U1446" i="1"/>
  <c r="U1445" i="1"/>
  <c r="V1445" i="1" s="1"/>
  <c r="U1444" i="1"/>
  <c r="V1444" i="1" s="1"/>
  <c r="U1443" i="1"/>
  <c r="V1443" i="1" s="1"/>
  <c r="V1442" i="1"/>
  <c r="U1442" i="1"/>
  <c r="U1441" i="1"/>
  <c r="V1441" i="1" s="1"/>
  <c r="U1440" i="1"/>
  <c r="V1440" i="1" s="1"/>
  <c r="U1439" i="1"/>
  <c r="V1439" i="1" s="1"/>
  <c r="V1438" i="1"/>
  <c r="U1438" i="1"/>
  <c r="U1437" i="1"/>
  <c r="V1437" i="1" s="1"/>
  <c r="U1436" i="1"/>
  <c r="V1436" i="1" s="1"/>
  <c r="U1435" i="1"/>
  <c r="V1435" i="1" s="1"/>
  <c r="V1434" i="1"/>
  <c r="U1434" i="1"/>
  <c r="U1433" i="1"/>
  <c r="V1433" i="1" s="1"/>
  <c r="U1432" i="1"/>
  <c r="V1432" i="1" s="1"/>
  <c r="U1431" i="1"/>
  <c r="V1431" i="1" s="1"/>
  <c r="V1430" i="1"/>
  <c r="U1430" i="1"/>
  <c r="U1429" i="1"/>
  <c r="V1429" i="1" s="1"/>
  <c r="U1428" i="1"/>
  <c r="V1428" i="1" s="1"/>
  <c r="U1427" i="1"/>
  <c r="V1427" i="1" s="1"/>
  <c r="V1426" i="1"/>
  <c r="U1426" i="1"/>
  <c r="U1425" i="1"/>
  <c r="V1425" i="1" s="1"/>
  <c r="U1424" i="1"/>
  <c r="V1424" i="1" s="1"/>
  <c r="U1423" i="1"/>
  <c r="V1423" i="1" s="1"/>
  <c r="V1422" i="1"/>
  <c r="U1422" i="1"/>
  <c r="U1421" i="1"/>
  <c r="V1421" i="1" s="1"/>
  <c r="U1420" i="1"/>
  <c r="V1420" i="1" s="1"/>
  <c r="U1419" i="1"/>
  <c r="V1419" i="1" s="1"/>
  <c r="V1418" i="1"/>
  <c r="U1418" i="1"/>
  <c r="U1417" i="1"/>
  <c r="V1417" i="1" s="1"/>
  <c r="U1416" i="1"/>
  <c r="V1416" i="1" s="1"/>
  <c r="U1415" i="1"/>
  <c r="V1415" i="1" s="1"/>
  <c r="V1414" i="1"/>
  <c r="U1414" i="1"/>
  <c r="U1413" i="1"/>
  <c r="V1413" i="1" s="1"/>
  <c r="U1412" i="1"/>
  <c r="V1412" i="1" s="1"/>
  <c r="U1411" i="1"/>
  <c r="V1411" i="1" s="1"/>
  <c r="V1410" i="1"/>
  <c r="U1410" i="1"/>
  <c r="U1409" i="1"/>
  <c r="V1409" i="1" s="1"/>
  <c r="U1408" i="1"/>
  <c r="V1408" i="1" s="1"/>
  <c r="U1407" i="1"/>
  <c r="V1407" i="1" s="1"/>
  <c r="V1406" i="1"/>
  <c r="U1406" i="1"/>
  <c r="U1405" i="1"/>
  <c r="V1405" i="1" s="1"/>
  <c r="U1404" i="1"/>
  <c r="V1404" i="1" s="1"/>
  <c r="U1403" i="1"/>
  <c r="V1403" i="1" s="1"/>
  <c r="V1402" i="1"/>
  <c r="U1402" i="1"/>
  <c r="U1401" i="1"/>
  <c r="V1401" i="1" s="1"/>
  <c r="U1400" i="1"/>
  <c r="V1400" i="1" s="1"/>
  <c r="U1399" i="1"/>
  <c r="V1399" i="1" s="1"/>
  <c r="V1398" i="1"/>
  <c r="U1398" i="1"/>
  <c r="U1397" i="1"/>
  <c r="V1397" i="1" s="1"/>
  <c r="U1396" i="1"/>
  <c r="V1396" i="1" s="1"/>
  <c r="U1395" i="1"/>
  <c r="V1395" i="1" s="1"/>
  <c r="V1394" i="1"/>
  <c r="U1394" i="1"/>
  <c r="U1393" i="1"/>
  <c r="V1393" i="1" s="1"/>
  <c r="U1392" i="1"/>
  <c r="V1392" i="1" s="1"/>
  <c r="U1391" i="1"/>
  <c r="V1391" i="1" s="1"/>
  <c r="V1390" i="1"/>
  <c r="U1390" i="1"/>
  <c r="U1389" i="1"/>
  <c r="V1389" i="1" s="1"/>
  <c r="U1388" i="1"/>
  <c r="V1388" i="1" s="1"/>
  <c r="U1387" i="1"/>
  <c r="V1387" i="1" s="1"/>
  <c r="V1386" i="1"/>
  <c r="U1386" i="1"/>
  <c r="U1385" i="1"/>
  <c r="V1385" i="1" s="1"/>
  <c r="U1384" i="1"/>
  <c r="V1384" i="1" s="1"/>
  <c r="U1383" i="1"/>
  <c r="V1383" i="1" s="1"/>
  <c r="V1382" i="1"/>
  <c r="U1382" i="1"/>
  <c r="U1381" i="1"/>
  <c r="V1381" i="1" s="1"/>
  <c r="U1380" i="1"/>
  <c r="V1380" i="1" s="1"/>
  <c r="U1379" i="1"/>
  <c r="V1379" i="1" s="1"/>
  <c r="V1378" i="1"/>
  <c r="U1378" i="1"/>
  <c r="U1377" i="1"/>
  <c r="V1377" i="1" s="1"/>
  <c r="U1376" i="1"/>
  <c r="V1376" i="1" s="1"/>
  <c r="U1375" i="1"/>
  <c r="V1375" i="1" s="1"/>
  <c r="V1374" i="1"/>
  <c r="U1374" i="1"/>
  <c r="U1373" i="1"/>
  <c r="V1373" i="1" s="1"/>
  <c r="U1372" i="1"/>
  <c r="V1372" i="1" s="1"/>
  <c r="U1371" i="1"/>
  <c r="V1371" i="1" s="1"/>
  <c r="V1370" i="1"/>
  <c r="U1370" i="1"/>
  <c r="U1369" i="1"/>
  <c r="V1369" i="1" s="1"/>
  <c r="U1368" i="1"/>
  <c r="V1368" i="1" s="1"/>
  <c r="U1367" i="1"/>
  <c r="V1367" i="1" s="1"/>
  <c r="V1366" i="1"/>
  <c r="U1366" i="1"/>
  <c r="U1365" i="1"/>
  <c r="V1365" i="1" s="1"/>
  <c r="U1364" i="1"/>
  <c r="V1364" i="1" s="1"/>
  <c r="U1363" i="1"/>
  <c r="V1363" i="1" s="1"/>
  <c r="V1362" i="1"/>
  <c r="U1362" i="1"/>
  <c r="U1361" i="1"/>
  <c r="V1361" i="1" s="1"/>
  <c r="U1360" i="1"/>
  <c r="V1360" i="1" s="1"/>
  <c r="U1359" i="1"/>
  <c r="V1359" i="1" s="1"/>
  <c r="V1358" i="1"/>
  <c r="U1358" i="1"/>
  <c r="U1357" i="1"/>
  <c r="V1357" i="1" s="1"/>
  <c r="U1356" i="1"/>
  <c r="V1356" i="1" s="1"/>
  <c r="U1355" i="1"/>
  <c r="V1355" i="1" s="1"/>
  <c r="V1354" i="1"/>
  <c r="U1354" i="1"/>
  <c r="U1353" i="1"/>
  <c r="V1353" i="1" s="1"/>
  <c r="U1352" i="1"/>
  <c r="V1352" i="1" s="1"/>
  <c r="U1351" i="1"/>
  <c r="V1351" i="1" s="1"/>
  <c r="V1350" i="1"/>
  <c r="U1350" i="1"/>
  <c r="U1349" i="1"/>
  <c r="V1349" i="1" s="1"/>
  <c r="U1348" i="1"/>
  <c r="V1348" i="1" s="1"/>
  <c r="U1347" i="1"/>
  <c r="V1347" i="1" s="1"/>
  <c r="V1346" i="1"/>
  <c r="U1346" i="1"/>
  <c r="U1345" i="1"/>
  <c r="V1345" i="1" s="1"/>
  <c r="U1344" i="1"/>
  <c r="V1344" i="1" s="1"/>
  <c r="U1343" i="1"/>
  <c r="V1343" i="1" s="1"/>
  <c r="V1342" i="1"/>
  <c r="U1342" i="1"/>
  <c r="U1341" i="1"/>
  <c r="V1341" i="1" s="1"/>
  <c r="U1340" i="1"/>
  <c r="V1340" i="1" s="1"/>
  <c r="U1339" i="1"/>
  <c r="V1339" i="1" s="1"/>
  <c r="V1338" i="1"/>
  <c r="U1338" i="1"/>
  <c r="U1337" i="1"/>
  <c r="V1337" i="1" s="1"/>
  <c r="U1336" i="1"/>
  <c r="V1336" i="1" s="1"/>
  <c r="U1335" i="1"/>
  <c r="V1335" i="1" s="1"/>
  <c r="V1334" i="1"/>
  <c r="U1334" i="1"/>
  <c r="U1333" i="1"/>
  <c r="V1333" i="1" s="1"/>
  <c r="U1332" i="1"/>
  <c r="V1332" i="1" s="1"/>
  <c r="U1331" i="1"/>
  <c r="V1331" i="1" s="1"/>
  <c r="V1330" i="1"/>
  <c r="U1330" i="1"/>
  <c r="U1329" i="1"/>
  <c r="V1329" i="1" s="1"/>
  <c r="U1328" i="1"/>
  <c r="V1328" i="1" s="1"/>
  <c r="U1327" i="1"/>
  <c r="V1327" i="1" s="1"/>
  <c r="V1326" i="1"/>
  <c r="U1326" i="1"/>
  <c r="U1325" i="1"/>
  <c r="V1325" i="1" s="1"/>
  <c r="U1324" i="1"/>
  <c r="V1324" i="1" s="1"/>
  <c r="U1323" i="1"/>
  <c r="V1323" i="1" s="1"/>
  <c r="V1322" i="1"/>
  <c r="U1322" i="1"/>
  <c r="U1321" i="1"/>
  <c r="V1321" i="1" s="1"/>
  <c r="U1320" i="1"/>
  <c r="V1320" i="1" s="1"/>
  <c r="U1319" i="1"/>
  <c r="V1319" i="1" s="1"/>
  <c r="V1318" i="1"/>
  <c r="U1318" i="1"/>
  <c r="U1317" i="1"/>
  <c r="V1317" i="1" s="1"/>
  <c r="U1316" i="1"/>
  <c r="V1316" i="1" s="1"/>
  <c r="U1315" i="1"/>
  <c r="V1315" i="1" s="1"/>
  <c r="V1314" i="1"/>
  <c r="U1314" i="1"/>
  <c r="U1313" i="1"/>
  <c r="V1313" i="1" s="1"/>
  <c r="U1312" i="1"/>
  <c r="V1312" i="1" s="1"/>
  <c r="U1311" i="1"/>
  <c r="V1311" i="1" s="1"/>
  <c r="V1310" i="1"/>
  <c r="U1310" i="1"/>
  <c r="U1309" i="1"/>
  <c r="V1309" i="1" s="1"/>
  <c r="U1308" i="1"/>
  <c r="V1308" i="1" s="1"/>
  <c r="U1307" i="1"/>
  <c r="V1307" i="1" s="1"/>
  <c r="V1306" i="1"/>
  <c r="U1306" i="1"/>
  <c r="U1305" i="1"/>
  <c r="V1305" i="1" s="1"/>
  <c r="U1304" i="1"/>
  <c r="V1304" i="1" s="1"/>
  <c r="U1303" i="1"/>
  <c r="V1303" i="1" s="1"/>
  <c r="V1302" i="1"/>
  <c r="U1302" i="1"/>
  <c r="U1301" i="1"/>
  <c r="V1301" i="1" s="1"/>
  <c r="U1300" i="1"/>
  <c r="V1300" i="1" s="1"/>
  <c r="U1299" i="1"/>
  <c r="V1299" i="1" s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U984" i="1"/>
  <c r="V984" i="1" s="1"/>
  <c r="V983" i="1"/>
  <c r="U983" i="1"/>
  <c r="U982" i="1"/>
  <c r="V982" i="1" s="1"/>
  <c r="V981" i="1"/>
  <c r="U981" i="1"/>
  <c r="U980" i="1"/>
  <c r="V980" i="1" s="1"/>
  <c r="V979" i="1"/>
  <c r="U979" i="1"/>
  <c r="U978" i="1"/>
  <c r="V978" i="1" s="1"/>
  <c r="V977" i="1"/>
  <c r="U977" i="1"/>
  <c r="U976" i="1"/>
  <c r="V976" i="1" s="1"/>
  <c r="V975" i="1"/>
  <c r="U975" i="1"/>
  <c r="U974" i="1"/>
  <c r="V974" i="1" s="1"/>
  <c r="V973" i="1"/>
  <c r="U973" i="1"/>
  <c r="U972" i="1"/>
  <c r="V972" i="1" s="1"/>
  <c r="V971" i="1"/>
  <c r="U971" i="1"/>
  <c r="U970" i="1"/>
  <c r="V970" i="1" s="1"/>
  <c r="V969" i="1"/>
  <c r="U969" i="1"/>
  <c r="U968" i="1"/>
  <c r="V968" i="1" s="1"/>
  <c r="V967" i="1"/>
  <c r="U967" i="1"/>
  <c r="U966" i="1"/>
  <c r="V966" i="1" s="1"/>
  <c r="V965" i="1"/>
  <c r="U965" i="1"/>
  <c r="U964" i="1"/>
  <c r="V964" i="1" s="1"/>
  <c r="V963" i="1"/>
  <c r="U963" i="1"/>
  <c r="U962" i="1"/>
  <c r="V962" i="1" s="1"/>
  <c r="V961" i="1"/>
  <c r="U961" i="1"/>
  <c r="U960" i="1"/>
  <c r="V960" i="1" s="1"/>
  <c r="V959" i="1"/>
  <c r="U959" i="1"/>
  <c r="U958" i="1"/>
  <c r="V958" i="1" s="1"/>
  <c r="V957" i="1"/>
  <c r="U957" i="1"/>
  <c r="U956" i="1"/>
  <c r="V956" i="1" s="1"/>
  <c r="V955" i="1"/>
  <c r="U955" i="1"/>
  <c r="U954" i="1"/>
  <c r="V954" i="1" s="1"/>
  <c r="V953" i="1"/>
  <c r="U953" i="1"/>
  <c r="U952" i="1"/>
  <c r="V952" i="1" s="1"/>
  <c r="V951" i="1"/>
  <c r="U951" i="1"/>
  <c r="U950" i="1"/>
  <c r="V950" i="1" s="1"/>
  <c r="V949" i="1"/>
  <c r="U949" i="1"/>
  <c r="U948" i="1"/>
  <c r="V948" i="1" s="1"/>
  <c r="V947" i="1"/>
  <c r="U947" i="1"/>
  <c r="U946" i="1"/>
  <c r="V946" i="1" s="1"/>
  <c r="V945" i="1"/>
  <c r="U945" i="1"/>
  <c r="U944" i="1"/>
  <c r="V944" i="1" s="1"/>
  <c r="V943" i="1"/>
  <c r="U943" i="1"/>
  <c r="U942" i="1"/>
  <c r="V942" i="1" s="1"/>
  <c r="V941" i="1"/>
  <c r="U941" i="1"/>
  <c r="U940" i="1"/>
  <c r="V940" i="1" s="1"/>
  <c r="V939" i="1"/>
  <c r="U939" i="1"/>
  <c r="U938" i="1"/>
  <c r="V938" i="1" s="1"/>
  <c r="V937" i="1"/>
  <c r="U937" i="1"/>
  <c r="U936" i="1"/>
  <c r="V936" i="1" s="1"/>
  <c r="V935" i="1"/>
  <c r="U935" i="1"/>
  <c r="U934" i="1"/>
  <c r="V934" i="1" s="1"/>
  <c r="V933" i="1"/>
  <c r="U933" i="1"/>
  <c r="U932" i="1"/>
  <c r="V932" i="1" s="1"/>
  <c r="V931" i="1"/>
  <c r="U931" i="1"/>
  <c r="U930" i="1"/>
  <c r="V930" i="1" s="1"/>
  <c r="V929" i="1"/>
  <c r="U929" i="1"/>
  <c r="U928" i="1"/>
  <c r="V928" i="1" s="1"/>
  <c r="V927" i="1"/>
  <c r="U927" i="1"/>
  <c r="U926" i="1"/>
  <c r="V926" i="1" s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U650" i="1"/>
  <c r="V650" i="1" s="1"/>
  <c r="V649" i="1"/>
  <c r="U649" i="1"/>
  <c r="U648" i="1"/>
  <c r="V648" i="1" s="1"/>
  <c r="V647" i="1"/>
  <c r="U647" i="1"/>
  <c r="U646" i="1"/>
  <c r="V646" i="1" s="1"/>
  <c r="V645" i="1"/>
  <c r="U645" i="1"/>
  <c r="U644" i="1"/>
  <c r="V644" i="1" s="1"/>
  <c r="V643" i="1"/>
  <c r="U643" i="1"/>
  <c r="U642" i="1"/>
  <c r="V642" i="1" s="1"/>
  <c r="V641" i="1"/>
  <c r="U641" i="1"/>
  <c r="U640" i="1"/>
  <c r="V640" i="1" s="1"/>
  <c r="V639" i="1"/>
  <c r="U639" i="1"/>
  <c r="U638" i="1"/>
  <c r="V638" i="1" s="1"/>
  <c r="V637" i="1"/>
  <c r="U637" i="1"/>
  <c r="U636" i="1"/>
  <c r="V636" i="1" s="1"/>
  <c r="V635" i="1"/>
  <c r="U635" i="1"/>
  <c r="U634" i="1"/>
  <c r="V634" i="1" s="1"/>
  <c r="V633" i="1"/>
  <c r="U633" i="1"/>
  <c r="U632" i="1"/>
  <c r="V632" i="1" s="1"/>
  <c r="V631" i="1"/>
  <c r="U631" i="1"/>
  <c r="U630" i="1"/>
  <c r="V630" i="1" s="1"/>
  <c r="V629" i="1"/>
  <c r="U629" i="1"/>
  <c r="U628" i="1"/>
  <c r="V628" i="1" s="1"/>
  <c r="V627" i="1"/>
  <c r="U627" i="1"/>
  <c r="U626" i="1"/>
  <c r="V626" i="1" s="1"/>
  <c r="V625" i="1"/>
  <c r="U625" i="1"/>
  <c r="U624" i="1"/>
  <c r="V624" i="1" s="1"/>
  <c r="V623" i="1"/>
  <c r="U623" i="1"/>
  <c r="U622" i="1"/>
  <c r="V622" i="1" s="1"/>
  <c r="V621" i="1"/>
  <c r="U621" i="1"/>
  <c r="U620" i="1"/>
  <c r="V620" i="1" s="1"/>
  <c r="V619" i="1"/>
  <c r="U619" i="1"/>
  <c r="U618" i="1"/>
  <c r="V618" i="1" s="1"/>
  <c r="V617" i="1"/>
  <c r="U617" i="1"/>
  <c r="U616" i="1"/>
  <c r="V616" i="1" s="1"/>
  <c r="V615" i="1"/>
  <c r="U615" i="1"/>
  <c r="U614" i="1"/>
  <c r="V614" i="1" s="1"/>
  <c r="V613" i="1"/>
  <c r="U613" i="1"/>
  <c r="U612" i="1"/>
  <c r="V612" i="1" s="1"/>
  <c r="V611" i="1"/>
  <c r="U611" i="1"/>
  <c r="U610" i="1"/>
  <c r="V610" i="1" s="1"/>
  <c r="V609" i="1"/>
  <c r="U609" i="1"/>
  <c r="U608" i="1"/>
  <c r="V608" i="1" s="1"/>
  <c r="V607" i="1"/>
  <c r="U607" i="1"/>
  <c r="U606" i="1"/>
  <c r="V606" i="1" s="1"/>
  <c r="V605" i="1"/>
  <c r="U605" i="1"/>
  <c r="U604" i="1"/>
  <c r="V604" i="1" s="1"/>
  <c r="V603" i="1"/>
  <c r="U603" i="1"/>
  <c r="U602" i="1"/>
  <c r="V602" i="1" s="1"/>
  <c r="V601" i="1"/>
  <c r="U601" i="1"/>
  <c r="U600" i="1"/>
  <c r="V600" i="1" s="1"/>
  <c r="V599" i="1"/>
  <c r="U599" i="1"/>
  <c r="U598" i="1"/>
  <c r="V598" i="1" s="1"/>
  <c r="V597" i="1"/>
  <c r="U597" i="1"/>
  <c r="U596" i="1"/>
  <c r="V596" i="1" s="1"/>
  <c r="V595" i="1"/>
  <c r="U595" i="1"/>
  <c r="U594" i="1"/>
  <c r="V594" i="1" s="1"/>
  <c r="V593" i="1"/>
  <c r="U593" i="1"/>
  <c r="U592" i="1"/>
  <c r="V592" i="1" s="1"/>
  <c r="V591" i="1"/>
  <c r="U591" i="1"/>
  <c r="U590" i="1"/>
  <c r="V590" i="1" s="1"/>
  <c r="V589" i="1"/>
  <c r="U589" i="1"/>
  <c r="U588" i="1"/>
  <c r="V588" i="1" s="1"/>
  <c r="V587" i="1"/>
  <c r="U587" i="1"/>
  <c r="U586" i="1"/>
  <c r="V586" i="1" s="1"/>
  <c r="V585" i="1"/>
  <c r="U585" i="1"/>
  <c r="U584" i="1"/>
  <c r="V584" i="1" s="1"/>
  <c r="V583" i="1"/>
  <c r="U583" i="1"/>
  <c r="U582" i="1"/>
  <c r="V582" i="1" s="1"/>
  <c r="V581" i="1"/>
  <c r="U581" i="1"/>
  <c r="U580" i="1"/>
  <c r="V580" i="1" s="1"/>
  <c r="V579" i="1"/>
  <c r="U579" i="1"/>
  <c r="U578" i="1"/>
  <c r="V578" i="1" s="1"/>
  <c r="V577" i="1"/>
  <c r="U577" i="1"/>
  <c r="U576" i="1"/>
  <c r="V576" i="1" s="1"/>
  <c r="V575" i="1"/>
  <c r="U575" i="1"/>
  <c r="U574" i="1"/>
  <c r="V574" i="1" s="1"/>
  <c r="V573" i="1"/>
  <c r="U573" i="1"/>
  <c r="U572" i="1"/>
  <c r="V572" i="1" s="1"/>
  <c r="V571" i="1"/>
  <c r="U571" i="1"/>
  <c r="U570" i="1"/>
  <c r="V570" i="1" s="1"/>
  <c r="V569" i="1"/>
  <c r="U569" i="1"/>
  <c r="U568" i="1"/>
  <c r="V568" i="1" s="1"/>
  <c r="V567" i="1"/>
  <c r="U567" i="1"/>
  <c r="U566" i="1"/>
  <c r="V566" i="1" s="1"/>
  <c r="V565" i="1"/>
  <c r="U565" i="1"/>
  <c r="U564" i="1"/>
  <c r="V564" i="1" s="1"/>
  <c r="V563" i="1"/>
  <c r="U563" i="1"/>
  <c r="U562" i="1"/>
  <c r="V562" i="1" s="1"/>
  <c r="V561" i="1"/>
  <c r="U561" i="1"/>
  <c r="U560" i="1"/>
  <c r="V560" i="1" s="1"/>
  <c r="V559" i="1"/>
  <c r="U559" i="1"/>
  <c r="U558" i="1"/>
  <c r="V558" i="1" s="1"/>
  <c r="V557" i="1"/>
  <c r="U557" i="1"/>
  <c r="U556" i="1"/>
  <c r="V556" i="1" s="1"/>
  <c r="V555" i="1"/>
  <c r="U555" i="1"/>
  <c r="U554" i="1"/>
  <c r="V554" i="1" s="1"/>
  <c r="V553" i="1"/>
  <c r="U553" i="1"/>
  <c r="U552" i="1"/>
  <c r="V552" i="1" s="1"/>
  <c r="V551" i="1"/>
  <c r="U551" i="1"/>
  <c r="U550" i="1"/>
  <c r="V550" i="1" s="1"/>
  <c r="V549" i="1"/>
  <c r="U549" i="1"/>
  <c r="U548" i="1"/>
  <c r="V548" i="1" s="1"/>
  <c r="V547" i="1"/>
  <c r="U547" i="1"/>
  <c r="U546" i="1"/>
  <c r="V546" i="1" s="1"/>
  <c r="V545" i="1"/>
  <c r="U545" i="1"/>
  <c r="U544" i="1"/>
  <c r="V544" i="1" s="1"/>
  <c r="V543" i="1"/>
  <c r="U543" i="1"/>
  <c r="U542" i="1"/>
  <c r="V542" i="1" s="1"/>
  <c r="V541" i="1"/>
  <c r="U541" i="1"/>
  <c r="U540" i="1"/>
  <c r="V540" i="1" s="1"/>
  <c r="V539" i="1"/>
  <c r="U539" i="1"/>
  <c r="U538" i="1"/>
  <c r="V538" i="1" s="1"/>
  <c r="V537" i="1"/>
  <c r="U537" i="1"/>
  <c r="U536" i="1"/>
  <c r="V536" i="1" s="1"/>
  <c r="V535" i="1"/>
  <c r="U535" i="1"/>
  <c r="U534" i="1"/>
  <c r="V534" i="1" s="1"/>
  <c r="V533" i="1"/>
  <c r="U533" i="1"/>
  <c r="U532" i="1"/>
  <c r="V532" i="1" s="1"/>
  <c r="V531" i="1"/>
  <c r="U531" i="1"/>
  <c r="U530" i="1"/>
  <c r="V530" i="1" s="1"/>
  <c r="V529" i="1"/>
  <c r="U529" i="1"/>
  <c r="U528" i="1"/>
  <c r="V528" i="1" s="1"/>
  <c r="V527" i="1"/>
  <c r="U527" i="1"/>
  <c r="U526" i="1"/>
  <c r="V526" i="1" s="1"/>
  <c r="V525" i="1"/>
  <c r="U525" i="1"/>
  <c r="U524" i="1"/>
  <c r="V524" i="1" s="1"/>
  <c r="V523" i="1"/>
  <c r="U523" i="1"/>
  <c r="U522" i="1"/>
  <c r="V522" i="1" s="1"/>
  <c r="V521" i="1"/>
  <c r="U521" i="1"/>
  <c r="U520" i="1"/>
  <c r="V520" i="1" s="1"/>
  <c r="V519" i="1"/>
  <c r="U519" i="1"/>
  <c r="U518" i="1"/>
  <c r="V518" i="1" s="1"/>
  <c r="V517" i="1"/>
  <c r="U517" i="1"/>
  <c r="U516" i="1"/>
  <c r="V516" i="1" s="1"/>
  <c r="V515" i="1"/>
  <c r="U515" i="1"/>
  <c r="U514" i="1"/>
  <c r="V514" i="1" s="1"/>
  <c r="V513" i="1"/>
  <c r="U513" i="1"/>
  <c r="U512" i="1"/>
  <c r="V512" i="1" s="1"/>
  <c r="V511" i="1"/>
  <c r="U511" i="1"/>
  <c r="U510" i="1"/>
  <c r="V510" i="1" s="1"/>
  <c r="V509" i="1"/>
  <c r="U509" i="1"/>
  <c r="U508" i="1"/>
  <c r="V508" i="1" s="1"/>
  <c r="V507" i="1"/>
  <c r="U507" i="1"/>
  <c r="U506" i="1"/>
  <c r="V506" i="1" s="1"/>
  <c r="V505" i="1"/>
  <c r="U505" i="1"/>
  <c r="U504" i="1"/>
  <c r="V504" i="1" s="1"/>
  <c r="V503" i="1"/>
  <c r="U503" i="1"/>
  <c r="U502" i="1"/>
  <c r="V502" i="1" s="1"/>
  <c r="V501" i="1"/>
  <c r="U501" i="1"/>
  <c r="U500" i="1"/>
  <c r="V500" i="1" s="1"/>
  <c r="V499" i="1"/>
  <c r="U499" i="1"/>
  <c r="U498" i="1"/>
  <c r="V498" i="1" s="1"/>
  <c r="V497" i="1"/>
  <c r="U497" i="1"/>
  <c r="U496" i="1"/>
  <c r="V496" i="1" s="1"/>
  <c r="V495" i="1"/>
  <c r="U495" i="1"/>
  <c r="U494" i="1"/>
  <c r="V494" i="1" s="1"/>
  <c r="V493" i="1"/>
  <c r="U493" i="1"/>
  <c r="U492" i="1"/>
  <c r="V492" i="1" s="1"/>
  <c r="V491" i="1"/>
  <c r="U491" i="1"/>
  <c r="U490" i="1"/>
  <c r="V490" i="1" s="1"/>
  <c r="V489" i="1"/>
  <c r="U489" i="1"/>
  <c r="U488" i="1"/>
  <c r="V488" i="1" s="1"/>
  <c r="V487" i="1"/>
  <c r="U487" i="1"/>
  <c r="U486" i="1"/>
  <c r="V486" i="1" s="1"/>
  <c r="V485" i="1"/>
  <c r="U485" i="1"/>
  <c r="U484" i="1"/>
  <c r="V484" i="1" s="1"/>
  <c r="V483" i="1"/>
  <c r="U483" i="1"/>
  <c r="U482" i="1"/>
  <c r="V482" i="1" s="1"/>
  <c r="V481" i="1"/>
  <c r="U481" i="1"/>
  <c r="U480" i="1"/>
  <c r="V480" i="1" s="1"/>
  <c r="V479" i="1"/>
  <c r="U479" i="1"/>
  <c r="U478" i="1"/>
  <c r="V478" i="1" s="1"/>
  <c r="V477" i="1"/>
  <c r="U477" i="1"/>
  <c r="U476" i="1"/>
  <c r="V476" i="1" s="1"/>
  <c r="V475" i="1"/>
  <c r="U475" i="1"/>
  <c r="U474" i="1"/>
  <c r="V474" i="1" s="1"/>
  <c r="V473" i="1"/>
  <c r="U473" i="1"/>
  <c r="U472" i="1"/>
  <c r="V472" i="1" s="1"/>
  <c r="V471" i="1"/>
  <c r="U471" i="1"/>
  <c r="U470" i="1"/>
  <c r="V470" i="1" s="1"/>
  <c r="V469" i="1"/>
  <c r="U469" i="1"/>
  <c r="U468" i="1"/>
  <c r="V468" i="1" s="1"/>
  <c r="V467" i="1"/>
  <c r="U467" i="1"/>
  <c r="U466" i="1"/>
  <c r="V466" i="1" s="1"/>
  <c r="V465" i="1"/>
  <c r="U465" i="1"/>
  <c r="U464" i="1"/>
  <c r="V464" i="1" s="1"/>
  <c r="V463" i="1"/>
  <c r="U463" i="1"/>
  <c r="U462" i="1"/>
  <c r="V462" i="1" s="1"/>
  <c r="V461" i="1"/>
  <c r="U461" i="1"/>
  <c r="U460" i="1"/>
  <c r="V460" i="1" s="1"/>
  <c r="V459" i="1"/>
  <c r="U459" i="1"/>
  <c r="U458" i="1"/>
  <c r="V458" i="1" s="1"/>
  <c r="V457" i="1"/>
  <c r="U457" i="1"/>
  <c r="U456" i="1"/>
  <c r="V456" i="1" s="1"/>
  <c r="V455" i="1"/>
  <c r="U455" i="1"/>
  <c r="U454" i="1"/>
  <c r="V454" i="1" s="1"/>
  <c r="V453" i="1"/>
  <c r="U453" i="1"/>
  <c r="U452" i="1"/>
  <c r="V452" i="1" s="1"/>
  <c r="V451" i="1"/>
  <c r="U451" i="1"/>
  <c r="U450" i="1"/>
  <c r="V450" i="1" s="1"/>
  <c r="V449" i="1"/>
  <c r="U449" i="1"/>
  <c r="U448" i="1"/>
  <c r="V448" i="1" s="1"/>
  <c r="V447" i="1"/>
  <c r="U447" i="1"/>
  <c r="U446" i="1"/>
  <c r="V446" i="1" s="1"/>
  <c r="V445" i="1"/>
  <c r="U445" i="1"/>
  <c r="U444" i="1"/>
  <c r="V444" i="1" s="1"/>
  <c r="V443" i="1"/>
  <c r="U443" i="1"/>
  <c r="U442" i="1"/>
  <c r="V442" i="1" s="1"/>
  <c r="V441" i="1"/>
  <c r="U441" i="1"/>
  <c r="U440" i="1"/>
  <c r="V440" i="1" s="1"/>
  <c r="V439" i="1"/>
  <c r="U439" i="1"/>
  <c r="U438" i="1"/>
  <c r="V438" i="1" s="1"/>
  <c r="V437" i="1"/>
  <c r="U437" i="1"/>
  <c r="U436" i="1"/>
  <c r="V436" i="1" s="1"/>
  <c r="V435" i="1"/>
  <c r="U435" i="1"/>
  <c r="U434" i="1"/>
  <c r="V434" i="1" s="1"/>
  <c r="V433" i="1"/>
  <c r="U433" i="1"/>
  <c r="U432" i="1"/>
  <c r="V432" i="1" s="1"/>
  <c r="V431" i="1"/>
  <c r="U431" i="1"/>
  <c r="U430" i="1"/>
  <c r="V430" i="1" s="1"/>
  <c r="V429" i="1"/>
  <c r="U429" i="1"/>
  <c r="U428" i="1"/>
  <c r="V428" i="1" s="1"/>
  <c r="V427" i="1"/>
  <c r="U427" i="1"/>
  <c r="U426" i="1"/>
  <c r="V426" i="1" s="1"/>
  <c r="V425" i="1"/>
  <c r="U425" i="1"/>
  <c r="U424" i="1"/>
  <c r="V424" i="1" s="1"/>
  <c r="V423" i="1"/>
  <c r="U423" i="1"/>
  <c r="U422" i="1"/>
  <c r="V422" i="1" s="1"/>
  <c r="V421" i="1"/>
  <c r="U421" i="1"/>
  <c r="U420" i="1"/>
  <c r="V420" i="1" s="1"/>
  <c r="V419" i="1"/>
  <c r="U419" i="1"/>
  <c r="U418" i="1"/>
  <c r="V418" i="1" s="1"/>
  <c r="V417" i="1"/>
  <c r="U417" i="1"/>
  <c r="U416" i="1"/>
  <c r="V416" i="1" s="1"/>
  <c r="V415" i="1"/>
  <c r="U415" i="1"/>
  <c r="U414" i="1"/>
  <c r="V414" i="1" s="1"/>
  <c r="V413" i="1"/>
  <c r="U413" i="1"/>
  <c r="U412" i="1"/>
  <c r="V412" i="1" s="1"/>
  <c r="V411" i="1"/>
  <c r="U411" i="1"/>
  <c r="U410" i="1"/>
  <c r="V410" i="1" s="1"/>
  <c r="V409" i="1"/>
  <c r="U409" i="1"/>
  <c r="U408" i="1"/>
  <c r="V408" i="1" s="1"/>
  <c r="V407" i="1"/>
  <c r="U407" i="1"/>
  <c r="U406" i="1"/>
  <c r="V406" i="1" s="1"/>
  <c r="V405" i="1"/>
  <c r="U405" i="1"/>
  <c r="U404" i="1"/>
  <c r="V404" i="1" s="1"/>
  <c r="V403" i="1"/>
  <c r="U403" i="1"/>
  <c r="U402" i="1"/>
  <c r="V402" i="1" s="1"/>
  <c r="V401" i="1"/>
  <c r="U401" i="1"/>
  <c r="U400" i="1"/>
  <c r="V400" i="1" s="1"/>
  <c r="V399" i="1"/>
  <c r="U399" i="1"/>
  <c r="U398" i="1"/>
  <c r="V398" i="1" s="1"/>
  <c r="V397" i="1"/>
  <c r="U397" i="1"/>
  <c r="U396" i="1"/>
  <c r="V396" i="1" s="1"/>
  <c r="V395" i="1"/>
  <c r="U395" i="1"/>
  <c r="U394" i="1"/>
  <c r="V394" i="1" s="1"/>
  <c r="V393" i="1"/>
  <c r="U393" i="1"/>
  <c r="U392" i="1"/>
  <c r="V392" i="1" s="1"/>
  <c r="V391" i="1"/>
  <c r="U391" i="1"/>
  <c r="U390" i="1"/>
  <c r="V390" i="1" s="1"/>
  <c r="V389" i="1"/>
  <c r="U389" i="1"/>
  <c r="U388" i="1"/>
  <c r="V388" i="1" s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U360" i="1"/>
  <c r="V360" i="1" s="1"/>
  <c r="V359" i="1"/>
  <c r="U359" i="1"/>
  <c r="U358" i="1"/>
  <c r="V358" i="1" s="1"/>
  <c r="V357" i="1"/>
  <c r="U357" i="1"/>
  <c r="U356" i="1"/>
  <c r="V356" i="1" s="1"/>
  <c r="V355" i="1"/>
  <c r="U355" i="1"/>
  <c r="U354" i="1"/>
  <c r="V354" i="1" s="1"/>
  <c r="V353" i="1"/>
  <c r="U353" i="1"/>
  <c r="U352" i="1"/>
  <c r="V352" i="1" s="1"/>
  <c r="V351" i="1"/>
  <c r="U351" i="1"/>
  <c r="U350" i="1"/>
  <c r="V350" i="1" s="1"/>
  <c r="V349" i="1"/>
  <c r="U349" i="1"/>
  <c r="U348" i="1"/>
  <c r="V348" i="1" s="1"/>
  <c r="V347" i="1"/>
  <c r="U347" i="1"/>
  <c r="U346" i="1"/>
  <c r="V346" i="1" s="1"/>
  <c r="V345" i="1"/>
  <c r="U345" i="1"/>
  <c r="U344" i="1"/>
  <c r="V344" i="1" s="1"/>
  <c r="V343" i="1"/>
  <c r="U343" i="1"/>
  <c r="U342" i="1"/>
  <c r="V342" i="1" s="1"/>
  <c r="V341" i="1"/>
  <c r="U341" i="1"/>
  <c r="U340" i="1"/>
  <c r="V340" i="1" s="1"/>
  <c r="V339" i="1"/>
  <c r="U339" i="1"/>
  <c r="U338" i="1"/>
  <c r="V338" i="1" s="1"/>
  <c r="V337" i="1"/>
  <c r="U337" i="1"/>
  <c r="U336" i="1"/>
  <c r="V336" i="1" s="1"/>
  <c r="V335" i="1"/>
  <c r="U335" i="1"/>
  <c r="U334" i="1"/>
  <c r="V334" i="1" s="1"/>
  <c r="V333" i="1"/>
  <c r="U333" i="1"/>
  <c r="U332" i="1"/>
  <c r="V332" i="1" s="1"/>
  <c r="V331" i="1"/>
  <c r="U331" i="1"/>
  <c r="U330" i="1"/>
  <c r="V330" i="1" s="1"/>
  <c r="V329" i="1"/>
  <c r="U329" i="1"/>
  <c r="U328" i="1"/>
  <c r="V328" i="1" s="1"/>
  <c r="V327" i="1"/>
  <c r="U327" i="1"/>
  <c r="U326" i="1"/>
  <c r="V326" i="1" s="1"/>
  <c r="V325" i="1"/>
  <c r="U325" i="1"/>
  <c r="U324" i="1"/>
  <c r="V324" i="1" s="1"/>
  <c r="V323" i="1"/>
  <c r="U323" i="1"/>
  <c r="U322" i="1"/>
  <c r="V322" i="1" s="1"/>
  <c r="V321" i="1"/>
  <c r="U321" i="1"/>
  <c r="U320" i="1"/>
  <c r="V320" i="1" s="1"/>
  <c r="V319" i="1"/>
  <c r="U319" i="1"/>
  <c r="U318" i="1"/>
  <c r="V318" i="1" s="1"/>
  <c r="V317" i="1"/>
  <c r="U317" i="1"/>
  <c r="U316" i="1"/>
  <c r="V316" i="1" s="1"/>
  <c r="V315" i="1"/>
  <c r="U315" i="1"/>
  <c r="U314" i="1"/>
  <c r="V314" i="1" s="1"/>
  <c r="V313" i="1"/>
  <c r="U313" i="1"/>
  <c r="U312" i="1"/>
  <c r="V312" i="1" s="1"/>
  <c r="V311" i="1"/>
  <c r="U311" i="1"/>
  <c r="U310" i="1"/>
  <c r="V310" i="1" s="1"/>
  <c r="V309" i="1"/>
  <c r="U309" i="1"/>
  <c r="U308" i="1"/>
  <c r="V308" i="1" s="1"/>
  <c r="V307" i="1"/>
  <c r="U307" i="1"/>
  <c r="U306" i="1"/>
  <c r="V306" i="1" s="1"/>
  <c r="V305" i="1"/>
  <c r="U305" i="1"/>
  <c r="U304" i="1"/>
  <c r="V304" i="1" s="1"/>
  <c r="V303" i="1"/>
  <c r="U303" i="1"/>
  <c r="U302" i="1"/>
  <c r="V302" i="1" s="1"/>
  <c r="V301" i="1"/>
  <c r="U301" i="1"/>
  <c r="U300" i="1"/>
  <c r="V300" i="1" s="1"/>
  <c r="V299" i="1"/>
  <c r="U299" i="1"/>
  <c r="U298" i="1"/>
  <c r="V298" i="1" s="1"/>
  <c r="V297" i="1"/>
  <c r="U297" i="1"/>
  <c r="U296" i="1"/>
  <c r="V296" i="1" s="1"/>
  <c r="V295" i="1"/>
  <c r="U295" i="1"/>
  <c r="U294" i="1"/>
  <c r="V294" i="1" s="1"/>
  <c r="V293" i="1"/>
  <c r="U293" i="1"/>
  <c r="U292" i="1"/>
  <c r="V292" i="1" s="1"/>
  <c r="V291" i="1"/>
  <c r="U291" i="1"/>
  <c r="U290" i="1"/>
  <c r="V290" i="1" s="1"/>
  <c r="V289" i="1"/>
  <c r="U289" i="1"/>
  <c r="U288" i="1"/>
  <c r="V288" i="1" s="1"/>
  <c r="V287" i="1"/>
  <c r="U287" i="1"/>
  <c r="U286" i="1"/>
  <c r="V286" i="1" s="1"/>
  <c r="V285" i="1"/>
  <c r="U285" i="1"/>
  <c r="U284" i="1"/>
  <c r="V284" i="1" s="1"/>
  <c r="V283" i="1"/>
  <c r="U283" i="1"/>
  <c r="U282" i="1"/>
  <c r="V282" i="1" s="1"/>
  <c r="V281" i="1"/>
  <c r="U281" i="1"/>
  <c r="U280" i="1"/>
  <c r="V280" i="1" s="1"/>
  <c r="V279" i="1"/>
  <c r="U279" i="1"/>
  <c r="U278" i="1"/>
  <c r="V278" i="1" s="1"/>
  <c r="V277" i="1"/>
  <c r="U277" i="1"/>
  <c r="U276" i="1"/>
  <c r="V276" i="1" s="1"/>
  <c r="V275" i="1"/>
  <c r="U275" i="1"/>
  <c r="U274" i="1"/>
  <c r="V274" i="1" s="1"/>
  <c r="V273" i="1"/>
  <c r="U273" i="1"/>
  <c r="U272" i="1"/>
  <c r="V272" i="1" s="1"/>
  <c r="V271" i="1"/>
  <c r="U271" i="1"/>
  <c r="U270" i="1"/>
  <c r="V270" i="1" s="1"/>
  <c r="V269" i="1"/>
  <c r="U269" i="1"/>
  <c r="U268" i="1"/>
  <c r="V268" i="1" s="1"/>
  <c r="V267" i="1"/>
  <c r="U267" i="1"/>
  <c r="U266" i="1"/>
  <c r="V266" i="1" s="1"/>
  <c r="V265" i="1"/>
  <c r="U265" i="1"/>
  <c r="U264" i="1"/>
  <c r="V264" i="1" s="1"/>
  <c r="V263" i="1"/>
  <c r="U263" i="1"/>
  <c r="U262" i="1"/>
  <c r="V262" i="1" s="1"/>
  <c r="V261" i="1"/>
  <c r="U261" i="1"/>
  <c r="U260" i="1"/>
  <c r="V260" i="1" s="1"/>
  <c r="V259" i="1"/>
  <c r="U259" i="1"/>
  <c r="U258" i="1"/>
  <c r="V258" i="1" s="1"/>
  <c r="V257" i="1"/>
  <c r="U257" i="1"/>
  <c r="U256" i="1"/>
  <c r="V256" i="1" s="1"/>
  <c r="V255" i="1"/>
  <c r="U255" i="1"/>
  <c r="U254" i="1"/>
  <c r="V254" i="1" s="1"/>
  <c r="V253" i="1"/>
  <c r="U253" i="1"/>
  <c r="U252" i="1"/>
  <c r="V252" i="1" s="1"/>
  <c r="V251" i="1"/>
  <c r="U251" i="1"/>
  <c r="U250" i="1"/>
  <c r="V250" i="1" s="1"/>
  <c r="V249" i="1"/>
  <c r="U249" i="1"/>
  <c r="U248" i="1"/>
  <c r="V248" i="1" s="1"/>
  <c r="V247" i="1"/>
  <c r="U247" i="1"/>
  <c r="U246" i="1"/>
  <c r="V246" i="1" s="1"/>
  <c r="V245" i="1"/>
  <c r="U245" i="1"/>
  <c r="U244" i="1"/>
  <c r="V244" i="1" s="1"/>
  <c r="V243" i="1"/>
  <c r="U243" i="1"/>
  <c r="U242" i="1"/>
  <c r="V242" i="1" s="1"/>
  <c r="V241" i="1"/>
  <c r="U241" i="1"/>
  <c r="U240" i="1"/>
  <c r="V240" i="1" s="1"/>
  <c r="V239" i="1"/>
  <c r="U239" i="1"/>
  <c r="U238" i="1"/>
  <c r="V238" i="1" s="1"/>
  <c r="V237" i="1"/>
  <c r="U237" i="1"/>
  <c r="U236" i="1"/>
  <c r="V236" i="1" s="1"/>
  <c r="V235" i="1"/>
  <c r="U235" i="1"/>
  <c r="U234" i="1"/>
  <c r="V234" i="1" s="1"/>
  <c r="V233" i="1"/>
  <c r="U233" i="1"/>
  <c r="U232" i="1"/>
  <c r="V232" i="1" s="1"/>
  <c r="V231" i="1"/>
  <c r="U231" i="1"/>
  <c r="U230" i="1"/>
  <c r="V230" i="1" s="1"/>
  <c r="V229" i="1"/>
  <c r="U229" i="1"/>
  <c r="U228" i="1"/>
  <c r="V228" i="1" s="1"/>
  <c r="V227" i="1"/>
  <c r="U227" i="1"/>
  <c r="U226" i="1"/>
  <c r="V226" i="1" s="1"/>
  <c r="V225" i="1"/>
  <c r="U225" i="1"/>
  <c r="U224" i="1"/>
  <c r="V224" i="1" s="1"/>
  <c r="V223" i="1"/>
  <c r="U223" i="1"/>
  <c r="U222" i="1"/>
  <c r="V222" i="1" s="1"/>
  <c r="V221" i="1"/>
  <c r="U221" i="1"/>
  <c r="U220" i="1"/>
  <c r="V220" i="1" s="1"/>
  <c r="V219" i="1"/>
  <c r="U219" i="1"/>
  <c r="U218" i="1"/>
  <c r="V218" i="1" s="1"/>
  <c r="V217" i="1"/>
  <c r="U217" i="1"/>
  <c r="U216" i="1"/>
  <c r="V216" i="1" s="1"/>
  <c r="V215" i="1"/>
  <c r="U215" i="1"/>
  <c r="U214" i="1"/>
  <c r="V214" i="1" s="1"/>
  <c r="V213" i="1"/>
  <c r="U213" i="1"/>
  <c r="U212" i="1"/>
  <c r="V212" i="1" s="1"/>
  <c r="V211" i="1"/>
  <c r="U211" i="1"/>
  <c r="U210" i="1"/>
  <c r="V210" i="1" s="1"/>
  <c r="V209" i="1"/>
  <c r="U209" i="1"/>
  <c r="U208" i="1"/>
  <c r="V208" i="1" s="1"/>
  <c r="V207" i="1"/>
  <c r="U207" i="1"/>
  <c r="U206" i="1"/>
  <c r="V206" i="1" s="1"/>
  <c r="V205" i="1"/>
  <c r="U205" i="1"/>
  <c r="U204" i="1"/>
  <c r="V204" i="1" s="1"/>
  <c r="V203" i="1"/>
  <c r="U203" i="1"/>
  <c r="U202" i="1"/>
  <c r="V202" i="1" s="1"/>
  <c r="V201" i="1"/>
  <c r="U201" i="1"/>
  <c r="U200" i="1"/>
  <c r="V200" i="1" s="1"/>
  <c r="V199" i="1"/>
  <c r="U199" i="1"/>
  <c r="U198" i="1"/>
  <c r="V198" i="1" s="1"/>
  <c r="V197" i="1"/>
  <c r="U197" i="1"/>
  <c r="U196" i="1"/>
  <c r="V196" i="1" s="1"/>
  <c r="V195" i="1"/>
  <c r="U195" i="1"/>
  <c r="U194" i="1"/>
  <c r="V194" i="1" s="1"/>
  <c r="V193" i="1"/>
  <c r="U193" i="1"/>
  <c r="U192" i="1"/>
  <c r="V192" i="1" s="1"/>
  <c r="V191" i="1"/>
  <c r="U191" i="1"/>
  <c r="U190" i="1"/>
  <c r="V190" i="1" s="1"/>
  <c r="V189" i="1"/>
  <c r="U189" i="1"/>
  <c r="U188" i="1"/>
  <c r="V188" i="1" s="1"/>
  <c r="V187" i="1"/>
  <c r="U187" i="1"/>
  <c r="U186" i="1"/>
  <c r="V186" i="1" s="1"/>
  <c r="V185" i="1"/>
  <c r="U185" i="1"/>
  <c r="U184" i="1"/>
  <c r="V184" i="1" s="1"/>
  <c r="V183" i="1"/>
  <c r="U183" i="1"/>
  <c r="U182" i="1"/>
  <c r="V182" i="1" s="1"/>
  <c r="V181" i="1"/>
  <c r="U181" i="1"/>
  <c r="U180" i="1"/>
  <c r="V180" i="1" s="1"/>
  <c r="V179" i="1"/>
  <c r="U179" i="1"/>
  <c r="U178" i="1"/>
  <c r="V178" i="1" s="1"/>
  <c r="V177" i="1"/>
  <c r="U177" i="1"/>
  <c r="U176" i="1"/>
  <c r="V176" i="1" s="1"/>
  <c r="V175" i="1"/>
  <c r="U175" i="1"/>
  <c r="U174" i="1"/>
  <c r="V174" i="1" s="1"/>
  <c r="V173" i="1"/>
  <c r="U173" i="1"/>
  <c r="U172" i="1"/>
  <c r="V172" i="1" s="1"/>
  <c r="V171" i="1"/>
  <c r="U171" i="1"/>
  <c r="U170" i="1"/>
  <c r="V170" i="1" s="1"/>
  <c r="V169" i="1"/>
  <c r="U169" i="1"/>
  <c r="U168" i="1"/>
  <c r="V168" i="1" s="1"/>
  <c r="V167" i="1"/>
  <c r="U167" i="1"/>
  <c r="U166" i="1"/>
  <c r="V166" i="1" s="1"/>
  <c r="V165" i="1"/>
  <c r="U165" i="1"/>
  <c r="U164" i="1"/>
  <c r="V164" i="1" s="1"/>
  <c r="V163" i="1"/>
  <c r="U163" i="1"/>
  <c r="U162" i="1"/>
  <c r="V162" i="1" s="1"/>
  <c r="V161" i="1"/>
  <c r="U161" i="1"/>
  <c r="U160" i="1"/>
  <c r="V160" i="1" s="1"/>
  <c r="V159" i="1"/>
  <c r="U159" i="1"/>
  <c r="U158" i="1"/>
  <c r="V158" i="1" s="1"/>
  <c r="V157" i="1"/>
  <c r="U157" i="1"/>
  <c r="U156" i="1"/>
  <c r="V156" i="1" s="1"/>
  <c r="V155" i="1"/>
  <c r="U155" i="1"/>
  <c r="U154" i="1"/>
  <c r="V154" i="1" s="1"/>
  <c r="V153" i="1"/>
  <c r="U153" i="1"/>
  <c r="U152" i="1"/>
  <c r="V152" i="1" s="1"/>
  <c r="V151" i="1"/>
  <c r="U151" i="1"/>
  <c r="U150" i="1"/>
  <c r="V150" i="1" s="1"/>
  <c r="V149" i="1"/>
  <c r="U149" i="1"/>
  <c r="U148" i="1"/>
  <c r="V148" i="1" s="1"/>
  <c r="V147" i="1"/>
  <c r="U147" i="1"/>
  <c r="U146" i="1"/>
  <c r="V146" i="1" s="1"/>
  <c r="V145" i="1"/>
  <c r="U145" i="1"/>
  <c r="U144" i="1"/>
  <c r="V144" i="1" s="1"/>
  <c r="V143" i="1"/>
  <c r="U143" i="1"/>
  <c r="U142" i="1"/>
  <c r="V142" i="1" s="1"/>
  <c r="V141" i="1"/>
  <c r="U141" i="1"/>
  <c r="U140" i="1"/>
  <c r="V140" i="1" s="1"/>
  <c r="V139" i="1"/>
  <c r="U139" i="1"/>
  <c r="U138" i="1"/>
  <c r="V138" i="1" s="1"/>
  <c r="V137" i="1"/>
  <c r="U137" i="1"/>
  <c r="U136" i="1"/>
  <c r="V136" i="1" s="1"/>
  <c r="V135" i="1"/>
  <c r="U135" i="1"/>
  <c r="U134" i="1"/>
  <c r="V134" i="1" s="1"/>
  <c r="V133" i="1"/>
  <c r="U133" i="1"/>
  <c r="U132" i="1"/>
  <c r="V132" i="1" s="1"/>
  <c r="V131" i="1"/>
  <c r="U131" i="1"/>
  <c r="U130" i="1"/>
  <c r="V130" i="1" s="1"/>
  <c r="V129" i="1"/>
  <c r="U129" i="1"/>
  <c r="U128" i="1"/>
  <c r="V128" i="1" s="1"/>
  <c r="V127" i="1"/>
  <c r="U127" i="1"/>
  <c r="U126" i="1"/>
  <c r="V126" i="1" s="1"/>
  <c r="V125" i="1"/>
  <c r="U125" i="1"/>
  <c r="U124" i="1"/>
  <c r="V124" i="1" s="1"/>
  <c r="V123" i="1"/>
  <c r="U123" i="1"/>
  <c r="U122" i="1"/>
  <c r="V122" i="1" s="1"/>
  <c r="V121" i="1"/>
  <c r="U121" i="1"/>
  <c r="U120" i="1"/>
  <c r="V120" i="1" s="1"/>
  <c r="V119" i="1"/>
  <c r="U119" i="1"/>
  <c r="U118" i="1"/>
  <c r="V118" i="1" s="1"/>
  <c r="V117" i="1"/>
  <c r="U117" i="1"/>
  <c r="U116" i="1"/>
  <c r="V116" i="1" s="1"/>
  <c r="V115" i="1"/>
  <c r="U115" i="1"/>
  <c r="U114" i="1"/>
  <c r="V114" i="1" s="1"/>
  <c r="V113" i="1"/>
  <c r="U113" i="1"/>
  <c r="U112" i="1"/>
  <c r="V112" i="1" s="1"/>
  <c r="V111" i="1"/>
  <c r="U111" i="1"/>
  <c r="U110" i="1"/>
  <c r="V110" i="1" s="1"/>
  <c r="V109" i="1"/>
  <c r="U109" i="1"/>
  <c r="U108" i="1"/>
  <c r="V108" i="1" s="1"/>
  <c r="V107" i="1"/>
  <c r="U107" i="1"/>
  <c r="U106" i="1"/>
  <c r="V106" i="1" s="1"/>
  <c r="V105" i="1"/>
  <c r="U105" i="1"/>
  <c r="U104" i="1"/>
  <c r="V104" i="1" s="1"/>
  <c r="V103" i="1"/>
  <c r="U103" i="1"/>
  <c r="U102" i="1"/>
  <c r="V102" i="1" s="1"/>
  <c r="V101" i="1"/>
  <c r="U101" i="1"/>
  <c r="U100" i="1"/>
  <c r="V100" i="1" s="1"/>
  <c r="V99" i="1"/>
  <c r="U99" i="1"/>
  <c r="U98" i="1"/>
  <c r="V98" i="1" s="1"/>
  <c r="V97" i="1"/>
  <c r="U97" i="1"/>
  <c r="U96" i="1"/>
  <c r="V96" i="1" s="1"/>
  <c r="V95" i="1"/>
  <c r="U95" i="1"/>
  <c r="U94" i="1"/>
  <c r="V94" i="1" s="1"/>
  <c r="V93" i="1"/>
  <c r="U93" i="1"/>
  <c r="U92" i="1"/>
  <c r="V92" i="1" s="1"/>
  <c r="V91" i="1"/>
  <c r="U91" i="1"/>
  <c r="U90" i="1"/>
  <c r="V90" i="1" s="1"/>
  <c r="V89" i="1"/>
  <c r="U89" i="1"/>
  <c r="U88" i="1"/>
  <c r="V88" i="1" s="1"/>
  <c r="V87" i="1"/>
  <c r="U87" i="1"/>
  <c r="U86" i="1"/>
  <c r="V86" i="1" s="1"/>
  <c r="V85" i="1"/>
  <c r="U85" i="1"/>
  <c r="U84" i="1"/>
  <c r="V84" i="1" s="1"/>
  <c r="V83" i="1"/>
  <c r="U83" i="1"/>
  <c r="U82" i="1"/>
  <c r="V82" i="1" s="1"/>
  <c r="V81" i="1"/>
  <c r="U81" i="1"/>
  <c r="U80" i="1"/>
  <c r="V80" i="1" s="1"/>
  <c r="V79" i="1"/>
  <c r="U79" i="1"/>
  <c r="U78" i="1"/>
  <c r="V78" i="1" s="1"/>
  <c r="V77" i="1"/>
  <c r="U77" i="1"/>
  <c r="U76" i="1"/>
  <c r="V76" i="1" s="1"/>
  <c r="V75" i="1"/>
  <c r="U75" i="1"/>
  <c r="U74" i="1"/>
  <c r="V74" i="1" s="1"/>
  <c r="V73" i="1"/>
  <c r="U73" i="1"/>
  <c r="U72" i="1"/>
  <c r="V72" i="1" s="1"/>
  <c r="V71" i="1"/>
  <c r="U71" i="1"/>
  <c r="U70" i="1"/>
  <c r="V70" i="1" s="1"/>
  <c r="V69" i="1"/>
  <c r="U69" i="1"/>
  <c r="U68" i="1"/>
  <c r="V68" i="1" s="1"/>
  <c r="V67" i="1"/>
  <c r="U67" i="1"/>
  <c r="U66" i="1"/>
  <c r="V66" i="1" s="1"/>
  <c r="V65" i="1"/>
  <c r="U65" i="1"/>
  <c r="U64" i="1"/>
  <c r="V64" i="1" s="1"/>
  <c r="V63" i="1"/>
  <c r="U63" i="1"/>
  <c r="U62" i="1"/>
  <c r="V62" i="1" s="1"/>
  <c r="V61" i="1"/>
  <c r="U61" i="1"/>
  <c r="U60" i="1"/>
  <c r="V60" i="1" s="1"/>
  <c r="V59" i="1"/>
  <c r="U59" i="1"/>
  <c r="U58" i="1"/>
  <c r="V58" i="1" s="1"/>
  <c r="V57" i="1"/>
  <c r="U57" i="1"/>
  <c r="U56" i="1"/>
  <c r="V56" i="1" s="1"/>
  <c r="V55" i="1"/>
  <c r="U55" i="1"/>
  <c r="U54" i="1"/>
  <c r="V54" i="1" s="1"/>
  <c r="V53" i="1"/>
  <c r="U53" i="1"/>
  <c r="U52" i="1"/>
  <c r="V52" i="1" s="1"/>
  <c r="V51" i="1"/>
  <c r="U51" i="1"/>
  <c r="U50" i="1"/>
  <c r="V50" i="1" s="1"/>
  <c r="V49" i="1"/>
  <c r="U49" i="1"/>
  <c r="U48" i="1"/>
  <c r="V48" i="1" s="1"/>
  <c r="V47" i="1"/>
  <c r="U47" i="1"/>
  <c r="U46" i="1"/>
  <c r="V46" i="1" s="1"/>
  <c r="V45" i="1"/>
  <c r="U45" i="1"/>
  <c r="U44" i="1"/>
  <c r="V44" i="1" s="1"/>
  <c r="V43" i="1"/>
  <c r="U43" i="1"/>
  <c r="U42" i="1"/>
  <c r="V42" i="1" s="1"/>
  <c r="V41" i="1"/>
  <c r="U41" i="1"/>
  <c r="U40" i="1"/>
  <c r="V40" i="1" s="1"/>
  <c r="V39" i="1"/>
  <c r="U39" i="1"/>
  <c r="U38" i="1"/>
  <c r="V38" i="1" s="1"/>
  <c r="V37" i="1"/>
  <c r="U37" i="1"/>
  <c r="U36" i="1"/>
  <c r="V36" i="1" s="1"/>
  <c r="V35" i="1"/>
  <c r="U35" i="1"/>
  <c r="U34" i="1"/>
  <c r="V34" i="1" s="1"/>
  <c r="V33" i="1"/>
  <c r="U33" i="1"/>
  <c r="U32" i="1"/>
  <c r="V32" i="1" s="1"/>
  <c r="V31" i="1"/>
  <c r="U31" i="1"/>
  <c r="U30" i="1"/>
  <c r="V30" i="1" s="1"/>
  <c r="V29" i="1"/>
  <c r="U29" i="1"/>
  <c r="U28" i="1"/>
  <c r="V28" i="1" s="1"/>
  <c r="V27" i="1"/>
  <c r="U27" i="1"/>
  <c r="U26" i="1"/>
  <c r="V26" i="1" s="1"/>
  <c r="V25" i="1"/>
  <c r="U25" i="1"/>
  <c r="U24" i="1"/>
  <c r="V24" i="1" s="1"/>
  <c r="V23" i="1"/>
  <c r="U23" i="1"/>
  <c r="U22" i="1"/>
  <c r="V22" i="1" s="1"/>
  <c r="V21" i="1"/>
  <c r="U21" i="1"/>
  <c r="U20" i="1"/>
  <c r="V20" i="1" s="1"/>
  <c r="V19" i="1"/>
  <c r="U19" i="1"/>
  <c r="U18" i="1"/>
  <c r="V18" i="1" s="1"/>
  <c r="V17" i="1"/>
  <c r="U17" i="1"/>
  <c r="U16" i="1"/>
  <c r="V16" i="1" s="1"/>
  <c r="V15" i="1"/>
  <c r="U15" i="1"/>
  <c r="U14" i="1"/>
  <c r="V14" i="1" s="1"/>
  <c r="V13" i="1"/>
  <c r="U13" i="1"/>
  <c r="U12" i="1"/>
  <c r="V12" i="1" s="1"/>
  <c r="V11" i="1"/>
  <c r="U11" i="1"/>
  <c r="U10" i="1"/>
  <c r="V10" i="1" s="1"/>
  <c r="V9" i="1"/>
  <c r="U9" i="1"/>
  <c r="U8" i="1"/>
  <c r="V8" i="1" s="1"/>
  <c r="V7" i="1"/>
  <c r="U7" i="1"/>
  <c r="U6" i="1"/>
  <c r="V6" i="1" s="1"/>
  <c r="V5" i="1"/>
  <c r="U5" i="1"/>
  <c r="U4" i="1"/>
  <c r="V4" i="1" s="1"/>
  <c r="V3" i="1"/>
  <c r="U3" i="1"/>
  <c r="U2" i="1"/>
  <c r="V2" i="1" s="1"/>
  <c r="H3" i="10" l="1"/>
  <c r="G3" i="10"/>
  <c r="F3" i="10"/>
  <c r="H2" i="10"/>
  <c r="G2" i="10"/>
  <c r="F2" i="10"/>
  <c r="E3" i="10"/>
  <c r="E2" i="10"/>
  <c r="D2" i="10"/>
  <c r="D3" i="10"/>
  <c r="C3" i="10"/>
  <c r="C2" i="10"/>
  <c r="B3" i="10"/>
  <c r="B2" i="10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B8" i="8"/>
  <c r="B9" i="8"/>
  <c r="B10" i="8"/>
  <c r="B11" i="8"/>
  <c r="B12" i="8"/>
  <c r="B13" i="8"/>
  <c r="C3" i="8"/>
  <c r="D2" i="8"/>
  <c r="C2" i="8"/>
  <c r="B7" i="8"/>
  <c r="B6" i="8"/>
  <c r="B5" i="8"/>
  <c r="B4" i="8"/>
  <c r="B3" i="8"/>
  <c r="B2" i="8"/>
  <c r="E2" i="8" l="1"/>
  <c r="F2" i="8" s="1"/>
  <c r="E10" i="8"/>
  <c r="F10" i="8" s="1"/>
  <c r="E6" i="8"/>
  <c r="G6" i="8" s="1"/>
  <c r="E13" i="8"/>
  <c r="G13" i="8" s="1"/>
  <c r="E9" i="8"/>
  <c r="F9" i="8" s="1"/>
  <c r="E5" i="8"/>
  <c r="G5" i="8" s="1"/>
  <c r="E12" i="8"/>
  <c r="F12" i="8" s="1"/>
  <c r="E8" i="8"/>
  <c r="F8" i="8" s="1"/>
  <c r="E4" i="8"/>
  <c r="H4" i="8" s="1"/>
  <c r="E11" i="8"/>
  <c r="H11" i="8" s="1"/>
  <c r="E7" i="8"/>
  <c r="H7" i="8" s="1"/>
  <c r="E3" i="8"/>
  <c r="F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8" l="1"/>
  <c r="F4" i="8"/>
  <c r="H9" i="8"/>
  <c r="G2" i="8"/>
  <c r="F5" i="8"/>
  <c r="G10" i="8"/>
  <c r="G11" i="8"/>
  <c r="H6" i="8"/>
  <c r="H13" i="8"/>
  <c r="G8" i="8"/>
  <c r="H3" i="8"/>
  <c r="F13" i="8"/>
  <c r="G3" i="8"/>
  <c r="H12" i="8"/>
  <c r="G7" i="8"/>
  <c r="F7" i="8"/>
  <c r="F6" i="8"/>
  <c r="H5" i="8"/>
  <c r="F11" i="8"/>
  <c r="H8" i="8"/>
  <c r="G9" i="8"/>
  <c r="G12" i="8"/>
  <c r="H2" i="8"/>
  <c r="H10" i="8"/>
</calcChain>
</file>

<file path=xl/sharedStrings.xml><?xml version="1.0" encoding="utf-8"?>
<sst xmlns="http://schemas.openxmlformats.org/spreadsheetml/2006/main" count="24815" uniqueCount="8371">
  <si>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</si>
  <si>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</si>
  <si>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</si>
  <si>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</si>
  <si>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</si>
  <si>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</si>
  <si>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</si>
  <si>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</si>
  <si>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</si>
  <si>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</si>
  <si>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</si>
  <si>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</si>
  <si>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</si>
  <si>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</si>
  <si>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</si>
  <si>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</si>
  <si>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</si>
  <si>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</si>
  <si>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</si>
  <si>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</si>
  <si>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</si>
  <si>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</si>
  <si>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</si>
  <si>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</si>
  <si>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</si>
  <si>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</si>
  <si>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</si>
  <si>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</si>
  <si>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</si>
  <si>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</si>
  <si>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</si>
  <si>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</si>
  <si>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</si>
  <si>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</si>
  <si>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</si>
  <si>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</si>
  <si>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</si>
  <si>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</si>
  <si>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</si>
  <si>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</si>
  <si>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</si>
  <si>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</si>
  <si>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</si>
  <si>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</si>
  <si>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</si>
  <si>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</si>
  <si>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</si>
  <si>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</si>
  <si>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</si>
  <si>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</si>
  <si>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</si>
  <si>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</si>
  <si>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</si>
  <si>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</si>
  <si>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</si>
  <si>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</si>
  <si>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</si>
  <si>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</si>
  <si>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</si>
  <si>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</si>
  <si>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</si>
  <si>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</si>
  <si>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</si>
  <si>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</si>
  <si>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</si>
  <si>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</si>
  <si>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</si>
  <si>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</si>
  <si>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</si>
  <si>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</si>
  <si>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</si>
  <si>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</si>
  <si>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</si>
  <si>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</si>
  <si>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</si>
  <si>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</si>
  <si>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</si>
  <si>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</si>
  <si>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</si>
  <si>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</si>
  <si>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</si>
  <si>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</si>
  <si>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</si>
  <si>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</si>
  <si>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</si>
  <si>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</si>
  <si>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</si>
  <si>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</si>
  <si>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</si>
  <si>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</si>
  <si>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</si>
  <si>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</si>
  <si>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</si>
  <si>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</si>
  <si>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</si>
  <si>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</si>
  <si>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</si>
  <si>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</si>
  <si>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</si>
  <si>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</si>
  <si>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</si>
  <si>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</si>
  <si>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</si>
  <si>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</si>
  <si>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</si>
  <si>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</si>
  <si>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</si>
  <si>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</si>
  <si>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</si>
  <si>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</si>
  <si>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</si>
  <si>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</si>
  <si>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</si>
  <si>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</si>
  <si>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</si>
  <si>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</si>
  <si>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</si>
  <si>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</si>
  <si>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</si>
  <si>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</si>
  <si>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</si>
  <si>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</si>
  <si>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</si>
  <si>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</si>
  <si>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</si>
  <si>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</si>
  <si>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</si>
  <si>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</si>
  <si>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</si>
  <si>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</si>
  <si>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</si>
  <si>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</si>
  <si>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</si>
  <si>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</si>
  <si>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</si>
  <si>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</si>
  <si>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</si>
  <si>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</si>
  <si>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</si>
  <si>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</si>
  <si>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</si>
  <si>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</si>
  <si>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</si>
  <si>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</si>
  <si>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</si>
  <si>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</si>
  <si>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</si>
  <si>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</si>
  <si>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</si>
  <si>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</si>
  <si>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</si>
  <si>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</si>
  <si>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</si>
  <si>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</si>
  <si>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</si>
  <si>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</si>
  <si>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</si>
  <si>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</si>
  <si>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</si>
  <si>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</si>
  <si>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</si>
  <si>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</si>
  <si>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</si>
  <si>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</si>
  <si>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</si>
  <si>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</si>
  <si>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</si>
  <si>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</si>
  <si>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</si>
  <si>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</si>
  <si>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</si>
  <si>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</si>
  <si>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</si>
  <si>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</si>
  <si>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</si>
  <si>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</si>
  <si>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</si>
  <si>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</si>
  <si>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</si>
  <si>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</si>
  <si>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</si>
  <si>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</si>
  <si>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</si>
  <si>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</si>
  <si>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</si>
  <si>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</si>
  <si>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</si>
  <si>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</si>
  <si>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</si>
  <si>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</si>
  <si>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</si>
  <si>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</si>
  <si>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</si>
  <si>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</si>
  <si>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</si>
  <si>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</si>
  <si>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</si>
  <si>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</si>
  <si>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</si>
  <si>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</si>
  <si>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</si>
  <si>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</si>
  <si>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</si>
  <si>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</si>
  <si>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</si>
  <si>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</si>
  <si>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</si>
  <si>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</si>
  <si>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</si>
  <si>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</si>
  <si>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</si>
  <si>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</si>
  <si>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</si>
  <si>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</si>
  <si>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</si>
  <si>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</si>
  <si>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</si>
  <si>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</si>
  <si>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</si>
  <si>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</si>
  <si>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</si>
  <si>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</si>
  <si>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</si>
  <si>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</si>
  <si>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</si>
  <si>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</si>
  <si>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</si>
  <si>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</si>
  <si>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</si>
  <si>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</si>
  <si>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</si>
  <si>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</si>
  <si>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</si>
  <si>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</si>
  <si>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</si>
  <si>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</si>
  <si>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</si>
  <si>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</si>
  <si>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</si>
  <si>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</si>
  <si>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</si>
  <si>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</si>
  <si>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</si>
  <si>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</si>
  <si>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</si>
  <si>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</si>
  <si>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</si>
  <si>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</si>
  <si>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</si>
  <si>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</si>
  <si>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</si>
  <si>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</si>
  <si>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</si>
  <si>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</si>
  <si>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</si>
  <si>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</si>
  <si>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</si>
  <si>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</si>
  <si>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</si>
  <si>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</si>
  <si>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</si>
  <si>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</si>
  <si>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</si>
  <si>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</si>
  <si>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</si>
  <si>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</si>
  <si>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</si>
  <si>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</si>
  <si>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</si>
  <si>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</si>
  <si>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</si>
  <si>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</si>
  <si>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</si>
  <si>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</si>
  <si>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</si>
  <si>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</si>
  <si>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</si>
  <si>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</si>
  <si>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</si>
  <si>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</si>
  <si>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</si>
  <si>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</si>
  <si>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</si>
  <si>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</si>
  <si>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</si>
  <si>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</si>
  <si>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</si>
  <si>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</si>
  <si>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</si>
  <si>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</si>
  <si>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</si>
  <si>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</si>
  <si>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</si>
  <si>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</si>
  <si>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</si>
  <si>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</si>
  <si>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</si>
  <si>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</si>
  <si>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</si>
  <si>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</si>
  <si>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</si>
  <si>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</si>
  <si>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</si>
  <si>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</si>
  <si>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</si>
  <si>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</si>
  <si>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</si>
  <si>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</si>
  <si>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</si>
  <si>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</si>
  <si>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</si>
  <si>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</si>
  <si>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</si>
  <si>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</si>
  <si>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</si>
  <si>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</si>
  <si>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</si>
  <si>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</si>
  <si>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</si>
  <si>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</si>
  <si>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</si>
  <si>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</si>
  <si>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</si>
  <si>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</si>
  <si>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</si>
  <si>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</si>
  <si>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</si>
  <si>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</si>
  <si>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</si>
  <si>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</si>
  <si>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</si>
  <si>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</si>
  <si>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</si>
  <si>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</si>
  <si>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</si>
  <si>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</si>
  <si>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</si>
  <si>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</si>
  <si>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</si>
  <si>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</si>
  <si>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</si>
  <si>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</si>
  <si>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</si>
  <si>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</si>
  <si>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</si>
  <si>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</si>
  <si>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</si>
  <si>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</si>
  <si>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</si>
  <si>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</si>
  <si>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</si>
  <si>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</si>
  <si>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</si>
  <si>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</si>
  <si>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</si>
  <si>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</si>
  <si>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</si>
  <si>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</si>
  <si>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</si>
  <si>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</si>
  <si>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</si>
  <si>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</si>
  <si>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</si>
  <si>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</si>
  <si>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</si>
  <si>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</si>
  <si>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</si>
  <si>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</si>
  <si>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</si>
  <si>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</si>
  <si>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</si>
  <si>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</si>
  <si>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</si>
  <si>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</si>
  <si>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</si>
  <si>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</si>
  <si>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</si>
  <si>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</si>
  <si>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</si>
  <si>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</si>
  <si>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</si>
  <si>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</si>
  <si>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</si>
  <si>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</si>
  <si>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</si>
  <si>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</si>
  <si>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</si>
  <si>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</si>
  <si>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</si>
  <si>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</si>
  <si>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</si>
  <si>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</si>
  <si>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</si>
  <si>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</si>
  <si>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</si>
  <si>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</si>
  <si>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</si>
  <si>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</si>
  <si>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</si>
  <si>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</si>
  <si>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</si>
  <si>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</si>
  <si>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</si>
  <si>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</si>
  <si>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</si>
  <si>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</si>
  <si>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</si>
  <si>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</si>
  <si>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</si>
  <si>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</si>
  <si>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</si>
  <si>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</si>
  <si>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</si>
  <si>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</si>
  <si>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</si>
  <si>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</si>
  <si>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</si>
  <si>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</si>
  <si>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</si>
  <si>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</si>
  <si>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</si>
  <si>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</si>
  <si>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</si>
  <si>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</si>
  <si>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</si>
  <si>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</si>
  <si>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</si>
  <si>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</si>
  <si>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</si>
  <si>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</si>
  <si>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</si>
  <si>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</si>
  <si>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</si>
  <si>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</si>
  <si>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</si>
  <si>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</si>
  <si>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</si>
  <si>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</si>
  <si>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</si>
  <si>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</si>
  <si>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</si>
  <si>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</si>
  <si>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</si>
  <si>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</si>
  <si>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</si>
  <si>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</si>
  <si>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</si>
  <si>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</si>
  <si>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</si>
  <si>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</si>
  <si>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</si>
  <si>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</si>
  <si>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</si>
  <si>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</si>
  <si>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</si>
  <si>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</si>
  <si>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</si>
  <si>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</si>
  <si>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</si>
  <si>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</si>
  <si>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</si>
  <si>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</si>
  <si>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</si>
  <si>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</si>
  <si>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</si>
  <si>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</si>
  <si>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</si>
  <si>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</si>
  <si>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</si>
  <si>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</si>
  <si>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</si>
  <si>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</si>
  <si>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</si>
  <si>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</si>
  <si>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</si>
  <si>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</si>
  <si>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</si>
  <si>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</si>
  <si>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</si>
  <si>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</si>
  <si>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</si>
  <si>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</si>
  <si>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</si>
  <si>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</si>
  <si>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</si>
  <si>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</si>
  <si>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</si>
  <si>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</si>
  <si>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</si>
  <si>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</si>
  <si>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</si>
  <si>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</si>
  <si>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</si>
  <si>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</si>
  <si>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</si>
  <si>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</si>
  <si>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</si>
  <si>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</si>
  <si>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</si>
  <si>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</si>
  <si>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</si>
  <si>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</si>
  <si>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</si>
  <si>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</si>
  <si>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</si>
  <si>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</si>
  <si>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</si>
  <si>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</si>
  <si>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</si>
  <si>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</si>
  <si>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</si>
  <si>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</si>
  <si>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</si>
  <si>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</si>
  <si>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</si>
  <si>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</si>
  <si>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</si>
  <si>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</si>
  <si>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</si>
  <si>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</si>
  <si>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</si>
  <si>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</si>
  <si>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</si>
  <si>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</si>
  <si>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</si>
  <si>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</si>
  <si>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</si>
  <si>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</si>
  <si>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</si>
  <si>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</si>
  <si>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</si>
  <si>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</si>
  <si>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</si>
  <si>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</si>
  <si>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</si>
  <si>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</si>
  <si>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</si>
  <si>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</si>
  <si>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</si>
  <si>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</si>
  <si>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</si>
  <si>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</si>
  <si>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</si>
  <si>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</si>
  <si>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</si>
  <si>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</si>
  <si>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</si>
  <si>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</si>
  <si>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</si>
  <si>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</si>
  <si>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</si>
  <si>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</si>
  <si>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</si>
  <si>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</si>
  <si>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</si>
  <si>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</si>
  <si>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</si>
  <si>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</si>
  <si>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</si>
  <si>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</si>
  <si>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</si>
  <si>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</si>
  <si>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</si>
  <si>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</si>
  <si>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</si>
  <si>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</si>
  <si>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</si>
  <si>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</si>
  <si>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</si>
  <si>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</si>
  <si>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</si>
  <si>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</si>
  <si>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</si>
  <si>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</si>
  <si>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</si>
  <si>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</si>
  <si>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</si>
  <si>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</si>
  <si>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</si>
  <si>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</si>
  <si>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</si>
  <si>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</si>
  <si>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</si>
  <si>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</si>
  <si>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</si>
  <si>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</si>
  <si>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</si>
  <si>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</si>
  <si>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</si>
  <si>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</si>
  <si>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</si>
  <si>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</si>
  <si>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</si>
  <si>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</si>
  <si>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</si>
  <si>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</si>
  <si>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</si>
  <si>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</si>
  <si>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</si>
  <si>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</si>
  <si>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</si>
  <si>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</si>
  <si>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</si>
  <si>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</si>
  <si>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</si>
  <si>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</si>
  <si>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</si>
  <si>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</si>
  <si>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</si>
  <si>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</si>
  <si>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</si>
  <si>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</si>
  <si>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</si>
  <si>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</si>
  <si>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</si>
  <si>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</si>
  <si>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</si>
  <si>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</si>
  <si>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</si>
  <si>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</si>
  <si>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</si>
  <si>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</si>
  <si>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</si>
  <si>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</si>
  <si>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</si>
  <si>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</si>
  <si>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</si>
  <si>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</si>
  <si>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</si>
  <si>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</si>
  <si>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</si>
  <si>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</si>
  <si>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</si>
  <si>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</si>
  <si>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</si>
  <si>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</si>
  <si>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</si>
  <si>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</si>
  <si>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</si>
  <si>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</si>
  <si>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</si>
  <si>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</si>
  <si>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</si>
  <si>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</si>
  <si>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</si>
  <si>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</si>
  <si>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</si>
  <si>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</si>
  <si>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</si>
  <si>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</si>
  <si>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</si>
  <si>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</si>
  <si>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</si>
  <si>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</si>
  <si>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</si>
  <si>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</si>
  <si>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</si>
  <si>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</si>
  <si>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</si>
  <si>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</si>
  <si>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</si>
  <si>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</si>
  <si>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</si>
  <si>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</si>
  <si>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</si>
  <si>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</si>
  <si>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</si>
  <si>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</si>
  <si>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</si>
  <si>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</si>
  <si>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</si>
  <si>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</si>
  <si>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</si>
  <si>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</si>
  <si>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</si>
  <si>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</si>
  <si>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</si>
  <si>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</si>
  <si>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</si>
  <si>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</si>
  <si>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</si>
  <si>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</si>
  <si>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</si>
  <si>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</si>
  <si>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</si>
  <si>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</si>
  <si>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</si>
  <si>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</si>
  <si>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</si>
  <si>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</si>
  <si>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</si>
  <si>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</si>
  <si>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</si>
  <si>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</si>
  <si>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</si>
  <si>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</si>
  <si>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</si>
  <si>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</si>
  <si>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</si>
  <si>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</si>
  <si>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</si>
  <si>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</si>
  <si>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</si>
  <si>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</si>
  <si>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</si>
  <si>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</si>
  <si>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</si>
  <si>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</si>
  <si>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</si>
  <si>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</si>
  <si>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</si>
  <si>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</si>
  <si>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</si>
  <si>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</si>
  <si>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</si>
  <si>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</si>
  <si>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</si>
  <si>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</si>
  <si>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</si>
  <si>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</si>
  <si>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</si>
  <si>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</si>
  <si>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</si>
  <si>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</si>
  <si>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</si>
  <si>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</si>
  <si>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</si>
  <si>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</si>
  <si>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</si>
  <si>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</si>
  <si>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</si>
  <si>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</si>
  <si>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</si>
  <si>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</si>
  <si>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</si>
  <si>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</si>
  <si>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</si>
  <si>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</si>
  <si>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</si>
  <si>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</si>
  <si>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</si>
  <si>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</si>
  <si>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</si>
  <si>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</si>
  <si>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</si>
  <si>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</si>
  <si>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</si>
  <si>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</si>
  <si>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</si>
  <si>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</si>
  <si>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</si>
  <si>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</si>
  <si>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</si>
  <si>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</si>
  <si>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</si>
  <si>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</si>
  <si>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</si>
  <si>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</si>
  <si>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</si>
  <si>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</si>
  <si>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</si>
  <si>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</si>
  <si>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</si>
  <si>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</si>
  <si>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</si>
  <si>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</si>
  <si>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</si>
  <si>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</si>
  <si>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</si>
  <si>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</si>
  <si>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</si>
  <si>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</si>
  <si>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</si>
  <si>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</si>
  <si>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</si>
  <si>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</si>
  <si>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</si>
  <si>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</si>
  <si>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</si>
  <si>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</si>
  <si>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</si>
  <si>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</si>
  <si>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</si>
  <si>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</si>
  <si>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</si>
  <si>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</si>
  <si>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</si>
  <si>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</si>
  <si>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</si>
  <si>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</si>
  <si>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</si>
  <si>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</si>
  <si>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</si>
  <si>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</si>
  <si>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</si>
  <si>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</si>
  <si>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</si>
  <si>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</si>
  <si>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</si>
  <si>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</si>
  <si>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</si>
  <si>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</si>
  <si>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</si>
  <si>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</si>
  <si>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</si>
  <si>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</si>
  <si>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</si>
  <si>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</si>
  <si>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</si>
  <si>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</si>
  <si>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</si>
  <si>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</si>
  <si>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</si>
  <si>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</si>
  <si>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</si>
  <si>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</si>
  <si>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</si>
  <si>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</si>
  <si>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</si>
  <si>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</si>
  <si>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</si>
  <si>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</si>
  <si>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</si>
  <si>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</si>
  <si>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</si>
  <si>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</si>
  <si>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</si>
  <si>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</si>
  <si>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</si>
  <si>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</si>
  <si>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</si>
  <si>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</si>
  <si>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</si>
  <si>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</si>
  <si>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</si>
  <si>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</si>
  <si>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</si>
  <si>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</si>
  <si>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</si>
  <si>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</si>
  <si>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</si>
  <si>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</si>
  <si>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</si>
  <si>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</si>
  <si>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</si>
  <si>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</si>
  <si>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</si>
  <si>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</si>
  <si>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</si>
  <si>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</si>
  <si>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</si>
  <si>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</si>
  <si>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</si>
  <si>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</si>
  <si>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</si>
  <si>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</si>
  <si>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</si>
  <si>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</si>
  <si>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</si>
  <si>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</si>
  <si>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</si>
  <si>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</si>
  <si>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</si>
  <si>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</si>
  <si>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</si>
  <si>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</si>
  <si>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</si>
  <si>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</si>
  <si>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</si>
  <si>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</si>
  <si>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</si>
  <si>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</si>
  <si>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</si>
  <si>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</si>
  <si>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</si>
  <si>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</si>
  <si>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</si>
  <si>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</si>
  <si>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</si>
  <si>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</si>
  <si>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</si>
  <si>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</si>
  <si>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</si>
  <si>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</si>
  <si>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</si>
  <si>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</si>
  <si>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</si>
  <si>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</si>
  <si>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</si>
  <si>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</si>
  <si>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</si>
  <si>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</si>
  <si>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</si>
  <si>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</si>
  <si>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</si>
  <si>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</si>
  <si>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</si>
  <si>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</si>
  <si>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</si>
  <si>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</si>
  <si>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</si>
  <si>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</si>
  <si>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</si>
  <si>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</si>
  <si>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</si>
  <si>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</si>
  <si>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</si>
  <si>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</si>
  <si>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</si>
  <si>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</si>
  <si>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</si>
  <si>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</si>
  <si>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</si>
  <si>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</si>
  <si>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</si>
  <si>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</si>
  <si>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</si>
  <si>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</si>
  <si>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</si>
  <si>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</si>
  <si>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</si>
  <si>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</si>
  <si>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</si>
  <si>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</si>
  <si>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</si>
  <si>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</si>
  <si>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</si>
  <si>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</si>
  <si>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</si>
  <si>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</si>
  <si>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</si>
  <si>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</si>
  <si>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</si>
  <si>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</si>
  <si>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</si>
  <si>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</si>
  <si>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</si>
  <si>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</si>
  <si>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</si>
  <si>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</si>
  <si>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</si>
  <si>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</si>
  <si>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</si>
  <si>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</si>
  <si>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</si>
  <si>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</si>
  <si>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</si>
  <si>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</si>
  <si>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</si>
  <si>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</si>
  <si>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</si>
  <si>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</si>
  <si>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</si>
  <si>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</si>
  <si>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</si>
  <si>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</si>
  <si>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</si>
  <si>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</si>
  <si>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</si>
  <si>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</si>
  <si>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</si>
  <si>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</si>
  <si>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</si>
  <si>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</si>
  <si>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</si>
  <si>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</si>
  <si>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</si>
  <si>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</si>
  <si>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</si>
  <si>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</si>
  <si>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</si>
  <si>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</si>
  <si>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</si>
  <si>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</si>
  <si>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</si>
  <si>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</si>
  <si>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</si>
  <si>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</si>
  <si>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</si>
  <si>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</si>
  <si>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</si>
  <si>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</si>
  <si>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</si>
  <si>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</si>
  <si>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</si>
  <si>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</si>
  <si>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</si>
  <si>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</si>
  <si>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</si>
  <si>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</si>
  <si>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</si>
  <si>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</si>
  <si>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</si>
  <si>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</si>
  <si>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</si>
  <si>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</si>
  <si>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</si>
  <si>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</si>
  <si>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</si>
  <si>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</si>
  <si>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</si>
  <si>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</si>
  <si>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</si>
  <si>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</si>
  <si>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</si>
  <si>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</si>
  <si>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</si>
  <si>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</si>
  <si>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</si>
  <si>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</si>
  <si>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</si>
  <si>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</si>
  <si>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</si>
  <si>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</si>
  <si>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</si>
  <si>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</si>
  <si>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</si>
  <si>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</si>
  <si>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</si>
  <si>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</si>
  <si>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</si>
  <si>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</si>
  <si>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</si>
  <si>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</si>
  <si>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</si>
  <si>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</si>
  <si>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</si>
  <si>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</si>
  <si>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</si>
  <si>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</si>
  <si>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</si>
  <si>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</si>
  <si>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</si>
  <si>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</si>
  <si>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</si>
  <si>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</si>
  <si>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</si>
  <si>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</si>
  <si>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</si>
  <si>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</si>
  <si>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</si>
  <si>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</si>
  <si>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</si>
  <si>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</si>
  <si>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</si>
  <si>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</si>
  <si>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</si>
  <si>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</si>
  <si>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</si>
  <si>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</si>
  <si>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</si>
  <si>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</si>
  <si>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</si>
  <si>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</si>
  <si>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</si>
  <si>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</si>
  <si>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</si>
  <si>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</si>
  <si>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</si>
  <si>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</si>
  <si>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</si>
  <si>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</si>
  <si>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</si>
  <si>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</si>
  <si>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</si>
  <si>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</si>
  <si>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</si>
  <si>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</si>
  <si>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</si>
  <si>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</si>
  <si>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</si>
  <si>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</si>
  <si>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</si>
  <si>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</si>
  <si>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</si>
  <si>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</si>
  <si>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</si>
  <si>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</si>
  <si>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</si>
  <si>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</si>
  <si>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</si>
  <si>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</si>
  <si>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</si>
  <si>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</si>
  <si>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</si>
  <si>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</si>
  <si>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</si>
  <si>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</si>
  <si>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</si>
  <si>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</si>
  <si>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</si>
  <si>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</si>
  <si>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</si>
  <si>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</si>
  <si>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</si>
  <si>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</si>
  <si>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</si>
  <si>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</si>
  <si>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</si>
  <si>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</si>
  <si>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</si>
  <si>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</si>
  <si>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</si>
  <si>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</si>
  <si>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</si>
  <si>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</si>
  <si>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</si>
  <si>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</si>
  <si>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</si>
  <si>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</si>
  <si>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</si>
  <si>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</si>
  <si>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</si>
  <si>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</si>
  <si>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</si>
  <si>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</si>
  <si>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</si>
  <si>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</si>
  <si>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</si>
  <si>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</si>
  <si>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</si>
  <si>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</si>
  <si>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</si>
  <si>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</si>
  <si>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</si>
  <si>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</si>
  <si>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</si>
  <si>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</si>
  <si>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</si>
  <si>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</si>
  <si>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</si>
  <si>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</si>
  <si>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</si>
  <si>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</si>
  <si>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</si>
  <si>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</si>
  <si>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</si>
  <si>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</si>
  <si>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</si>
  <si>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</si>
  <si>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</si>
  <si>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</si>
  <si>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</si>
  <si>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</si>
  <si>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</si>
  <si>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</si>
  <si>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</si>
  <si>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</si>
  <si>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</si>
  <si>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</si>
  <si>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</si>
  <si>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</si>
  <si>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</si>
  <si>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</si>
  <si>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</si>
  <si>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</si>
  <si>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</si>
  <si>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</si>
  <si>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</si>
  <si>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</si>
  <si>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</si>
  <si>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</si>
  <si>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</si>
  <si>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</si>
  <si>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</si>
  <si>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</si>
  <si>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</si>
  <si>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</si>
  <si>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</si>
  <si>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</si>
  <si>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</si>
  <si>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</si>
  <si>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</si>
  <si>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</si>
  <si>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</si>
  <si>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</si>
  <si>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</si>
  <si>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</si>
  <si>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</si>
  <si>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</si>
  <si>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</si>
  <si>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</si>
  <si>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</si>
  <si>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</si>
  <si>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</si>
  <si>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</si>
  <si>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</si>
  <si>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</si>
  <si>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</si>
  <si>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</si>
  <si>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</si>
  <si>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</si>
  <si>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</si>
  <si>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</si>
  <si>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</si>
  <si>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</si>
  <si>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</si>
  <si>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</si>
  <si>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</si>
  <si>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</si>
  <si>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</si>
  <si>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</si>
  <si>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</si>
  <si>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</si>
  <si>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</si>
  <si>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</si>
  <si>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</si>
  <si>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</si>
  <si>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</si>
  <si>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</si>
  <si>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</si>
  <si>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</si>
  <si>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</si>
  <si>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</si>
  <si>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</si>
  <si>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</si>
  <si>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</si>
  <si>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</si>
  <si>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</si>
  <si>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</si>
  <si>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</si>
  <si>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</si>
  <si>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</si>
  <si>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</si>
  <si>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</si>
  <si>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</si>
  <si>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</si>
  <si>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</si>
  <si>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</si>
  <si>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</si>
  <si>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</si>
  <si>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</si>
  <si>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</si>
  <si>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</si>
  <si>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</si>
  <si>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</si>
  <si>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</si>
  <si>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</si>
  <si>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</si>
  <si>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</si>
  <si>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</si>
  <si>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</si>
  <si>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</si>
  <si>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</si>
  <si>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</si>
  <si>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</si>
  <si>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</si>
  <si>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</si>
  <si>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</si>
  <si>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</si>
  <si>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</si>
  <si>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</si>
  <si>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</si>
  <si>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</si>
  <si>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</si>
  <si>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</si>
  <si>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</si>
  <si>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</si>
  <si>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</si>
  <si>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</si>
  <si>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</si>
  <si>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</si>
  <si>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</si>
  <si>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</si>
  <si>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</si>
  <si>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</si>
  <si>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</si>
  <si>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</si>
  <si>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</si>
  <si>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</si>
  <si>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</si>
  <si>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</si>
  <si>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</si>
  <si>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</si>
  <si>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</si>
  <si>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</si>
  <si>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</si>
  <si>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</si>
  <si>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</si>
  <si>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</si>
  <si>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</si>
  <si>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</si>
  <si>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</si>
  <si>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</si>
  <si>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</si>
  <si>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</si>
  <si>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</si>
  <si>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</si>
  <si>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</si>
  <si>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</si>
  <si>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</si>
  <si>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</si>
  <si>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</si>
  <si>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</si>
  <si>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</si>
  <si>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</si>
  <si>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</si>
  <si>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</si>
  <si>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</si>
  <si>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</si>
  <si>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</si>
  <si>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</si>
  <si>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</si>
  <si>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</si>
  <si>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</si>
  <si>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</si>
  <si>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</si>
  <si>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</si>
  <si>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</si>
  <si>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</si>
  <si>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</si>
  <si>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</si>
  <si>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</si>
  <si>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</si>
  <si>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</si>
  <si>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</si>
  <si>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</si>
  <si>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</si>
  <si>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</si>
  <si>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</si>
  <si>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</si>
  <si>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</si>
  <si>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</si>
  <si>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</si>
  <si>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</si>
  <si>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</si>
  <si>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</si>
  <si>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</si>
  <si>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</si>
  <si>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</si>
  <si>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</si>
  <si>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</si>
  <si>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</si>
  <si>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</si>
  <si>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</si>
  <si>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</si>
  <si>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</si>
  <si>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</si>
  <si>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</si>
  <si>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</si>
  <si>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</si>
  <si>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</si>
  <si>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</si>
  <si>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</si>
  <si>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</si>
  <si>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</si>
  <si>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</si>
  <si>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</si>
  <si>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</si>
  <si>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</si>
  <si>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</si>
  <si>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</si>
  <si>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</si>
  <si>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</si>
  <si>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</si>
  <si>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</si>
  <si>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</si>
  <si>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</si>
  <si>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</si>
  <si>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</si>
  <si>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</si>
  <si>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</si>
  <si>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</si>
  <si>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</si>
  <si>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</si>
  <si>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</si>
  <si>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</si>
  <si>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</si>
  <si>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</si>
  <si>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</si>
  <si>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</si>
  <si>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</si>
  <si>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</si>
  <si>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</si>
  <si>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</si>
  <si>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</si>
  <si>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</si>
  <si>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</si>
  <si>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</si>
  <si>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</si>
  <si>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</si>
  <si>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</si>
  <si>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</si>
  <si>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</si>
  <si>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</si>
  <si>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</si>
  <si>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</si>
  <si>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</si>
  <si>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</si>
  <si>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</si>
  <si>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</si>
  <si>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</si>
  <si>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</si>
  <si>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</si>
  <si>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</si>
  <si>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</si>
  <si>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</si>
  <si>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</si>
  <si>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</si>
  <si>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</si>
  <si>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</si>
  <si>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</si>
  <si>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</si>
  <si>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</si>
  <si>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</si>
  <si>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</si>
  <si>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</si>
  <si>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</si>
  <si>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</si>
  <si>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</si>
  <si>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</si>
  <si>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</si>
  <si>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</si>
  <si>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</si>
  <si>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</si>
  <si>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</si>
  <si>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</si>
  <si>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</si>
  <si>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</si>
  <si>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</si>
  <si>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</si>
  <si>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</si>
  <si>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</si>
  <si>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</si>
  <si>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</si>
  <si>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</si>
  <si>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</si>
  <si>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</si>
  <si>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</si>
  <si>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</si>
  <si>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</si>
  <si>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</si>
  <si>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</si>
  <si>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</si>
  <si>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</si>
  <si>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</si>
  <si>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</si>
  <si>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</si>
  <si>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</si>
  <si>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</si>
  <si>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</si>
  <si>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</si>
  <si>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</si>
  <si>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</si>
  <si>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</si>
  <si>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</si>
  <si>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</si>
  <si>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</si>
  <si>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</si>
  <si>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</si>
  <si>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</si>
  <si>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</si>
  <si>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</si>
  <si>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</si>
  <si>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</si>
  <si>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</si>
  <si>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</si>
  <si>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</si>
  <si>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</si>
  <si>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</si>
  <si>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</si>
  <si>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</si>
  <si>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</si>
  <si>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</si>
  <si>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</si>
  <si>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</si>
  <si>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</si>
  <si>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</si>
  <si>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</si>
  <si>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</si>
  <si>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</si>
  <si>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</si>
  <si>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</si>
  <si>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</si>
  <si>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</si>
  <si>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</si>
  <si>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</si>
  <si>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</si>
  <si>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</si>
  <si>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</si>
  <si>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</si>
  <si>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</si>
  <si>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</si>
  <si>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</si>
  <si>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</si>
  <si>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</si>
  <si>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</si>
  <si>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</si>
  <si>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</si>
  <si>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</si>
  <si>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</si>
  <si>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</si>
  <si>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</si>
  <si>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</si>
  <si>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</si>
  <si>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</si>
  <si>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</si>
  <si>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</si>
  <si>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</si>
  <si>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</si>
  <si>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</si>
  <si>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</si>
  <si>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</si>
  <si>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</si>
  <si>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</si>
  <si>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</si>
  <si>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</si>
  <si>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</si>
  <si>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</si>
  <si>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</si>
  <si>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</si>
  <si>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</si>
  <si>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</si>
  <si>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</si>
  <si>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</si>
  <si>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</si>
  <si>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</si>
  <si>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</si>
  <si>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</si>
  <si>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</si>
  <si>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</si>
  <si>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</si>
  <si>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</si>
  <si>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</si>
  <si>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</si>
  <si>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</si>
  <si>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</si>
  <si>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</si>
  <si>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</si>
  <si>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</si>
  <si>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</si>
  <si>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</si>
  <si>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</si>
  <si>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</si>
  <si>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</si>
  <si>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</si>
  <si>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</si>
  <si>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</si>
  <si>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</si>
  <si>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</si>
  <si>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</si>
  <si>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</si>
  <si>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</si>
  <si>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</si>
  <si>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</si>
  <si>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</si>
  <si>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</si>
  <si>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</si>
  <si>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</si>
  <si>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</si>
  <si>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</si>
  <si>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</si>
  <si>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</si>
  <si>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</si>
  <si>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</si>
  <si>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</si>
  <si>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</si>
  <si>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</si>
  <si>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</si>
  <si>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</si>
  <si>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</si>
  <si>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</si>
  <si>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</si>
  <si>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</si>
  <si>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</si>
  <si>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</si>
  <si>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</si>
  <si>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</si>
  <si>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</si>
  <si>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</si>
  <si>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</si>
  <si>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</si>
  <si>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</si>
  <si>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</si>
  <si>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</si>
  <si>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</si>
  <si>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</si>
  <si>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</si>
  <si>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</si>
  <si>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</si>
  <si>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</si>
  <si>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</si>
  <si>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</si>
  <si>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</si>
  <si>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</si>
  <si>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</si>
  <si>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</si>
  <si>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</si>
  <si>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</si>
  <si>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</si>
  <si>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</si>
  <si>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</si>
  <si>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</si>
  <si>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</si>
  <si>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</si>
  <si>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</si>
  <si>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</si>
  <si>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</si>
  <si>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</si>
  <si>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</si>
  <si>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</si>
  <si>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</si>
  <si>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</si>
  <si>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</si>
  <si>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</si>
  <si>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</si>
  <si>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</si>
  <si>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</si>
  <si>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</si>
  <si>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</si>
  <si>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</si>
  <si>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</si>
  <si>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</si>
  <si>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</si>
  <si>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</si>
  <si>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</si>
  <si>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</si>
  <si>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</si>
  <si>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</si>
  <si>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</si>
  <si>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</si>
  <si>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</si>
  <si>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</si>
  <si>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</si>
  <si>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</si>
  <si>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</si>
  <si>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</si>
  <si>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</si>
  <si>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</si>
  <si>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</si>
  <si>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</si>
  <si>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</si>
  <si>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</si>
  <si>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</si>
  <si>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</si>
  <si>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</si>
  <si>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</si>
  <si>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</si>
  <si>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</si>
  <si>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</si>
  <si>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</si>
  <si>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</si>
  <si>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</si>
  <si>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</si>
  <si>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</si>
  <si>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</si>
  <si>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</si>
  <si>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</si>
  <si>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</si>
  <si>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</si>
  <si>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</si>
  <si>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</si>
  <si>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</si>
  <si>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</si>
  <si>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</si>
  <si>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</si>
  <si>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</si>
  <si>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</si>
  <si>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</si>
  <si>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</si>
  <si>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</si>
  <si>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</si>
  <si>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</si>
  <si>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</si>
  <si>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</si>
  <si>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</si>
  <si>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</si>
  <si>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</si>
  <si>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</si>
  <si>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</si>
  <si>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</si>
  <si>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</si>
  <si>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</si>
  <si>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</si>
  <si>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</si>
  <si>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</si>
  <si>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</si>
  <si>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</si>
  <si>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</si>
  <si>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</si>
  <si>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</si>
  <si>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</si>
  <si>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</si>
  <si>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</si>
  <si>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</si>
  <si>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</si>
  <si>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</si>
  <si>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</si>
  <si>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</si>
  <si>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</si>
  <si>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</si>
  <si>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</si>
  <si>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</si>
  <si>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</si>
  <si>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</si>
  <si>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</si>
  <si>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</si>
  <si>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</si>
  <si>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</si>
  <si>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</si>
  <si>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</si>
  <si>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</si>
  <si>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</si>
  <si>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</si>
  <si>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</si>
  <si>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</si>
  <si>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</si>
  <si>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</si>
  <si>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</si>
  <si>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</si>
  <si>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</si>
  <si>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</si>
  <si>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</si>
  <si>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</si>
  <si>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</si>
  <si>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</si>
  <si>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</si>
  <si>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</si>
  <si>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</si>
  <si>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</si>
  <si>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</si>
  <si>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</si>
  <si>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</si>
  <si>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</si>
  <si>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</si>
  <si>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</si>
  <si>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</si>
  <si>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</si>
  <si>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</si>
  <si>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</si>
  <si>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</si>
  <si>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</si>
  <si>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</si>
  <si>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</si>
  <si>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</si>
  <si>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</si>
  <si>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</si>
  <si>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</si>
  <si>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</si>
  <si>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</si>
  <si>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</si>
  <si>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</si>
  <si>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</si>
  <si>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</si>
  <si>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</si>
  <si>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</si>
  <si>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</si>
  <si>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</si>
  <si>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</si>
  <si>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</si>
  <si>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</si>
  <si>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</si>
  <si>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</si>
  <si>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</si>
  <si>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</si>
  <si>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</si>
  <si>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</si>
  <si>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</si>
  <si>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</si>
  <si>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</si>
  <si>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</si>
  <si>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</si>
  <si>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</si>
  <si>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</si>
  <si>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</si>
  <si>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</si>
  <si>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</si>
  <si>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</si>
  <si>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</si>
  <si>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</si>
  <si>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</si>
  <si>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</si>
  <si>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</si>
  <si>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</si>
  <si>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</si>
  <si>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</si>
  <si>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</si>
  <si>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</si>
  <si>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</si>
  <si>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</si>
  <si>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</si>
  <si>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</si>
  <si>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</si>
  <si>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</si>
  <si>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</si>
  <si>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</si>
  <si>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</si>
  <si>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</si>
  <si>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</si>
  <si>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</si>
  <si>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</si>
  <si>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</si>
  <si>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</si>
  <si>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</si>
  <si>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</si>
  <si>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</si>
  <si>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</si>
  <si>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</si>
  <si>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</si>
  <si>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</si>
  <si>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</si>
  <si>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</si>
  <si>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</si>
  <si>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</si>
  <si>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</si>
  <si>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</si>
  <si>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</si>
  <si>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</si>
  <si>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</si>
  <si>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</si>
  <si>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</si>
  <si>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</si>
  <si>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</si>
  <si>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</si>
  <si>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</si>
  <si>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</si>
  <si>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</si>
  <si>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</si>
  <si>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</si>
  <si>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</si>
  <si>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</si>
  <si>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</si>
  <si>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</si>
  <si>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</si>
  <si>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</si>
  <si>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</si>
  <si>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</si>
  <si>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</si>
  <si>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</si>
  <si>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</si>
  <si>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</si>
  <si>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</si>
  <si>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</si>
  <si>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</si>
  <si>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</si>
  <si>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</si>
  <si>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</si>
  <si>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</si>
  <si>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</si>
  <si>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</si>
  <si>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</si>
  <si>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</si>
  <si>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</si>
  <si>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</si>
  <si>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</si>
  <si>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</si>
  <si>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</si>
  <si>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</si>
  <si>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</si>
  <si>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</si>
  <si>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</si>
  <si>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</si>
  <si>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</si>
  <si>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</si>
  <si>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</si>
  <si>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</si>
  <si>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</si>
  <si>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</si>
  <si>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</si>
  <si>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</si>
  <si>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</si>
  <si>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</si>
  <si>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</si>
  <si>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</si>
  <si>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</si>
  <si>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</si>
  <si>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</si>
  <si>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</si>
  <si>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</si>
  <si>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</si>
  <si>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</si>
  <si>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</si>
  <si>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</si>
  <si>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</si>
  <si>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</si>
  <si>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</si>
  <si>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</si>
  <si>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</si>
  <si>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</si>
  <si>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</si>
  <si>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</si>
  <si>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</si>
  <si>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</si>
  <si>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</si>
  <si>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</si>
  <si>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</si>
  <si>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</si>
  <si>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</si>
  <si>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</si>
  <si>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</si>
  <si>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</si>
  <si>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</si>
  <si>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</si>
  <si>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</si>
  <si>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</si>
  <si>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</si>
  <si>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</si>
  <si>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</si>
  <si>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</si>
  <si>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</si>
  <si>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</si>
  <si>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</si>
  <si>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</si>
  <si>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</si>
  <si>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</si>
  <si>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</si>
  <si>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</si>
  <si>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</si>
  <si>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</si>
  <si>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</si>
  <si>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</si>
  <si>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</si>
  <si>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</si>
  <si>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</si>
  <si>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</si>
  <si>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</si>
  <si>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</si>
  <si>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</si>
  <si>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</si>
  <si>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</si>
  <si>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</si>
  <si>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</si>
  <si>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</si>
  <si>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</si>
  <si>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</si>
  <si>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</si>
  <si>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</si>
  <si>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</si>
  <si>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</si>
  <si>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</si>
  <si>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</si>
  <si>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</si>
  <si>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</si>
  <si>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</si>
  <si>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</si>
  <si>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</si>
  <si>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</si>
  <si>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</si>
  <si>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</si>
  <si>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</si>
  <si>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</si>
  <si>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</si>
  <si>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</si>
  <si>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</si>
  <si>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</si>
  <si>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</si>
  <si>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</si>
  <si>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</si>
  <si>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</si>
  <si>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</si>
  <si>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</si>
  <si>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</si>
  <si>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</si>
  <si>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</si>
  <si>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</si>
  <si>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</si>
  <si>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</si>
  <si>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</si>
  <si>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</si>
  <si>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</si>
  <si>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</si>
  <si>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</si>
  <si>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</si>
  <si>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</si>
  <si>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</si>
  <si>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</si>
  <si>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</si>
  <si>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</si>
  <si>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</si>
  <si>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</si>
  <si>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</si>
  <si>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</si>
  <si>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</si>
  <si>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</si>
  <si>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</si>
  <si>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</si>
  <si>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</si>
  <si>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</si>
  <si>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</si>
  <si>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</si>
  <si>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</si>
  <si>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</si>
  <si>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</si>
  <si>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</si>
  <si>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</si>
  <si>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</si>
  <si>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</si>
  <si>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</si>
  <si>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</si>
  <si>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</si>
  <si>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</si>
  <si>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</si>
  <si>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</si>
  <si>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</si>
  <si>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</si>
  <si>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</si>
  <si>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</si>
  <si>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</si>
  <si>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</si>
  <si>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</si>
  <si>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</si>
  <si>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</si>
  <si>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</si>
  <si>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</si>
  <si>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</si>
  <si>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</si>
  <si>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</si>
  <si>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</si>
  <si>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</si>
  <si>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</si>
  <si>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</si>
  <si>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</si>
  <si>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</si>
  <si>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</si>
  <si>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</si>
  <si>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</si>
  <si>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</si>
  <si>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</si>
  <si>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</si>
  <si>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</si>
  <si>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</si>
  <si>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</si>
  <si>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</si>
  <si>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</si>
  <si>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</si>
  <si>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</si>
  <si>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</si>
  <si>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</si>
  <si>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</si>
  <si>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</si>
  <si>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</si>
  <si>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</si>
  <si>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</si>
  <si>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</si>
  <si>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</si>
  <si>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</si>
  <si>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</si>
  <si>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</si>
  <si>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</si>
  <si>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</si>
  <si>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</si>
  <si>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</si>
  <si>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</si>
  <si>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</si>
  <si>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</si>
  <si>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</si>
  <si>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</si>
  <si>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</si>
  <si>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</si>
  <si>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</si>
  <si>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</si>
  <si>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</si>
  <si>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</si>
  <si>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</si>
  <si>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</si>
  <si>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</si>
  <si>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</si>
  <si>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</si>
  <si>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</si>
  <si>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</si>
  <si>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</si>
  <si>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</si>
  <si>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</si>
  <si>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</si>
  <si>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</si>
  <si>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</si>
  <si>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</si>
  <si>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</si>
  <si>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</si>
  <si>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</si>
  <si>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</si>
  <si>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</si>
  <si>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</si>
  <si>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</si>
  <si>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</si>
  <si>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</si>
  <si>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</si>
  <si>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</si>
  <si>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</si>
  <si>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</si>
  <si>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</si>
  <si>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</si>
  <si>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</si>
  <si>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</si>
  <si>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</si>
  <si>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</si>
  <si>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</si>
  <si>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</si>
  <si>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</si>
  <si>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</si>
  <si>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</si>
  <si>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</si>
  <si>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</si>
  <si>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</si>
  <si>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</si>
  <si>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</si>
  <si>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</si>
  <si>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</si>
  <si>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</si>
  <si>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</si>
  <si>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</si>
  <si>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</si>
  <si>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</si>
  <si>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</si>
  <si>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</si>
  <si>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</si>
  <si>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</si>
  <si>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</si>
  <si>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</si>
  <si>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</si>
  <si>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</si>
  <si>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</si>
  <si>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</si>
  <si>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</si>
  <si>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</si>
  <si>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</si>
  <si>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</si>
  <si>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</si>
  <si>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</si>
  <si>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</si>
  <si>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</si>
  <si>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</si>
  <si>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</si>
  <si>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</si>
  <si>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</si>
  <si>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</si>
  <si>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</si>
  <si>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</si>
  <si>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</si>
  <si>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</si>
  <si>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</si>
  <si>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</si>
  <si>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</si>
  <si>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</si>
  <si>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</si>
  <si>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</si>
  <si>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</si>
  <si>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</si>
  <si>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</si>
  <si>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</si>
  <si>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</si>
  <si>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</si>
  <si>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</si>
  <si>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</si>
  <si>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</si>
  <si>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</si>
  <si>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</si>
  <si>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</si>
  <si>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</si>
  <si>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</si>
  <si>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</si>
  <si>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</si>
  <si>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</si>
  <si>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</si>
  <si>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</si>
  <si>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</si>
  <si>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</si>
  <si>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</si>
  <si>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</si>
  <si>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</si>
  <si>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</si>
  <si>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</si>
  <si>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</si>
  <si>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</si>
  <si>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</si>
  <si>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</si>
  <si>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</si>
  <si>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</si>
  <si>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</si>
  <si>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</si>
  <si>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</si>
  <si>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</si>
  <si>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</si>
  <si>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</si>
  <si>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</si>
  <si>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</si>
  <si>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</si>
  <si>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</si>
  <si>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</si>
  <si>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</si>
  <si>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</si>
  <si>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</si>
  <si>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</si>
  <si>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</si>
  <si>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</si>
  <si>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</si>
  <si>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</si>
  <si>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</si>
  <si>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</si>
  <si>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</si>
  <si>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</si>
  <si>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</si>
  <si>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</si>
  <si>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</si>
  <si>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</si>
  <si>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</si>
  <si>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</si>
  <si>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</si>
  <si>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</si>
  <si>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</si>
  <si>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</si>
  <si>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</si>
  <si>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</si>
  <si>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</si>
  <si>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</si>
  <si>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</si>
  <si>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</si>
  <si>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</si>
  <si>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</si>
  <si>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</si>
  <si>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</si>
  <si>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</si>
  <si>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</si>
  <si>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</si>
  <si>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</si>
  <si>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</si>
  <si>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</si>
  <si>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</si>
  <si>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</si>
  <si>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</si>
  <si>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</si>
  <si>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</si>
  <si>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</si>
  <si>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</si>
  <si>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</si>
  <si>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</si>
  <si>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</si>
  <si>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</si>
  <si>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</si>
  <si>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</si>
  <si>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</si>
  <si>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</si>
  <si>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</si>
  <si>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</si>
  <si>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</si>
  <si>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</si>
  <si>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</si>
  <si>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</si>
  <si>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</si>
  <si>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</si>
  <si>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</si>
  <si>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</si>
  <si>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</si>
  <si>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</si>
  <si>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</si>
  <si>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</si>
  <si>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</si>
  <si>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</si>
  <si>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</si>
  <si>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</si>
  <si>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</si>
  <si>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</si>
  <si>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</si>
  <si>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</si>
  <si>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</si>
  <si>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</si>
  <si>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</si>
  <si>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</si>
  <si>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</si>
  <si>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</si>
  <si>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</si>
  <si>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</si>
  <si>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</si>
  <si>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</si>
  <si>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</si>
  <si>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</si>
  <si>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</si>
  <si>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</si>
  <si>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</si>
  <si>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</si>
  <si>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</si>
  <si>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</si>
  <si>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</si>
  <si>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</si>
  <si>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</si>
  <si>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</si>
  <si>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</si>
  <si>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</si>
  <si>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</si>
  <si>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</si>
  <si>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</si>
  <si>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</si>
  <si>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</si>
  <si>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</si>
  <si>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</si>
  <si>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</si>
  <si>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</si>
  <si>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</si>
  <si>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</si>
  <si>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</si>
  <si>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</si>
  <si>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</si>
  <si>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</si>
  <si>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</si>
  <si>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</si>
  <si>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</si>
  <si>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</si>
  <si>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</si>
  <si>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</si>
  <si>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</si>
  <si>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</si>
  <si>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</si>
  <si>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</si>
  <si>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</si>
  <si>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</si>
  <si>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</si>
  <si>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</si>
  <si>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</si>
  <si>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</si>
  <si>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</si>
  <si>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</si>
  <si>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</si>
  <si>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</si>
  <si>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</si>
  <si>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</si>
  <si>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</si>
  <si>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</si>
  <si>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</si>
  <si>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</si>
  <si>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</si>
  <si>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</si>
  <si>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</si>
  <si>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</si>
  <si>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</si>
  <si>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</si>
  <si>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</si>
  <si>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</si>
  <si>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</si>
  <si>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</si>
  <si>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</si>
  <si>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</si>
  <si>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</si>
  <si>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</si>
  <si>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</si>
  <si>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</si>
  <si>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</si>
  <si>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</si>
  <si>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</si>
  <si>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</si>
  <si>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</si>
  <si>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</si>
  <si>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</si>
  <si>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</si>
  <si>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</si>
  <si>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</si>
  <si>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</si>
  <si>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</si>
  <si>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</si>
  <si>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</si>
  <si>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</si>
  <si>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</si>
  <si>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</si>
  <si>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</si>
  <si>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</si>
  <si>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</si>
  <si>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</si>
  <si>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</si>
  <si>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</si>
  <si>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</si>
  <si>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</si>
  <si>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</si>
  <si>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</si>
  <si>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</si>
  <si>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</si>
  <si>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</si>
  <si>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</si>
  <si>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</si>
  <si>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</si>
  <si>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</si>
  <si>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</si>
  <si>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</si>
  <si>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</si>
  <si>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</si>
  <si>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</si>
  <si>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</si>
  <si>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</si>
  <si>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</si>
  <si>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</si>
  <si>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</si>
  <si>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</si>
  <si>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</si>
  <si>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</si>
  <si>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</si>
  <si>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</si>
  <si>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</si>
  <si>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</si>
  <si>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</si>
  <si>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</si>
  <si>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</si>
  <si>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</si>
  <si>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</si>
  <si>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</si>
  <si>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</si>
  <si>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</si>
  <si>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</si>
  <si>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</si>
  <si>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</si>
  <si>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</si>
  <si>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</si>
  <si>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</si>
  <si>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</si>
  <si>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</si>
  <si>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</si>
  <si>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</si>
  <si>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</si>
  <si>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</si>
  <si>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</si>
  <si>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</si>
  <si>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</si>
  <si>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</si>
  <si>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</si>
  <si>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</si>
  <si>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</si>
  <si>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</si>
  <si>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</si>
  <si>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</si>
  <si>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</si>
  <si>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</si>
  <si>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</si>
  <si>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</si>
  <si>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</si>
  <si>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</si>
  <si>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</si>
  <si>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</si>
  <si>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</si>
  <si>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</si>
  <si>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</si>
  <si>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</si>
  <si>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</si>
  <si>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</si>
  <si>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</si>
  <si>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</si>
  <si>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</si>
  <si>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</si>
  <si>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</si>
  <si>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</si>
  <si>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</si>
  <si>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</si>
  <si>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</si>
  <si>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</si>
  <si>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</si>
  <si>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</si>
  <si>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</si>
  <si>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</si>
  <si>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</si>
  <si>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</si>
  <si>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</si>
  <si>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</si>
  <si>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</si>
  <si>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</si>
  <si>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</si>
  <si>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</si>
  <si>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</si>
  <si>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</si>
  <si>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</si>
  <si>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</si>
  <si>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</si>
  <si>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</si>
  <si>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</si>
  <si>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</si>
  <si>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</si>
  <si>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</si>
  <si>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</si>
  <si>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</si>
  <si>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</si>
  <si>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</si>
  <si>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</si>
  <si>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</si>
  <si>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</si>
  <si>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</si>
  <si>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</si>
  <si>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</si>
  <si>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</si>
  <si>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</si>
  <si>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</si>
  <si>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</si>
  <si>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</si>
  <si>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</si>
  <si>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</si>
  <si>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</si>
  <si>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</si>
  <si>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</si>
  <si>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</si>
  <si>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</si>
  <si>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</si>
  <si>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</si>
  <si>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</si>
  <si>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</si>
  <si>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</si>
  <si>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</si>
  <si>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</si>
  <si>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</si>
  <si>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</si>
  <si>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</si>
  <si>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</si>
  <si>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</si>
  <si>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</si>
  <si>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</si>
  <si>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</si>
  <si>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</si>
  <si>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</si>
  <si>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</si>
  <si>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</si>
  <si>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</si>
  <si>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</si>
  <si>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</si>
  <si>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</si>
  <si>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</si>
  <si>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</si>
  <si>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</si>
  <si>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</si>
  <si>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</si>
  <si>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</si>
  <si>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</si>
  <si>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</si>
  <si>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</si>
  <si>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</si>
  <si>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</si>
  <si>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</si>
  <si>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</si>
  <si>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</si>
  <si>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</si>
  <si>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</si>
  <si>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</si>
  <si>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</si>
  <si>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</si>
  <si>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</si>
  <si>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</si>
  <si>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</si>
  <si>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</si>
  <si>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</si>
  <si>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</si>
  <si>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</si>
  <si>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</si>
  <si>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</si>
  <si>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</si>
  <si>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</si>
  <si>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</si>
  <si>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</si>
  <si>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</si>
  <si>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</si>
  <si>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</si>
  <si>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</si>
  <si>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</si>
  <si>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</si>
  <si>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</si>
  <si>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</si>
  <si>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</si>
  <si>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</si>
  <si>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</si>
  <si>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</si>
  <si>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</si>
  <si>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</si>
  <si>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</si>
  <si>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</si>
  <si>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</si>
  <si>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</si>
  <si>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</si>
  <si>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</si>
  <si>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</si>
  <si>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</si>
  <si>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</si>
  <si>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</si>
  <si>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</si>
  <si>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</si>
  <si>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</si>
  <si>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</si>
  <si>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</si>
  <si>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</si>
  <si>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</si>
  <si>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</si>
  <si>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</si>
  <si>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</si>
  <si>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</si>
  <si>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</si>
  <si>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</si>
  <si>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</si>
  <si>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</si>
  <si>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</si>
  <si>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</si>
  <si>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</si>
  <si>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</si>
  <si>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</si>
  <si>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</si>
  <si>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</si>
  <si>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</si>
  <si>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</si>
  <si>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</si>
  <si>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</si>
  <si>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</si>
  <si>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</si>
  <si>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</si>
  <si>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</si>
  <si>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</si>
  <si>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</si>
  <si>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</si>
  <si>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</si>
  <si>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</si>
  <si>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</si>
  <si>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</si>
  <si>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</si>
  <si>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</si>
  <si>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</si>
  <si>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</si>
  <si>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</si>
  <si>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</si>
  <si>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</si>
  <si>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</si>
  <si>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</si>
  <si>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</si>
  <si>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</si>
  <si>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</si>
  <si>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</si>
  <si>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</si>
  <si>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</si>
  <si>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</si>
  <si>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</si>
  <si>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</si>
  <si>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</si>
  <si>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</si>
  <si>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</si>
  <si>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</si>
  <si>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</si>
  <si>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</si>
  <si>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</si>
  <si>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</si>
  <si>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</si>
  <si>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</si>
  <si>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</si>
  <si>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</si>
  <si>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</si>
  <si>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</si>
  <si>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</si>
  <si>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</si>
  <si>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</si>
  <si>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</si>
  <si>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</si>
  <si>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</si>
  <si>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</si>
  <si>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</si>
  <si>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</si>
  <si>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</si>
  <si>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</si>
  <si>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</si>
  <si>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</si>
  <si>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</si>
  <si>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</si>
  <si>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</si>
  <si>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</si>
  <si>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</si>
  <si>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</si>
  <si>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</si>
  <si>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</si>
  <si>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</si>
  <si>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</si>
  <si>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</si>
  <si>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</si>
  <si>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</si>
  <si>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</si>
  <si>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</si>
  <si>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</si>
  <si>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</si>
  <si>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</si>
  <si>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</si>
  <si>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</si>
  <si>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</si>
  <si>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</si>
  <si>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</si>
  <si>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</si>
  <si>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</si>
  <si>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</si>
  <si>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</si>
  <si>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</si>
  <si>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</si>
  <si>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</si>
  <si>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</si>
  <si>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</si>
  <si>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</si>
  <si>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</si>
  <si>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</si>
  <si>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</si>
  <si>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</si>
  <si>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</si>
  <si>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</si>
  <si>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</si>
  <si>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</si>
  <si>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</si>
  <si>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</si>
  <si>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</si>
  <si>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</si>
  <si>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</si>
  <si>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</si>
  <si>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</si>
  <si>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</si>
  <si>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</si>
  <si>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</si>
  <si>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</si>
  <si>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</si>
  <si>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</si>
  <si>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</si>
  <si>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</si>
  <si>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</si>
  <si>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</si>
  <si>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</si>
  <si>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</si>
  <si>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</si>
  <si>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</si>
  <si>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</si>
  <si>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</si>
  <si>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</si>
  <si>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</si>
  <si>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</si>
  <si>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</si>
  <si>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</si>
  <si>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</si>
  <si>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</si>
  <si>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</si>
  <si>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</si>
  <si>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</si>
  <si>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</si>
  <si>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</si>
  <si>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</si>
  <si>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</si>
  <si>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</si>
  <si>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</si>
  <si>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</si>
  <si>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</si>
  <si>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</si>
  <si>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</si>
  <si>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</si>
  <si>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</si>
  <si>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</si>
  <si>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</si>
  <si>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</si>
  <si>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</si>
  <si>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</si>
  <si>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</si>
  <si>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</si>
  <si>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</si>
  <si>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</si>
  <si>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</si>
  <si>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</si>
  <si>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</si>
  <si>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</si>
  <si>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</si>
  <si>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</si>
  <si>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</si>
  <si>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</si>
  <si>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</si>
  <si>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</si>
  <si>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</si>
  <si>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</si>
  <si>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</si>
  <si>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</si>
  <si>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</si>
  <si>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</si>
  <si>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</si>
  <si>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</si>
  <si>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</si>
  <si>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</si>
  <si>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</si>
  <si>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</si>
  <si>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</si>
  <si>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</si>
  <si>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</si>
  <si>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</si>
  <si>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</si>
  <si>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</si>
  <si>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</si>
  <si>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</si>
  <si>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</si>
  <si>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</si>
  <si>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</si>
  <si>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</si>
  <si>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</si>
  <si>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</si>
  <si>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</si>
  <si>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</si>
  <si>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</si>
  <si>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</si>
  <si>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</si>
  <si>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</si>
  <si>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</si>
  <si>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</si>
  <si>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</si>
  <si>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</si>
  <si>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</si>
  <si>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</si>
  <si>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</si>
  <si>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</si>
  <si>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</si>
  <si>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</si>
  <si>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</si>
  <si>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</si>
  <si>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</si>
  <si>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</si>
  <si>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</si>
  <si>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</si>
  <si>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</si>
  <si>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</si>
  <si>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</si>
  <si>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</si>
  <si>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</si>
  <si>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</si>
  <si>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</si>
  <si>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</si>
  <si>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</si>
  <si>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</si>
  <si>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</si>
  <si>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</si>
  <si>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</si>
  <si>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</si>
  <si>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</si>
  <si>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</si>
  <si>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</si>
  <si>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</si>
  <si>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</si>
  <si>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</si>
  <si>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</si>
  <si>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</si>
  <si>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</si>
  <si>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</si>
  <si>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</si>
  <si>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</si>
  <si>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</si>
  <si>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</si>
  <si>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</si>
  <si>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</si>
  <si>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</si>
  <si>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</si>
  <si>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</si>
  <si>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</si>
  <si>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</si>
  <si>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</si>
  <si>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</si>
  <si>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</si>
  <si>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</si>
  <si>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</si>
  <si>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</si>
  <si>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</si>
  <si>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</si>
  <si>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</si>
  <si>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</si>
  <si>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</si>
  <si>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</si>
  <si>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</si>
  <si>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</si>
  <si>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</si>
  <si>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</si>
  <si>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</si>
  <si>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</si>
  <si>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</si>
  <si>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</si>
  <si>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</si>
  <si>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</si>
  <si>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</si>
  <si>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</si>
  <si>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</si>
  <si>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</si>
  <si>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</si>
  <si>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</si>
  <si>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</si>
  <si>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</si>
  <si>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</si>
  <si>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</si>
  <si>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</si>
  <si>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</si>
  <si>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</si>
  <si>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</si>
  <si>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</si>
  <si>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</si>
  <si>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</si>
  <si>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</si>
  <si>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</si>
  <si>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</si>
  <si>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</si>
  <si>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</si>
  <si>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</si>
  <si>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</si>
  <si>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</si>
  <si>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</si>
  <si>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</si>
  <si>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</si>
  <si>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</si>
  <si>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</si>
  <si>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</si>
  <si>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</si>
  <si>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</si>
  <si>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</si>
  <si>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</si>
  <si>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</si>
  <si>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</si>
  <si>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</si>
  <si>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</si>
  <si>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</si>
  <si>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</si>
  <si>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</si>
  <si>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</si>
  <si>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</si>
  <si>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</si>
  <si>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</si>
  <si>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</si>
  <si>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</si>
  <si>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</si>
  <si>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</si>
  <si>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</si>
  <si>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</si>
  <si>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</si>
  <si>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</si>
  <si>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</si>
  <si>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</si>
  <si>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</si>
  <si>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</si>
  <si>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</si>
  <si>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</si>
  <si>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</si>
  <si>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</si>
  <si>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</si>
  <si>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</si>
  <si>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</si>
  <si>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</si>
  <si>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</si>
  <si>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</si>
  <si>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</si>
  <si>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</si>
  <si>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</si>
  <si>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</si>
  <si>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</si>
  <si>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</si>
  <si>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</si>
  <si>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</si>
  <si>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</si>
  <si>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</si>
  <si>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</si>
  <si>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</si>
  <si>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</si>
  <si>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</si>
  <si>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</si>
  <si>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</si>
  <si>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</si>
  <si>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</si>
  <si>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</si>
  <si>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</si>
  <si>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</si>
  <si>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</si>
  <si>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</si>
  <si>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</si>
  <si>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</si>
  <si>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</si>
  <si>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</si>
  <si>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</si>
  <si>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</si>
  <si>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</si>
  <si>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</si>
  <si>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</si>
  <si>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</si>
  <si>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</si>
  <si>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</si>
  <si>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</si>
  <si>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</si>
  <si>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</si>
  <si>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</si>
  <si>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</si>
  <si>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</si>
  <si>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</si>
  <si>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</si>
  <si>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</si>
  <si>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</si>
  <si>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</si>
  <si>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</si>
  <si>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</si>
  <si>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</si>
  <si>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</si>
  <si>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</si>
  <si>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</si>
  <si>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</si>
  <si>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</si>
  <si>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</si>
  <si>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</si>
  <si>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</si>
  <si>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</si>
  <si>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</si>
  <si>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</si>
  <si>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</si>
  <si>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</si>
  <si>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</si>
  <si>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</si>
  <si>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</si>
  <si>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</si>
  <si>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</si>
  <si>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</si>
  <si>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</si>
  <si>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</si>
  <si>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</si>
  <si>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</si>
  <si>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</si>
  <si>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</si>
  <si>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</si>
  <si>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</si>
  <si>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</si>
  <si>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</si>
  <si>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</si>
  <si>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</si>
  <si>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</si>
  <si>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</si>
  <si>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</si>
  <si>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</si>
  <si>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</si>
  <si>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</si>
  <si>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</si>
  <si>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</si>
  <si>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</si>
  <si>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</si>
  <si>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</si>
  <si>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</si>
  <si>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</si>
  <si>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</si>
  <si>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</si>
  <si>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</si>
  <si>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</si>
  <si>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</si>
  <si>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</si>
  <si>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</si>
  <si>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</si>
  <si>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</si>
  <si>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</si>
  <si>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</si>
  <si>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</si>
  <si>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</si>
  <si>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</si>
  <si>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</si>
  <si>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</si>
  <si>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</si>
  <si>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</si>
  <si>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</si>
  <si>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</si>
  <si>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</si>
  <si>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</si>
  <si>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</si>
  <si>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</si>
  <si>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</si>
  <si>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</si>
  <si>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</si>
  <si>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</si>
  <si>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</si>
  <si>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</si>
  <si>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</si>
  <si>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</si>
  <si>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</si>
  <si>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</si>
  <si>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</si>
  <si>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</si>
  <si>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</si>
  <si>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</si>
  <si>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</si>
  <si>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</si>
  <si>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</si>
  <si>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</si>
  <si>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</si>
  <si>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</si>
  <si>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</si>
  <si>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</si>
  <si>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</si>
  <si>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</si>
  <si>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</si>
  <si>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</si>
  <si>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</si>
  <si>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</si>
  <si>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</si>
  <si>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</si>
  <si>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</si>
  <si>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</si>
  <si>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</si>
  <si>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</si>
  <si>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</si>
  <si>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</si>
  <si>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</si>
  <si>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</si>
  <si>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</si>
  <si>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</si>
  <si>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</si>
  <si>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</si>
  <si>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</si>
  <si>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</si>
  <si>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</si>
  <si>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</si>
  <si>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</si>
  <si>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</si>
  <si>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</si>
  <si>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</si>
  <si>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</si>
  <si>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</si>
  <si>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</si>
  <si>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</si>
  <si>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</si>
  <si>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</si>
  <si>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</si>
  <si>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</si>
  <si>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</si>
  <si>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</si>
  <si>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</si>
  <si>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</si>
  <si>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</si>
  <si>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</si>
  <si>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</si>
  <si>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</si>
  <si>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</si>
  <si>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</si>
  <si>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</si>
  <si>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</si>
  <si>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</si>
  <si>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</si>
  <si>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</si>
  <si>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</si>
  <si>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</si>
  <si>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</si>
  <si>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</si>
  <si>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</si>
  <si>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</si>
  <si>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</si>
  <si>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</si>
  <si>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</si>
  <si>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</si>
  <si>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</si>
  <si>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</si>
  <si>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</si>
  <si>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</si>
  <si>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</si>
  <si>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</si>
  <si>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</si>
  <si>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</si>
  <si>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</si>
  <si>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</si>
  <si>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</si>
  <si>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</si>
  <si>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</si>
  <si>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</si>
  <si>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</si>
  <si>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</si>
  <si>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</si>
  <si>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</si>
  <si>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</si>
  <si>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</si>
  <si>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</si>
  <si>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</si>
  <si>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</si>
  <si>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</si>
  <si>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</si>
  <si>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</si>
  <si>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</si>
  <si>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</si>
  <si>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</si>
  <si>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</si>
  <si>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</si>
  <si>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</si>
  <si>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</si>
  <si>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</si>
  <si>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</si>
  <si>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</si>
  <si>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</si>
  <si>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</si>
  <si>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</si>
  <si>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</si>
  <si>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</si>
  <si>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</si>
  <si>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</si>
  <si>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</si>
  <si>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</si>
  <si>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</si>
  <si>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</si>
  <si>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</si>
  <si>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</si>
  <si>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</si>
  <si>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</si>
  <si>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</si>
  <si>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</si>
  <si>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</si>
  <si>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</si>
  <si>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</si>
  <si>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</si>
  <si>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</si>
  <si>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</si>
  <si>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</si>
  <si>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</si>
  <si>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</si>
  <si>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</si>
  <si>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</si>
  <si>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</si>
  <si>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</si>
  <si>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</si>
  <si>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</si>
  <si>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</si>
  <si>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</si>
  <si>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</si>
  <si>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</si>
  <si>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</si>
  <si>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</si>
  <si>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</si>
  <si>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</si>
  <si>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</si>
  <si>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</si>
  <si>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</si>
  <si>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</si>
  <si>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</si>
  <si>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</si>
  <si>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</si>
  <si>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</si>
  <si>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</si>
  <si>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</si>
  <si>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</si>
  <si>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</si>
  <si>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</si>
  <si>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</si>
  <si>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</si>
  <si>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</si>
  <si>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</si>
  <si>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</si>
  <si>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</si>
  <si>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</si>
  <si>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</si>
  <si>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</si>
  <si>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</si>
  <si>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</si>
  <si>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</si>
  <si>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</si>
  <si>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</si>
  <si>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</si>
  <si>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</si>
  <si>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</si>
  <si>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</si>
  <si>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</si>
  <si>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</si>
  <si>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</si>
  <si>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</si>
  <si>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</si>
  <si>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</si>
  <si>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</si>
  <si>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</si>
  <si>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</si>
  <si>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</si>
  <si>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</si>
  <si>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</si>
  <si>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</si>
  <si>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</si>
  <si>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</si>
  <si>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</si>
  <si>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</si>
  <si>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</si>
  <si>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</si>
  <si>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</si>
  <si>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</si>
  <si>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</si>
  <si>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</si>
  <si>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</si>
  <si>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</si>
  <si>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</si>
  <si>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</si>
  <si>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</si>
  <si>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</si>
  <si>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</si>
  <si>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</si>
  <si>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</si>
  <si>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</si>
  <si>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</si>
  <si>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</si>
  <si>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</si>
  <si>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</si>
  <si>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</si>
  <si>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</si>
  <si>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</si>
  <si>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</si>
  <si>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</si>
  <si>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</si>
  <si>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</si>
  <si>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</si>
  <si>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</si>
  <si>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</si>
  <si>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</si>
  <si>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</si>
  <si>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</si>
  <si>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</si>
  <si>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</si>
  <si>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</si>
  <si>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</si>
  <si>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</si>
  <si>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</si>
  <si>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</si>
  <si>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</si>
  <si>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</si>
  <si>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</si>
  <si>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</si>
  <si>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</si>
  <si>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</si>
  <si>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</si>
  <si>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</si>
  <si>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</si>
  <si>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</si>
  <si>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</si>
  <si>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</si>
  <si>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</si>
  <si>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</si>
  <si>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</si>
  <si>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</si>
  <si>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</si>
  <si>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</si>
  <si>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</si>
  <si>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</si>
  <si>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</si>
  <si>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</si>
  <si>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</si>
  <si>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</si>
  <si>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</si>
  <si>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</si>
  <si>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</si>
  <si>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</si>
  <si>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</si>
  <si>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</si>
  <si>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</si>
  <si>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</si>
  <si>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</si>
  <si>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</si>
  <si>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</si>
  <si>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</si>
  <si>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</si>
  <si>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</si>
  <si>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</si>
  <si>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</si>
  <si>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</si>
  <si>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</si>
  <si>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</si>
  <si>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</si>
  <si>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</si>
  <si>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</si>
  <si>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</si>
  <si>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</si>
  <si>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</si>
  <si>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</si>
  <si>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</si>
  <si>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</si>
  <si>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</si>
  <si>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</si>
  <si>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</si>
  <si>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</si>
  <si>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</si>
  <si>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</si>
  <si>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</si>
  <si>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</si>
  <si>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</si>
  <si>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</si>
  <si>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</si>
  <si>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</si>
  <si>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</si>
  <si>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</si>
  <si>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</si>
  <si>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</si>
  <si>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</si>
  <si>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</si>
  <si>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</si>
  <si>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</si>
  <si>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</si>
  <si>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</si>
  <si>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</si>
  <si>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</si>
  <si>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</si>
  <si>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</si>
  <si>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</si>
  <si>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</si>
  <si>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</si>
  <si>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</si>
  <si>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</si>
  <si>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</si>
  <si>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</si>
  <si>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</si>
  <si>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</si>
  <si>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</si>
  <si>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</si>
  <si>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</si>
  <si>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</si>
  <si>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</si>
  <si>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</si>
  <si>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</si>
  <si>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</si>
  <si>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</si>
  <si>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</si>
  <si>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</si>
  <si>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</si>
  <si>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</si>
  <si>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</si>
  <si>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</si>
  <si>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</si>
  <si>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</si>
  <si>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</si>
  <si>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</si>
  <si>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</si>
  <si>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</si>
  <si>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</si>
  <si>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</si>
  <si>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</si>
  <si>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</si>
  <si>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</si>
  <si>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</si>
  <si>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</si>
  <si>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</si>
  <si>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</si>
  <si>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</si>
  <si>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</si>
  <si>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</si>
  <si>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</si>
  <si>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</si>
  <si>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</si>
  <si>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</si>
  <si>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</si>
  <si>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</si>
  <si>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</si>
  <si>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</si>
  <si>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</si>
  <si>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</si>
  <si>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</si>
  <si>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</si>
  <si>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</si>
  <si>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</si>
  <si>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</si>
  <si>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</si>
  <si>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</si>
  <si>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</si>
  <si>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</si>
  <si>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</si>
  <si>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</si>
  <si>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</si>
  <si>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</si>
  <si>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</si>
  <si>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</si>
  <si>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</si>
  <si>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</si>
  <si>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</si>
  <si>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</si>
  <si>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</si>
  <si>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</si>
  <si>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</si>
  <si>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</si>
  <si>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</si>
  <si>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</si>
  <si>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</si>
  <si>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</si>
  <si>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</si>
  <si>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</si>
  <si>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</si>
  <si>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</si>
  <si>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</si>
  <si>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</si>
  <si>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</si>
  <si>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</si>
  <si>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</si>
  <si>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</si>
  <si>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</si>
  <si>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</si>
  <si>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</si>
  <si>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</si>
  <si>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</si>
  <si>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</si>
  <si>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</si>
  <si>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</si>
  <si>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</si>
  <si>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</si>
  <si>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</si>
  <si>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</si>
  <si>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</si>
  <si>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</si>
  <si>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</si>
  <si>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</si>
  <si>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</si>
  <si>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</si>
  <si>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</si>
  <si>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</si>
  <si>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</si>
  <si>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</si>
  <si>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</si>
  <si>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</si>
  <si>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</si>
  <si>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</si>
  <si>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</si>
  <si>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</si>
  <si>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</si>
  <si>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</si>
  <si>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</si>
  <si>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</si>
  <si>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</si>
  <si>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</si>
  <si>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</si>
  <si>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</si>
  <si>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</si>
  <si>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</si>
  <si>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</si>
  <si>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</si>
  <si>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</si>
  <si>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</si>
  <si>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</si>
  <si>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</si>
  <si>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</si>
  <si>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</si>
  <si>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</si>
  <si>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</si>
  <si>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</si>
  <si>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</si>
  <si>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</si>
  <si>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</si>
  <si>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</si>
  <si>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</si>
  <si>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</si>
  <si>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</si>
  <si>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</si>
  <si>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</si>
  <si>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</si>
  <si>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</si>
  <si>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</si>
  <si>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</si>
  <si>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</si>
  <si>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</si>
  <si>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</si>
  <si>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</si>
  <si>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</si>
  <si>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</si>
  <si>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</si>
  <si>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</si>
  <si>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</si>
  <si>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</si>
  <si>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</si>
  <si>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</si>
  <si>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</si>
  <si>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</si>
  <si>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</si>
  <si>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</si>
  <si>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</si>
  <si>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</si>
  <si>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</si>
  <si>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</si>
  <si>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</si>
  <si>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</si>
  <si>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</si>
  <si>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</si>
  <si>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</si>
  <si>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</si>
  <si>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</si>
  <si>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</si>
  <si>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</si>
  <si>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</si>
  <si>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</si>
  <si>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</si>
  <si>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</si>
  <si>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</si>
  <si>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</si>
  <si>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</si>
  <si>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</si>
  <si>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</si>
  <si>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</si>
  <si>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</si>
  <si>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</si>
  <si>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</si>
  <si>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</si>
  <si>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</si>
  <si>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</si>
  <si>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</si>
  <si>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</si>
  <si>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</si>
  <si>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</si>
  <si>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</si>
  <si>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</si>
  <si>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</si>
  <si>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</si>
  <si>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</si>
  <si>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</si>
  <si>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</si>
  <si>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</si>
  <si>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</si>
  <si>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</si>
  <si>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</si>
  <si>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</si>
  <si>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</si>
  <si>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</si>
  <si>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</si>
  <si>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</si>
  <si>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</si>
  <si>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</si>
  <si>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</si>
  <si>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</si>
  <si>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</si>
  <si>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</si>
  <si>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</si>
  <si>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</si>
  <si>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</si>
  <si>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</si>
  <si>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</si>
  <si>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</si>
  <si>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</si>
  <si>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</si>
  <si>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</si>
  <si>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</si>
  <si>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</si>
  <si>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</si>
  <si>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</si>
  <si>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</si>
  <si>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</si>
  <si>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</si>
  <si>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</si>
  <si>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</si>
  <si>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</si>
  <si>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</si>
  <si>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</si>
  <si>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</si>
  <si>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</si>
  <si>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</si>
  <si>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</si>
  <si>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</si>
  <si>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</si>
  <si>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</si>
  <si>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</si>
  <si>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</si>
  <si>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</si>
  <si>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</si>
  <si>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</si>
  <si>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</si>
  <si>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</si>
  <si>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</si>
  <si>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</si>
  <si>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</si>
  <si>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</si>
  <si>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</si>
  <si>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</si>
  <si>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</si>
  <si>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</si>
  <si>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</si>
  <si>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</si>
  <si>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</si>
  <si>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</si>
  <si>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</si>
  <si>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</si>
  <si>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</si>
  <si>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</si>
  <si>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</si>
  <si>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</si>
  <si>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</si>
  <si>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</si>
  <si>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</si>
  <si>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</si>
  <si>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</si>
  <si>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</si>
  <si>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</si>
  <si>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</si>
  <si>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</si>
  <si>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</si>
  <si>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</si>
  <si>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</si>
  <si>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</si>
  <si>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</si>
  <si>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</si>
  <si>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</si>
  <si>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</si>
  <si>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</si>
  <si>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</si>
  <si>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</si>
  <si>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</si>
  <si>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</si>
  <si>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</si>
  <si>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</si>
  <si>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</si>
  <si>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</si>
  <si>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</si>
  <si>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</si>
  <si>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</si>
  <si>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</si>
  <si>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</si>
  <si>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</si>
  <si>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</si>
  <si>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</si>
  <si>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</si>
  <si>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</si>
  <si>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</si>
  <si>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</si>
  <si>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</si>
  <si>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</si>
  <si>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</si>
  <si>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</si>
  <si>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</si>
  <si>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</si>
  <si>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</si>
  <si>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</si>
  <si>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</si>
  <si>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</si>
  <si>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</si>
  <si>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</si>
  <si>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</si>
  <si>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</si>
  <si>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</si>
  <si>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</si>
  <si>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</si>
  <si>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</si>
  <si>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</si>
  <si>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</si>
  <si>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</si>
  <si>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</si>
  <si>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</si>
  <si>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</si>
  <si>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</si>
  <si>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</si>
  <si>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</si>
  <si>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</si>
  <si>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</si>
  <si>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</si>
  <si>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</si>
  <si>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</si>
  <si>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</si>
  <si>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</si>
  <si>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</si>
  <si>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</si>
  <si>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</si>
  <si>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</si>
  <si>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</si>
  <si>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</si>
  <si>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</si>
  <si>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</si>
  <si>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</si>
  <si>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</si>
  <si>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</si>
  <si>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</si>
  <si>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</si>
  <si>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</si>
  <si>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</si>
  <si>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</si>
  <si>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</si>
  <si>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</si>
  <si>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</si>
  <si>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</si>
  <si>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</si>
  <si>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</si>
  <si>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</si>
  <si>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</si>
  <si>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</si>
  <si>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</si>
  <si>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</si>
  <si>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</si>
  <si>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</si>
  <si>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</si>
  <si>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</si>
  <si>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</si>
  <si>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</si>
  <si>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</si>
  <si>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</si>
  <si>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</si>
  <si>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</si>
  <si>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</si>
  <si>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</si>
  <si>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</si>
  <si>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</si>
  <si>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</si>
  <si>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</si>
  <si>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</si>
  <si>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</si>
  <si>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</si>
  <si>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</si>
  <si>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</si>
  <si>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</si>
  <si>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</si>
  <si>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</si>
  <si>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</si>
  <si>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</si>
  <si>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</si>
  <si>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</si>
  <si>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</si>
  <si>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</si>
  <si>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</si>
  <si>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</si>
  <si>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</si>
  <si>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</si>
  <si>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</si>
  <si>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</si>
  <si>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</si>
  <si>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</si>
  <si>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</si>
  <si>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</si>
  <si>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</si>
  <si>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</si>
  <si>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</si>
  <si>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</si>
  <si>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</si>
  <si>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</si>
  <si>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</si>
  <si>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</si>
  <si>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</si>
  <si>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</si>
  <si>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</si>
  <si>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</si>
  <si>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</si>
  <si>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</si>
  <si>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</si>
  <si>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</si>
  <si>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</si>
  <si>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</si>
  <si>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</si>
  <si>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</si>
  <si>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</si>
  <si>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</si>
  <si>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</si>
  <si>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</si>
  <si>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</si>
  <si>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</si>
  <si>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</si>
  <si>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</si>
  <si>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</si>
  <si>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</si>
  <si>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</si>
  <si>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</si>
  <si>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</si>
  <si>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</si>
  <si>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</si>
  <si>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</si>
  <si>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</si>
  <si>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</si>
  <si>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</si>
  <si>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</si>
  <si>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</si>
  <si>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</si>
  <si>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</si>
  <si>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</si>
  <si>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</si>
  <si>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</si>
  <si>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</si>
  <si>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</si>
  <si>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</si>
  <si>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</si>
  <si>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</si>
  <si>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</si>
  <si>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</si>
  <si>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</si>
  <si>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</si>
  <si>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</si>
  <si>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</si>
  <si>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</si>
  <si>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</si>
  <si>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</si>
  <si>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</si>
  <si>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</si>
  <si>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</si>
  <si>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</si>
  <si>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</si>
  <si>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</si>
  <si>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</si>
  <si>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</si>
  <si>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</si>
  <si>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</si>
  <si>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</si>
  <si>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</si>
  <si>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</si>
  <si>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</si>
  <si>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</si>
  <si>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</si>
  <si>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</si>
  <si>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</si>
  <si>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</si>
  <si>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</si>
  <si>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</si>
  <si>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</si>
  <si>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</si>
  <si>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</si>
  <si>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</si>
  <si>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</si>
  <si>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</si>
  <si>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</si>
  <si>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</si>
  <si>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</si>
  <si>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</si>
  <si>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</si>
  <si>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</si>
  <si>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</si>
  <si>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</si>
  <si>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</si>
  <si>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</si>
  <si>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</si>
  <si>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</si>
  <si>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</si>
  <si>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</si>
  <si>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</si>
  <si>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</si>
  <si>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</si>
  <si>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</si>
  <si>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</si>
  <si>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</si>
  <si>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</si>
  <si>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</si>
  <si>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</si>
  <si>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</si>
  <si>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</si>
  <si>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</si>
  <si>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</si>
  <si>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</si>
  <si>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</si>
  <si>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</si>
  <si>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</si>
  <si>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</si>
  <si>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</si>
  <si>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</si>
  <si>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</si>
  <si>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</si>
  <si>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</si>
  <si>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</si>
  <si>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</si>
  <si>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</si>
  <si>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</si>
  <si>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</si>
  <si>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</si>
  <si>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</si>
  <si>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</si>
  <si>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</si>
  <si>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</si>
  <si>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</si>
  <si>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</si>
  <si>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</si>
  <si>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</si>
  <si>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</si>
  <si>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</si>
  <si>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</si>
  <si>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</si>
  <si>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</si>
  <si>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</si>
  <si>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</si>
  <si>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</si>
  <si>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</si>
  <si>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</si>
  <si>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</si>
  <si>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</si>
  <si>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</si>
  <si>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</si>
  <si>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</si>
  <si>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</si>
  <si>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</si>
  <si>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</si>
  <si>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</si>
  <si>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</si>
  <si>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</si>
  <si>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</si>
  <si>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</si>
  <si>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</si>
  <si>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</si>
  <si>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</si>
  <si>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</si>
  <si>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</si>
  <si>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</si>
  <si>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</si>
  <si>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</si>
  <si>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</si>
  <si>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</si>
  <si>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</si>
  <si>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</si>
  <si>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</si>
  <si>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</si>
  <si>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</si>
  <si>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</si>
  <si>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</si>
  <si>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</si>
  <si>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</si>
  <si>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</si>
  <si>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</si>
  <si>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</si>
  <si>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</si>
  <si>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</si>
  <si>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</si>
  <si>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</si>
  <si>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</si>
  <si>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</si>
  <si>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</si>
  <si>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</si>
  <si>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</si>
  <si>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</si>
  <si>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</si>
  <si>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</si>
  <si>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</si>
  <si>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</si>
  <si>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</si>
  <si>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</si>
  <si>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</si>
  <si>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</si>
  <si>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</si>
  <si>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</si>
  <si>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</si>
  <si>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</si>
  <si>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</si>
  <si>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</si>
  <si>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</si>
  <si>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</si>
  <si>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</si>
  <si>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</si>
  <si>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</si>
  <si>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</si>
  <si>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</si>
  <si>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</si>
  <si>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</si>
  <si>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</si>
  <si>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</si>
  <si>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</si>
  <si>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</si>
  <si>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</si>
  <si>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</si>
  <si>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</si>
  <si>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</si>
  <si>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</si>
  <si>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</si>
  <si>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</si>
  <si>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</si>
  <si>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</si>
  <si>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</si>
  <si>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</si>
  <si>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</si>
  <si>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</si>
  <si>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</si>
  <si>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</si>
  <si>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</si>
  <si>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</si>
  <si>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</si>
  <si>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</si>
  <si>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</si>
  <si>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</si>
  <si>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</si>
  <si>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</si>
  <si>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</si>
  <si>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</si>
  <si>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</si>
  <si>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</si>
  <si>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</si>
  <si>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</si>
  <si>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</si>
  <si>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</si>
  <si>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</si>
  <si>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</si>
  <si>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</si>
  <si>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</si>
  <si>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</si>
  <si>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</si>
  <si>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</si>
  <si>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</si>
  <si>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</si>
  <si>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</si>
  <si>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</si>
  <si>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</si>
  <si>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</si>
  <si>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</si>
  <si>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</si>
  <si>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</si>
  <si>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</si>
  <si>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</si>
  <si>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</si>
  <si>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</si>
  <si>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</si>
  <si>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</si>
  <si>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</si>
  <si>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</si>
  <si>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</si>
  <si>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</si>
  <si>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</si>
  <si>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</si>
  <si>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</si>
  <si>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</si>
  <si>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</si>
  <si>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</si>
  <si>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</si>
  <si>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</si>
  <si>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</si>
  <si>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</si>
  <si>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</si>
  <si>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</si>
  <si>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</si>
  <si>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</si>
  <si>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</si>
  <si>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</si>
  <si>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</si>
  <si>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</si>
  <si>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</si>
  <si>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</si>
  <si>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</si>
  <si>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</si>
  <si>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</si>
  <si>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</si>
  <si>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</si>
  <si>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</si>
  <si>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</si>
  <si>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</si>
  <si>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</si>
  <si>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</si>
  <si>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</si>
  <si>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</si>
  <si>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</si>
  <si>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</si>
  <si>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</si>
  <si>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</si>
  <si>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</si>
  <si>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</si>
  <si>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</si>
  <si>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</si>
  <si>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</si>
  <si>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</si>
  <si>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</si>
  <si>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</si>
  <si>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</si>
  <si>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</si>
  <si>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</si>
  <si>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</si>
  <si>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</si>
  <si>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</si>
  <si>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</si>
  <si>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</si>
  <si>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</si>
  <si>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</si>
  <si>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</si>
  <si>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</si>
  <si>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</si>
  <si>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</si>
  <si>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</si>
  <si>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</si>
  <si>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</si>
  <si>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</si>
  <si>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</si>
  <si>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</si>
  <si>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</si>
  <si>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</si>
  <si>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</si>
  <si>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</si>
  <si>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</si>
  <si>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</si>
  <si>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</si>
  <si>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</si>
  <si>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</si>
  <si>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</si>
  <si>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</si>
  <si>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</si>
  <si>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</si>
  <si>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</si>
  <si>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</si>
  <si>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</si>
  <si>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</si>
  <si>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</si>
  <si>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</si>
  <si>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</si>
  <si>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</si>
  <si>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</si>
  <si>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</si>
  <si>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</si>
  <si>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</si>
  <si>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</si>
  <si>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</si>
  <si>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</si>
  <si>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</si>
  <si>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</si>
  <si>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</si>
  <si>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</si>
  <si>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</si>
  <si>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</si>
  <si>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</si>
  <si>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</si>
  <si>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</si>
  <si>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</si>
  <si>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</si>
  <si>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</si>
  <si>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</si>
  <si>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</si>
  <si>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</si>
  <si>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</si>
  <si>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</si>
  <si>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</si>
  <si>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</si>
  <si>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</si>
  <si>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</si>
  <si>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</si>
  <si>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</si>
  <si>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</si>
  <si>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</si>
  <si>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</si>
  <si>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</si>
  <si>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</si>
  <si>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</si>
  <si>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</si>
  <si>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</si>
  <si>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</si>
  <si>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</si>
  <si>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</si>
  <si>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</si>
  <si>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</si>
  <si>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</si>
  <si>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</si>
  <si>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</si>
  <si>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</si>
  <si>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</si>
  <si>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</si>
  <si>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</si>
  <si>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</si>
  <si>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</si>
  <si>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</si>
  <si>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</si>
  <si>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</si>
  <si>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</si>
  <si>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</si>
  <si>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</si>
  <si>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</si>
  <si>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</si>
  <si>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</si>
  <si>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</si>
  <si>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</si>
  <si>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</si>
  <si>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</si>
  <si>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</si>
  <si>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</si>
  <si>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</si>
  <si>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</si>
  <si>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</si>
  <si>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</si>
  <si>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</si>
  <si>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</si>
  <si>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</si>
  <si>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</si>
  <si>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</si>
  <si>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</si>
  <si>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</si>
  <si>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</si>
  <si>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</si>
  <si>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</si>
  <si>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</si>
  <si>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</si>
  <si>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</si>
  <si>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</si>
  <si>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</si>
  <si>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</si>
  <si>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</si>
  <si>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</si>
  <si>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</si>
  <si>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</si>
  <si>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</si>
  <si>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</si>
  <si>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</si>
  <si>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</si>
  <si>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</si>
  <si>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</si>
  <si>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</si>
  <si>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</si>
  <si>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</si>
  <si>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</si>
  <si>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</si>
  <si>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</si>
  <si>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</si>
  <si>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</si>
  <si>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</si>
  <si>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</si>
  <si>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</si>
  <si>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</si>
  <si>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</si>
  <si>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</si>
  <si>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</si>
  <si>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</si>
  <si>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</si>
  <si>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</si>
  <si>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</si>
  <si>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</si>
  <si>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</si>
  <si>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</si>
  <si>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</si>
  <si>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</si>
  <si>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</si>
  <si>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</si>
  <si>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</si>
  <si>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</si>
  <si>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</si>
  <si>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</si>
  <si>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</si>
  <si>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</si>
  <si>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</si>
  <si>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</si>
  <si>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</si>
  <si>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</si>
  <si>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</si>
  <si>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</si>
  <si>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</si>
  <si>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</si>
  <si>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</si>
  <si>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</si>
  <si>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</si>
  <si>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</si>
  <si>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</si>
  <si>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</si>
  <si>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</si>
  <si>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</si>
  <si>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</si>
  <si>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</si>
  <si>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</si>
  <si>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</si>
  <si>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</si>
  <si>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</si>
  <si>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</si>
  <si>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</si>
  <si>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</si>
  <si>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</si>
  <si>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</si>
  <si>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</si>
  <si>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</si>
  <si>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</si>
  <si>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</si>
  <si>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</si>
  <si>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</si>
  <si>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</si>
  <si>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</si>
  <si>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</si>
  <si>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</si>
  <si>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</si>
  <si>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</si>
  <si>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</si>
  <si>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</si>
  <si>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</si>
  <si>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</si>
  <si>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</si>
  <si>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</si>
  <si>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</si>
  <si>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</si>
  <si>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</si>
  <si>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</si>
  <si>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</si>
  <si>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</si>
  <si>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</si>
  <si>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</si>
  <si>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</si>
  <si>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</si>
  <si>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</si>
  <si>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</si>
  <si>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</si>
  <si>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</si>
  <si>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</si>
  <si>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</si>
  <si>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</si>
  <si>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</si>
  <si>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</si>
  <si>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</si>
  <si>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</si>
  <si>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</si>
  <si>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</si>
  <si>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</si>
  <si>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</si>
  <si>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</si>
  <si>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</si>
  <si>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</si>
  <si>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</si>
  <si>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</si>
  <si>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</si>
  <si>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</si>
  <si>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</si>
  <si>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</si>
  <si>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</si>
  <si>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</si>
  <si>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</si>
  <si>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</si>
  <si>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</si>
  <si>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</si>
  <si>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</si>
  <si>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</si>
  <si>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</si>
  <si>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</si>
  <si>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</si>
  <si>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</si>
  <si>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</si>
  <si>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</si>
  <si>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</si>
  <si>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</si>
  <si>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</si>
  <si>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</si>
  <si>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</si>
  <si>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</si>
  <si>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</si>
  <si>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</si>
  <si>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</si>
  <si>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</si>
  <si>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</si>
  <si>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</si>
  <si>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</si>
  <si>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</si>
  <si>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</si>
  <si>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</si>
  <si>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</si>
  <si>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</si>
  <si>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</si>
  <si>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</si>
  <si>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</si>
  <si>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</si>
  <si>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</si>
  <si>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</si>
  <si>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</si>
  <si>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</si>
  <si>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</si>
  <si>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</si>
  <si>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</si>
  <si>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</si>
  <si>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</si>
  <si>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</si>
  <si>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</si>
  <si>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</si>
  <si>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</si>
  <si>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</si>
  <si>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</si>
  <si>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</si>
  <si>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</si>
  <si>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</si>
  <si>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</si>
  <si>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</si>
  <si>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</si>
  <si>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</si>
  <si>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</si>
  <si>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</si>
  <si>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</si>
  <si>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</si>
  <si>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</si>
  <si>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</si>
  <si>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</si>
  <si>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</si>
  <si>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</si>
  <si>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</si>
  <si>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</si>
  <si>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</si>
  <si>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</si>
  <si>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</si>
  <si>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</si>
  <si>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</si>
  <si>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</si>
  <si>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</si>
  <si>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</si>
  <si>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</si>
  <si>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</si>
  <si>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</si>
  <si>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</si>
  <si>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</si>
  <si>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</si>
  <si>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</si>
  <si>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</si>
  <si>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</si>
  <si>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</si>
  <si>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</si>
  <si>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</si>
  <si>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</si>
  <si>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</si>
  <si>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</si>
  <si>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</si>
  <si>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</si>
  <si>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</si>
  <si>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</si>
  <si>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</si>
  <si>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</si>
  <si>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</si>
  <si>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</si>
  <si>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</si>
  <si>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</si>
  <si>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</si>
  <si>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</si>
  <si>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</si>
  <si>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</si>
  <si>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</si>
  <si>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</si>
  <si>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</si>
  <si>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</si>
  <si>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</si>
  <si>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</si>
  <si>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</si>
  <si>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</si>
  <si>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</si>
  <si>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</si>
  <si>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</si>
  <si>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</si>
  <si>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</si>
  <si>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</si>
  <si>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</si>
  <si>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</si>
  <si>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</si>
  <si>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</si>
  <si>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</si>
  <si>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</si>
  <si>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</si>
  <si>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</si>
  <si>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</si>
  <si>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</si>
  <si>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</si>
  <si>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</si>
  <si>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</si>
  <si>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</si>
  <si>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</si>
  <si>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</si>
  <si>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</si>
  <si>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</si>
  <si>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</si>
  <si>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</si>
  <si>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</si>
  <si>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</si>
  <si>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</si>
  <si>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</si>
  <si>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</si>
  <si>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</si>
  <si>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</si>
  <si>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</si>
  <si>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</si>
  <si>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</si>
  <si>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</si>
  <si>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</si>
  <si>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</si>
  <si>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</si>
  <si>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</si>
  <si>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</si>
  <si>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</si>
  <si>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</si>
  <si>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</si>
  <si>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</si>
  <si>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</si>
  <si>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</si>
  <si>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</si>
  <si>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</si>
  <si>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</si>
  <si>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</si>
  <si>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</si>
  <si>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</si>
  <si>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</si>
  <si>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</si>
  <si>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</si>
  <si>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</si>
  <si>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</si>
  <si>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</si>
  <si>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</si>
  <si>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</si>
  <si>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</si>
  <si>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</si>
  <si>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</si>
  <si>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</si>
  <si>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</si>
  <si>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</si>
  <si>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</si>
  <si>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</si>
  <si>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</si>
  <si>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</si>
  <si>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</si>
  <si>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</si>
  <si>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</si>
  <si>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</si>
  <si>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</si>
  <si>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</si>
  <si>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</si>
  <si>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</si>
  <si>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</si>
  <si>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</si>
  <si>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</si>
  <si>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</si>
  <si>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</si>
  <si>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</si>
  <si>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</si>
  <si>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</si>
  <si>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</si>
  <si>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</si>
  <si>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</si>
  <si>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</si>
  <si>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</si>
  <si>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</si>
  <si>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</si>
  <si>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</si>
  <si>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</si>
  <si>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</si>
  <si>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</si>
  <si>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</si>
  <si>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</si>
  <si>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</si>
  <si>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</si>
  <si>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</si>
  <si>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</si>
  <si>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</si>
  <si>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</si>
  <si>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</si>
  <si>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</si>
  <si>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</si>
  <si>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</si>
  <si>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</si>
  <si>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</si>
  <si>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</si>
  <si>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</si>
  <si>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</si>
  <si>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</si>
  <si>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</si>
  <si>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</si>
  <si>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</si>
  <si>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</si>
  <si>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</si>
  <si>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</si>
  <si>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</si>
  <si>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</si>
  <si>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</si>
  <si>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</si>
  <si>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</si>
  <si>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</si>
  <si>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</si>
  <si>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</si>
  <si>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</si>
  <si>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</si>
  <si>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</si>
  <si>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</si>
  <si>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</si>
  <si>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</si>
  <si>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</si>
  <si>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</si>
  <si>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</si>
  <si>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</si>
  <si>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</si>
  <si>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</si>
  <si>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</si>
  <si>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</si>
  <si>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</si>
  <si>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</si>
  <si>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</si>
  <si>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</si>
  <si>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</si>
  <si>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</si>
  <si>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</si>
  <si>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</si>
  <si>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</si>
  <si>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</si>
  <si>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</si>
  <si>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</si>
  <si>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</si>
  <si>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</si>
  <si>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</si>
  <si>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</si>
  <si>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</si>
  <si>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</si>
  <si>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</si>
  <si>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</si>
  <si>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</si>
  <si>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</si>
  <si>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</si>
  <si>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</si>
  <si>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</si>
  <si>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</si>
  <si>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</si>
  <si>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</si>
  <si>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</si>
  <si>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</si>
  <si>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</si>
  <si>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</si>
  <si>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</si>
  <si>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</si>
  <si>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</si>
  <si>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</si>
  <si>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</si>
  <si>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</si>
  <si>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</si>
  <si>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</si>
  <si>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</si>
  <si>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</si>
  <si>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</si>
  <si>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</si>
  <si>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</si>
  <si>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</si>
  <si>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</si>
  <si>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</si>
  <si>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</si>
  <si>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</si>
  <si>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</si>
  <si>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</si>
  <si>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</si>
  <si>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</si>
  <si>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</si>
  <si>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</si>
  <si>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</si>
  <si>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</si>
  <si>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</si>
  <si>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</si>
  <si>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</si>
  <si>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</si>
  <si>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</si>
  <si>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</si>
  <si>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</si>
  <si>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</si>
  <si>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</si>
  <si>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</si>
  <si>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</si>
  <si>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</si>
  <si>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</si>
  <si>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</si>
  <si>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</si>
  <si>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</si>
  <si>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</si>
  <si>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</si>
  <si>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</si>
  <si>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</si>
  <si>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</si>
  <si>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</si>
  <si>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</si>
  <si>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</si>
  <si>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</si>
  <si>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</si>
  <si>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</si>
  <si>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</si>
  <si>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</si>
  <si>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</si>
  <si>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</si>
  <si>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</si>
  <si>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</si>
  <si>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</si>
  <si>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</si>
  <si>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</si>
  <si>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</si>
  <si>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</si>
  <si>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</si>
  <si>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</si>
  <si>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</si>
  <si>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</si>
  <si>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</si>
  <si>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</si>
  <si>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</si>
  <si>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</si>
  <si>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</si>
  <si>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</si>
  <si>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</si>
  <si>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</si>
  <si>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</si>
  <si>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</si>
  <si>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</si>
  <si>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</si>
  <si>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</si>
  <si>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</si>
  <si>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</si>
  <si>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</si>
  <si>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</si>
  <si>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</si>
  <si>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</si>
  <si>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</si>
  <si>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</si>
  <si>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</si>
  <si>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</si>
  <si>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</si>
  <si>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</si>
  <si>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</si>
  <si>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</si>
  <si>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</si>
  <si>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</si>
  <si>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</si>
  <si>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</si>
  <si>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</si>
  <si>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</si>
  <si>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</si>
  <si>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</si>
  <si>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</si>
  <si>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</si>
  <si>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</si>
  <si>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</si>
  <si>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</si>
  <si>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</si>
  <si>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</si>
  <si>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</si>
  <si>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</si>
  <si>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</si>
  <si>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</si>
  <si>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</si>
  <si>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</si>
  <si>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</si>
  <si>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</si>
  <si>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</si>
  <si>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</si>
  <si>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</si>
  <si>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</si>
  <si>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</si>
  <si>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</si>
  <si>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</si>
  <si>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</si>
  <si>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</si>
  <si>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</si>
  <si>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</si>
  <si>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</si>
  <si>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</si>
  <si>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</si>
  <si>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</si>
  <si>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</si>
  <si>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</si>
  <si>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</si>
  <si>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</si>
  <si>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</si>
  <si>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</si>
  <si>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</si>
  <si>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</si>
  <si>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</si>
  <si>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</si>
  <si>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</si>
  <si>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</si>
  <si>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</si>
  <si>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</si>
  <si>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</si>
  <si>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</si>
  <si>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</si>
  <si>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</si>
  <si>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</si>
  <si>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</si>
  <si>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</si>
  <si>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</si>
  <si>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</si>
  <si>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</si>
  <si>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</si>
  <si>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</si>
  <si>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</si>
  <si>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</si>
  <si>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</si>
  <si>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</si>
  <si>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</si>
  <si>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</si>
  <si>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</si>
  <si>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</si>
  <si>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</si>
  <si>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</si>
  <si>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</si>
  <si>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</si>
  <si>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</si>
  <si>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</si>
  <si>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</si>
  <si>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</si>
  <si>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</si>
  <si>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</si>
  <si>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</si>
  <si>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</si>
  <si>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</si>
  <si>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</si>
  <si>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</si>
  <si>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</si>
  <si>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</si>
  <si>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</si>
  <si>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</si>
  <si>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</si>
  <si>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</si>
  <si>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</si>
  <si>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</si>
  <si>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</si>
  <si>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</si>
  <si>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</si>
  <si>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</si>
  <si>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</si>
  <si>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</si>
  <si>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</si>
  <si>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</si>
  <si>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</si>
  <si>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</si>
  <si>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</si>
  <si>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</si>
  <si>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</si>
  <si>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</si>
  <si>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</si>
  <si>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</si>
  <si>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</si>
  <si>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</si>
  <si>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</si>
  <si>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</si>
  <si>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</si>
  <si>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</si>
  <si>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</si>
  <si>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</si>
  <si>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</si>
  <si>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</si>
  <si>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</si>
  <si>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</si>
  <si>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</si>
  <si>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</si>
  <si>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</si>
  <si>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</si>
  <si>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</si>
  <si>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</si>
  <si>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</si>
  <si>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</si>
  <si>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</si>
  <si>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</si>
  <si>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</si>
  <si>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</si>
  <si>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</si>
  <si>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</si>
  <si>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</si>
  <si>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</si>
  <si>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</si>
  <si>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</si>
  <si>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</si>
  <si>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</si>
  <si>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</si>
  <si>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</si>
  <si>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</si>
  <si>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</si>
  <si>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</si>
  <si>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</si>
  <si>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</si>
  <si>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</si>
  <si>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</si>
  <si>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</si>
  <si>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</si>
  <si>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</si>
  <si>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</si>
  <si>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</si>
  <si>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</si>
  <si>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</si>
  <si>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</si>
  <si>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</si>
  <si>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</si>
  <si>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</si>
  <si>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</si>
  <si>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</si>
  <si>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</si>
  <si>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</si>
  <si>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</si>
  <si>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</si>
  <si>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</si>
  <si>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</si>
  <si>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</si>
  <si>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</si>
  <si>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</si>
  <si>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</si>
  <si>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</si>
  <si>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</si>
  <si>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</si>
  <si>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</si>
  <si>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</si>
  <si>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</si>
  <si>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</si>
  <si>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</si>
  <si>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</si>
  <si>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</si>
  <si>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</si>
  <si>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</si>
  <si>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</si>
  <si>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</si>
  <si>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</si>
  <si>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</si>
  <si>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</si>
  <si>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</si>
  <si>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</si>
  <si>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</si>
  <si>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</si>
  <si>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</si>
  <si>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</si>
  <si>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</si>
  <si>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</si>
  <si>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</si>
  <si>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</si>
  <si>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</si>
  <si>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</si>
  <si>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</si>
  <si>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</si>
  <si>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</si>
  <si>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</si>
  <si>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</si>
  <si>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</si>
  <si>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</si>
  <si>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</si>
  <si>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</si>
  <si>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</si>
  <si>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</si>
  <si>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</si>
  <si>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</si>
  <si>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</si>
  <si>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</si>
  <si>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</si>
  <si>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</si>
  <si>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</si>
  <si>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</si>
  <si>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</si>
  <si>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</si>
  <si>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</si>
  <si>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</si>
  <si>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</si>
  <si>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</si>
  <si>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</si>
  <si>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</si>
  <si>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</si>
  <si>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</si>
  <si>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</si>
  <si>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</si>
  <si>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</si>
  <si>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</si>
  <si>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</si>
  <si>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</si>
  <si>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</si>
  <si>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</si>
  <si>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</si>
  <si>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</si>
  <si>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</si>
  <si>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</si>
  <si>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</si>
  <si>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</si>
  <si>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</si>
  <si>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</si>
  <si>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</si>
  <si>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</si>
  <si>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</si>
  <si>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</si>
  <si>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</si>
  <si>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</si>
  <si>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</si>
  <si>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</si>
  <si>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</si>
  <si>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</si>
  <si>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</si>
  <si>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</si>
  <si>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</si>
  <si>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</si>
  <si>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</si>
  <si>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</si>
  <si>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</si>
  <si>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</si>
  <si>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</si>
  <si>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</si>
  <si>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</si>
  <si>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</si>
  <si>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</si>
  <si>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</si>
  <si>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</si>
  <si>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</si>
  <si>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</si>
  <si>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</si>
  <si>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</si>
  <si>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</si>
  <si>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</si>
  <si>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</si>
  <si>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</si>
  <si>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</si>
  <si>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</si>
  <si>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</si>
  <si>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</si>
  <si>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</si>
  <si>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</si>
  <si>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</si>
  <si>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</si>
  <si>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</si>
  <si>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</si>
  <si>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</si>
  <si>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</si>
  <si>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</si>
  <si>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</si>
  <si>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</si>
  <si>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</si>
  <si>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</si>
  <si>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</si>
  <si>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</si>
  <si>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</si>
  <si>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</si>
  <si>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</si>
  <si>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</si>
  <si>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</si>
  <si>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</si>
  <si>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</si>
  <si>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</si>
  <si>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</si>
  <si>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</si>
  <si>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</si>
  <si>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</si>
  <si>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</si>
  <si>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</si>
  <si>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</si>
  <si>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</si>
  <si>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</si>
  <si>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</si>
  <si>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</si>
  <si>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</si>
  <si>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</si>
  <si>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</si>
  <si>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</si>
  <si>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</si>
  <si>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</si>
  <si>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</si>
  <si>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</si>
  <si>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</si>
  <si>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</si>
  <si>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</si>
  <si>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</si>
  <si>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</si>
  <si>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</si>
  <si>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</si>
  <si>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</si>
  <si>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</si>
  <si>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</si>
  <si>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</si>
  <si>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</si>
  <si>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</si>
  <si>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</si>
  <si>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</si>
  <si>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</si>
  <si>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</si>
  <si>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</si>
  <si>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</si>
  <si>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</si>
  <si>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</si>
  <si>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</si>
  <si>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</si>
  <si>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</si>
  <si>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</si>
  <si>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</si>
  <si>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</si>
  <si>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</si>
  <si>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</si>
  <si>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</si>
  <si>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</si>
  <si>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</si>
  <si>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</si>
  <si>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</si>
  <si>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</si>
  <si>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</si>
  <si>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</si>
  <si>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</si>
  <si>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</si>
  <si>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</si>
  <si>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</si>
  <si>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</si>
  <si>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</si>
  <si>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</si>
  <si>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</si>
  <si>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</si>
  <si>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</si>
  <si>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</si>
  <si>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</si>
  <si>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</si>
  <si>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</si>
  <si>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</si>
  <si>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</si>
  <si>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</si>
  <si>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</si>
  <si>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</si>
  <si>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</si>
  <si>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</si>
  <si>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</si>
  <si>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</si>
  <si>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</si>
  <si>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</si>
  <si>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</si>
  <si>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</si>
  <si>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</si>
  <si>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</si>
  <si>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</si>
  <si>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</si>
  <si>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</si>
  <si>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</si>
  <si>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</si>
  <si>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</si>
  <si>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</si>
  <si>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</si>
  <si>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</si>
  <si>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</si>
  <si>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</si>
  <si>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</si>
  <si>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</si>
  <si>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</si>
  <si>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</si>
  <si>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</si>
  <si>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</si>
  <si>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</si>
  <si>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</si>
  <si>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</si>
  <si>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</si>
  <si>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</si>
  <si>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</si>
  <si>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</si>
  <si>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</si>
  <si>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</si>
  <si>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</si>
  <si>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</si>
  <si>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</si>
  <si>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</si>
  <si>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</si>
  <si>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</si>
  <si>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</si>
  <si>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</si>
  <si>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</si>
  <si>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</si>
  <si>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</si>
  <si>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</si>
  <si>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</si>
  <si>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</si>
  <si>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</si>
  <si>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</si>
  <si>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</si>
  <si>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</si>
  <si>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</si>
  <si>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</si>
  <si>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</si>
  <si>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</si>
  <si>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</si>
  <si>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</si>
  <si>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</si>
  <si>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</si>
  <si>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</si>
  <si>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</si>
  <si>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</si>
  <si>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</si>
  <si>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</si>
  <si>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</si>
  <si>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</si>
  <si>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</si>
  <si>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</si>
  <si>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</si>
  <si>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</si>
  <si>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</si>
  <si>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</si>
  <si>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</si>
  <si>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</si>
  <si>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</si>
  <si>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</si>
  <si>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</si>
  <si>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</si>
  <si>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</si>
  <si>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</si>
  <si>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</si>
  <si>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</si>
  <si>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</si>
  <si>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</si>
  <si>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</si>
  <si>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</si>
  <si>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</si>
  <si>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</si>
  <si>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</si>
  <si>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</si>
  <si>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</si>
  <si>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</si>
  <si>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</si>
  <si>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</si>
  <si>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</si>
  <si>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</si>
  <si>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</si>
  <si>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</si>
  <si>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</si>
  <si>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</si>
  <si>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</si>
  <si>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</si>
  <si>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</si>
  <si>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</si>
  <si>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</si>
  <si>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</si>
  <si>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</si>
  <si>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</si>
  <si>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</si>
  <si>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</si>
  <si>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</si>
  <si>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</si>
  <si>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</si>
  <si>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</si>
  <si>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</si>
  <si>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</si>
  <si>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</si>
  <si>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</si>
  <si>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</si>
  <si>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</si>
  <si>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</si>
  <si>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</si>
  <si>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</si>
  <si>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</si>
  <si>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</si>
  <si>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</si>
  <si>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</si>
  <si>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</si>
  <si>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</si>
  <si>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</si>
  <si>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</si>
  <si>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</si>
  <si>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</si>
  <si>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</si>
  <si>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</si>
  <si>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</si>
  <si>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</si>
  <si>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</si>
  <si>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</si>
  <si>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</si>
  <si>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</si>
  <si>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</si>
  <si>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</si>
  <si>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</si>
  <si>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</si>
  <si>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</si>
  <si>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</si>
  <si>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</si>
  <si>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</si>
  <si>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</si>
  <si>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</si>
  <si>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</si>
  <si>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</si>
  <si>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</si>
  <si>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</si>
  <si>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</si>
  <si>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</si>
  <si>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</si>
  <si>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</si>
  <si>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</si>
  <si>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</si>
  <si>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</si>
  <si>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</si>
  <si>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</si>
  <si>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</si>
  <si>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</si>
  <si>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</si>
  <si>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</si>
  <si>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</si>
  <si>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</si>
  <si>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</si>
  <si>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</si>
  <si>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</si>
  <si>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</si>
  <si>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</si>
  <si>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</si>
  <si>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</si>
  <si>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</si>
  <si>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</si>
  <si>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</si>
  <si>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</si>
  <si>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</si>
  <si>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</si>
  <si>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</si>
  <si>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</si>
  <si>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</si>
  <si>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</si>
  <si>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</si>
  <si>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</si>
  <si>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</si>
  <si>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</si>
  <si>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</si>
  <si>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</si>
  <si>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</si>
  <si>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</si>
  <si>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</si>
  <si>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</si>
  <si>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</si>
  <si>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</si>
  <si>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</si>
  <si>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</si>
  <si>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</si>
  <si>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</si>
  <si>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</si>
  <si>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</si>
  <si>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</si>
  <si>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</si>
  <si>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</si>
  <si>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</si>
  <si>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</si>
  <si>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</si>
  <si>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</si>
  <si>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</si>
  <si>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</si>
  <si>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</si>
  <si>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</si>
  <si>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</si>
  <si>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</si>
  <si>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</si>
  <si>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</si>
  <si>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</si>
  <si>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</si>
  <si>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</si>
  <si>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</si>
  <si>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</si>
  <si>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</si>
  <si>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</si>
  <si>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</si>
  <si>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</si>
  <si>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</si>
  <si>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</si>
  <si>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</si>
  <si>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</si>
  <si>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</si>
  <si>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</si>
  <si>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</si>
  <si>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</si>
  <si>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</si>
  <si>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</si>
  <si>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</si>
  <si>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</si>
  <si>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</si>
  <si>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</si>
  <si>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</si>
  <si>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</si>
  <si>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</si>
  <si>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</si>
  <si>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</si>
  <si>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</si>
  <si>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</si>
  <si>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</si>
  <si>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</si>
  <si>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</si>
  <si>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</si>
  <si>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</si>
  <si>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</si>
  <si>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</si>
  <si>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</si>
  <si>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</si>
  <si>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</si>
  <si>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</si>
  <si>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</si>
  <si>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</si>
  <si>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</si>
  <si>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</si>
  <si>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</si>
  <si>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</si>
  <si>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</si>
  <si>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</si>
  <si>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</si>
  <si>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</si>
  <si>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</si>
  <si>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</si>
  <si>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</si>
  <si>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</si>
  <si>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</si>
  <si>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</si>
  <si>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</si>
  <si>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</si>
  <si>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</si>
  <si>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</si>
  <si>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</si>
  <si>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</si>
  <si>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</si>
  <si>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</si>
  <si>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</si>
  <si>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</si>
  <si>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</si>
  <si>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</si>
  <si>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</si>
  <si>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</si>
  <si>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</si>
  <si>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</si>
  <si>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</si>
  <si>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</si>
  <si>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</si>
  <si>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</si>
  <si>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</si>
  <si>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</si>
  <si>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</si>
  <si>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</si>
  <si>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</si>
  <si>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</si>
  <si>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</si>
  <si>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</si>
  <si>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</si>
  <si>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</si>
  <si>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</si>
  <si>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</si>
  <si>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</si>
  <si>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</si>
  <si>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</si>
  <si>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</si>
  <si>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</si>
  <si>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</si>
  <si>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</si>
  <si>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</si>
  <si>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</si>
  <si>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</si>
  <si>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</si>
  <si>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</si>
  <si>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</si>
  <si>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</si>
  <si>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</si>
  <si>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</si>
  <si>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</si>
  <si>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</si>
  <si>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</si>
  <si>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</si>
  <si>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</si>
  <si>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</si>
  <si>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</si>
  <si>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</si>
  <si>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</si>
  <si>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</si>
  <si>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</si>
  <si>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</si>
  <si>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</si>
  <si>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</si>
  <si>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</si>
  <si>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</si>
  <si>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</si>
  <si>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</si>
  <si>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</si>
  <si>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</si>
  <si>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</si>
  <si>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</si>
  <si>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</si>
  <si>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</si>
  <si>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</si>
  <si>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</si>
  <si>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</si>
  <si>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</si>
  <si>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</si>
  <si>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</si>
  <si>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</si>
  <si>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</si>
  <si>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</si>
  <si>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</si>
  <si>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</si>
  <si>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</si>
  <si>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</si>
  <si>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</si>
  <si>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</si>
  <si>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</si>
  <si>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</si>
  <si>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</si>
  <si>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</si>
  <si>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</si>
  <si>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</si>
  <si>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</si>
  <si>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</si>
  <si>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</si>
  <si>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</si>
  <si>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</si>
  <si>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</si>
  <si>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</si>
  <si>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</si>
  <si>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</si>
  <si>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</si>
  <si>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</si>
  <si>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</si>
  <si>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</si>
  <si>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</si>
  <si>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</si>
  <si>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</si>
  <si>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</si>
  <si>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</si>
  <si>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</si>
  <si>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</si>
  <si>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</si>
  <si>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</si>
  <si>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</si>
  <si>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</si>
  <si>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</si>
  <si>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</si>
  <si>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</si>
  <si>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</si>
  <si>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</si>
  <si>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</si>
  <si>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</si>
  <si>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</si>
  <si>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</si>
  <si>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</si>
  <si>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</si>
  <si>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</si>
  <si>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</si>
  <si>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</si>
  <si>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</si>
  <si>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</si>
  <si>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</si>
  <si>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</si>
  <si>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</si>
  <si>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</si>
  <si>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</si>
  <si>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</si>
  <si>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</si>
  <si>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</si>
  <si>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</si>
  <si>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</si>
  <si>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</si>
  <si>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</si>
  <si>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</si>
  <si>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</si>
  <si>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</si>
  <si>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</si>
  <si>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</si>
  <si>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</si>
  <si>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</si>
  <si>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</si>
  <si>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</si>
  <si>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</si>
  <si>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</si>
  <si>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</si>
  <si>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</si>
  <si>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</si>
  <si>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</si>
  <si>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</si>
  <si>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</si>
  <si>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</si>
  <si>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</si>
  <si>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</si>
  <si>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</si>
  <si>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</si>
  <si>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</si>
  <si>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</si>
  <si>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</si>
  <si>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</si>
  <si>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</si>
  <si>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</si>
  <si>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</si>
  <si>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</si>
  <si>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</si>
  <si>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</si>
  <si>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</si>
  <si>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</si>
  <si>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</si>
  <si>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</si>
  <si>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</si>
  <si>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</si>
  <si>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</si>
  <si>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</si>
  <si>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</si>
  <si>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</si>
  <si>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</si>
  <si>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</si>
  <si>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</si>
  <si>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</si>
  <si>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</si>
  <si>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</si>
  <si>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</si>
  <si>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</si>
  <si>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</si>
  <si>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</si>
  <si>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</si>
  <si>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</si>
  <si>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</si>
  <si>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</si>
  <si>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</si>
  <si>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</si>
  <si>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</si>
  <si>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</si>
  <si>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</si>
  <si>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</si>
  <si>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</si>
  <si>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</si>
  <si>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</si>
  <si>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</si>
  <si>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</si>
  <si>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</si>
  <si>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</si>
  <si>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</si>
  <si>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</si>
  <si>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</si>
  <si>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</si>
  <si>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</si>
  <si>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</si>
  <si>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</si>
  <si>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</si>
  <si>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</si>
  <si>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</si>
  <si>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</si>
  <si>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</si>
  <si>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</si>
  <si>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</si>
  <si>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</si>
  <si>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</si>
  <si>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</si>
  <si>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</si>
  <si>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</si>
  <si>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</si>
  <si>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</si>
  <si>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</si>
  <si>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</si>
  <si>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</si>
  <si>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</si>
  <si>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</si>
  <si>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</si>
  <si>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</si>
  <si>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</si>
  <si>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</si>
  <si>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</si>
  <si>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</si>
  <si>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</si>
  <si>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</si>
  <si>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</si>
  <si>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</si>
  <si>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</si>
  <si>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</si>
  <si>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</si>
  <si>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</si>
  <si>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</si>
  <si>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</si>
  <si>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</si>
  <si>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</si>
  <si>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</si>
  <si>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</si>
  <si>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</si>
  <si>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</si>
  <si>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</si>
  <si>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</si>
  <si>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</si>
  <si>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</si>
  <si>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</si>
  <si>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</si>
  <si>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</si>
  <si>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</si>
  <si>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</si>
  <si>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</si>
  <si>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</si>
  <si>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</si>
  <si>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</si>
  <si>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</si>
  <si>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</si>
  <si>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</si>
  <si>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</si>
  <si>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</si>
  <si>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</si>
  <si>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</si>
  <si>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</si>
  <si>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</si>
  <si>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</si>
  <si>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</si>
  <si>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</si>
  <si>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</si>
  <si>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</si>
  <si>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</si>
  <si>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</si>
  <si>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</si>
  <si>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</si>
  <si>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</si>
  <si>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</si>
  <si>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</si>
  <si>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</si>
  <si>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</si>
  <si>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</si>
  <si>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</si>
  <si>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</si>
  <si>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</si>
  <si>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</si>
  <si>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</si>
  <si>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</si>
  <si>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</si>
  <si>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</si>
  <si>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</si>
  <si>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</si>
  <si>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</si>
  <si>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</si>
  <si>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</si>
  <si>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</si>
  <si>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</si>
  <si>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</si>
  <si>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</si>
  <si>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</si>
  <si>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</si>
  <si>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</si>
  <si>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</si>
  <si>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</si>
  <si>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</si>
  <si>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</si>
  <si>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</si>
  <si>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</si>
  <si>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</si>
  <si>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</si>
  <si>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</si>
  <si>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</si>
  <si>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</si>
  <si>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</si>
  <si>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</si>
  <si>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</si>
  <si>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</si>
  <si>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</si>
  <si>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</si>
  <si>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</si>
  <si>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</si>
  <si>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</si>
  <si>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</si>
  <si>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</si>
  <si>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</si>
  <si>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</si>
  <si>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</si>
  <si>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</si>
  <si>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</si>
  <si>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</si>
  <si>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</si>
  <si>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</si>
  <si>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</si>
  <si>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</si>
  <si>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</si>
  <si>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</si>
  <si>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</si>
  <si>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</si>
  <si>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</si>
  <si>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</si>
  <si>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</si>
  <si>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</si>
  <si>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</si>
  <si>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</si>
  <si>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</si>
  <si>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</si>
  <si>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</si>
  <si>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</si>
  <si>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</si>
  <si>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</si>
  <si>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</si>
  <si>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</si>
  <si>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</si>
  <si>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</si>
  <si>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</si>
  <si>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</si>
  <si>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</si>
  <si>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</si>
  <si>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</si>
  <si>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</si>
  <si>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</si>
  <si>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</si>
  <si>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</si>
  <si>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</si>
  <si>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</si>
  <si>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</si>
  <si>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</si>
  <si>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</si>
  <si>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</si>
  <si>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</si>
  <si>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</si>
  <si>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</si>
  <si>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</si>
  <si>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</si>
  <si>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</si>
  <si>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</si>
  <si>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</si>
  <si>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</si>
  <si>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</si>
  <si>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</si>
  <si>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</si>
  <si>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</si>
  <si>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</si>
  <si>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</si>
  <si>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</si>
  <si>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</si>
  <si>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</si>
  <si>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</si>
  <si>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</si>
  <si>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</si>
  <si>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</si>
  <si>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</si>
  <si>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</si>
  <si>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</si>
  <si>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</si>
  <si>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</si>
  <si>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</si>
  <si>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</si>
  <si>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</si>
  <si>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</si>
  <si>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</si>
  <si>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</si>
  <si>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</si>
  <si>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</si>
  <si>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</si>
  <si>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</si>
  <si>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</si>
  <si>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</si>
  <si>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</si>
  <si>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</si>
  <si>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</si>
  <si>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</si>
  <si>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</si>
  <si>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</si>
  <si>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</si>
  <si>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</si>
  <si>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</si>
  <si>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</si>
  <si>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</si>
  <si>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</si>
  <si>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</si>
  <si>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</si>
  <si>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</si>
  <si>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</si>
  <si>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</si>
  <si>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</si>
  <si>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</si>
  <si>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</si>
  <si>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</si>
  <si>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</si>
  <si>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</si>
  <si>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</si>
  <si>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</si>
  <si>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</si>
  <si>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</si>
  <si>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</si>
  <si>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</si>
  <si>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</si>
  <si>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</si>
  <si>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</si>
  <si>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</si>
  <si>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</si>
  <si>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</si>
  <si>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</si>
  <si>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</si>
  <si>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</si>
  <si>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</si>
  <si>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</si>
  <si>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</si>
  <si>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</si>
  <si>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</si>
  <si>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</si>
  <si>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</si>
  <si>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</si>
  <si>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</si>
  <si>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</si>
  <si>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</si>
  <si>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</si>
  <si>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</si>
  <si>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</si>
  <si>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</si>
  <si>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</si>
  <si>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</si>
  <si>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</si>
  <si>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</si>
  <si>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</si>
  <si>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</si>
  <si>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</si>
  <si>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</si>
  <si>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</si>
  <si>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</si>
  <si>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</si>
  <si>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</si>
  <si>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</si>
  <si>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</si>
  <si>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</si>
  <si>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</si>
  <si>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</si>
  <si>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</si>
  <si>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</si>
  <si>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</si>
  <si>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</si>
  <si>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</si>
  <si>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</si>
  <si>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</si>
  <si>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</si>
  <si>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</si>
  <si>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</si>
  <si>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</si>
  <si>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</si>
  <si>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</si>
  <si>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</si>
  <si>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</si>
  <si>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</si>
  <si>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</si>
  <si>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</si>
  <si>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</si>
  <si>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</si>
  <si>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</si>
  <si>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</si>
  <si>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</si>
  <si>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</si>
  <si>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</si>
  <si>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</si>
  <si>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</si>
  <si>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</si>
  <si>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</si>
  <si>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</si>
  <si>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</si>
  <si>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</si>
  <si>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</si>
  <si>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</si>
  <si>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</si>
  <si>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</si>
  <si>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</si>
  <si>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</si>
  <si>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</si>
  <si>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</si>
  <si>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</si>
  <si>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</si>
  <si>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</si>
  <si>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</si>
  <si>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</si>
  <si>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</si>
  <si>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</si>
  <si>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</si>
  <si>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</si>
  <si>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</si>
  <si>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</si>
  <si>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</si>
  <si>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</si>
  <si>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</si>
  <si>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</si>
  <si>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</si>
  <si>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</si>
  <si>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</si>
  <si>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</si>
  <si>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</si>
  <si>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</si>
  <si>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</si>
  <si>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</si>
  <si>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</si>
  <si>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</si>
  <si>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</si>
  <si>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</si>
  <si>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</si>
  <si>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</si>
  <si>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</si>
  <si>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</si>
  <si>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</si>
  <si>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</si>
  <si>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</si>
  <si>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</si>
  <si>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</si>
  <si>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</si>
  <si>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</si>
  <si>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</si>
  <si>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</si>
  <si>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</si>
  <si>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</si>
  <si>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</si>
  <si>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</si>
  <si>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</si>
  <si>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</si>
  <si>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</si>
  <si>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</si>
  <si>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</si>
  <si>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</si>
  <si>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</si>
  <si>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</si>
  <si>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</si>
  <si>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</si>
  <si>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</si>
  <si>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</si>
  <si>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</si>
  <si>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</si>
  <si>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</si>
  <si>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</si>
  <si>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</si>
  <si>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</si>
  <si>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</si>
  <si>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</si>
  <si>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</si>
  <si>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</si>
  <si>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</si>
  <si>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</si>
  <si>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</si>
  <si>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</si>
  <si>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</si>
  <si>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</si>
  <si>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</si>
  <si>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</si>
  <si>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</si>
  <si>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</si>
  <si>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</si>
  <si>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</si>
  <si>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</si>
  <si>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</si>
  <si>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</si>
  <si>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</si>
  <si>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</si>
  <si>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</si>
  <si>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</si>
  <si>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</si>
  <si>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</si>
  <si>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</si>
  <si>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</si>
  <si>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</si>
  <si>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</si>
  <si>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</si>
  <si>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</si>
  <si>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</si>
  <si>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</si>
  <si>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</si>
  <si>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</si>
  <si>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</si>
  <si>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</si>
  <si>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</si>
  <si>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</si>
  <si>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</si>
  <si>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</si>
  <si>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</si>
  <si>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</si>
  <si>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</si>
  <si>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</si>
  <si>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</si>
  <si>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</si>
  <si>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</si>
  <si>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</si>
  <si>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</si>
  <si>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</si>
  <si>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</si>
  <si>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</si>
  <si>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</si>
  <si>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</si>
  <si>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</si>
  <si>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</si>
  <si>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</si>
  <si>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</si>
  <si>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</si>
  <si>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</si>
  <si>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</si>
  <si>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</si>
  <si>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</si>
  <si>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</si>
  <si>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</si>
  <si>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</si>
  <si>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</si>
  <si>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</si>
  <si>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</si>
  <si>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</si>
  <si>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</si>
  <si>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</si>
  <si>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</si>
  <si>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</si>
  <si>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</si>
  <si>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</si>
  <si>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</si>
  <si>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</si>
  <si>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</si>
  <si>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</si>
  <si>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</si>
  <si>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</si>
  <si>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</si>
  <si>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</si>
  <si>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</si>
  <si>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</si>
  <si>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</si>
  <si>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</si>
  <si>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</si>
  <si>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</si>
  <si>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</si>
  <si>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</si>
  <si>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</si>
  <si>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</si>
  <si>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</si>
  <si>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</si>
  <si>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</si>
  <si>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</si>
  <si>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</si>
  <si>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</si>
  <si>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</si>
  <si>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</si>
  <si>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</si>
  <si>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</si>
  <si>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</si>
  <si>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</si>
  <si>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</si>
  <si>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</si>
  <si>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</si>
  <si>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</si>
  <si>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</si>
  <si>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</si>
  <si>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</si>
  <si>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</si>
  <si>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</si>
  <si>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</si>
  <si>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</si>
  <si>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</si>
  <si>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</si>
  <si>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</si>
  <si>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</si>
  <si>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</si>
  <si>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</si>
  <si>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</si>
  <si>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</si>
  <si>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</si>
  <si>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</si>
  <si>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</si>
  <si>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</si>
  <si>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</si>
  <si>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</si>
  <si>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</si>
  <si>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</si>
  <si>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</si>
  <si>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</si>
  <si>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</si>
  <si>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</si>
  <si>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</si>
  <si>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</si>
  <si>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</si>
  <si>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</si>
  <si>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</si>
  <si>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</si>
  <si>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</si>
  <si>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</si>
  <si>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</si>
  <si>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</si>
  <si>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</si>
  <si>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</si>
  <si>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</si>
  <si>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</si>
  <si>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</si>
  <si>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</si>
  <si>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</si>
  <si>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</si>
  <si>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</si>
  <si>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</si>
  <si>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</si>
  <si>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</si>
  <si>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</si>
  <si>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</si>
  <si>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</si>
  <si>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</si>
  <si>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</si>
  <si>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</si>
  <si>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</si>
  <si>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</si>
  <si>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</si>
  <si>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</si>
  <si>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</si>
  <si>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</si>
  <si>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</si>
  <si>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</si>
  <si>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</si>
  <si>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</si>
  <si>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</si>
  <si>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</si>
  <si>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</si>
  <si>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</si>
  <si>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</si>
  <si>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</si>
  <si>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</si>
  <si>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</si>
  <si>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</si>
  <si>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</si>
  <si>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</si>
  <si>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</si>
  <si>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</si>
  <si>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</si>
  <si>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</si>
  <si>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</si>
  <si>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</si>
  <si>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</si>
  <si>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</si>
  <si>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</si>
  <si>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</si>
  <si>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</si>
  <si>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</si>
  <si>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</si>
  <si>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</si>
  <si>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</si>
  <si>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</si>
  <si>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</si>
  <si>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</si>
  <si>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</si>
  <si>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</si>
  <si>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</si>
  <si>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</si>
  <si>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</si>
  <si>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</si>
  <si>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</si>
  <si>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</si>
  <si>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</si>
  <si>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</si>
  <si>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</si>
  <si>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</si>
  <si>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</si>
  <si>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</si>
  <si>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</si>
  <si>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</si>
  <si>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</si>
  <si>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</si>
  <si>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</si>
  <si>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</si>
  <si>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</si>
  <si>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</si>
  <si>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</si>
  <si>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</si>
  <si>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</si>
  <si>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</si>
  <si>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</si>
  <si>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</si>
  <si>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</si>
  <si>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</si>
  <si>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</si>
  <si>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</si>
  <si>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</si>
  <si>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</si>
  <si>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</si>
  <si>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</si>
  <si>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</si>
  <si>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</si>
  <si>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</si>
  <si>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</si>
  <si>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</si>
  <si>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</si>
  <si>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</si>
  <si>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</si>
  <si>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</si>
  <si>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</si>
  <si>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</si>
  <si>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</si>
  <si>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</si>
  <si>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</si>
  <si>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</si>
  <si>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</si>
  <si>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</si>
  <si>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</si>
  <si>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</si>
  <si>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</si>
  <si>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</si>
  <si>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</si>
  <si>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</si>
  <si>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</si>
  <si>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</si>
  <si>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</si>
  <si>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</si>
  <si>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</si>
  <si>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</si>
  <si>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</si>
  <si>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</si>
  <si>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</si>
  <si>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</si>
  <si>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</si>
  <si>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</si>
  <si>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</si>
  <si>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</si>
  <si>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</si>
  <si>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</si>
  <si>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</si>
  <si>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</si>
  <si>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</si>
  <si>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</si>
  <si>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</si>
  <si>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</si>
  <si>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</si>
  <si>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</si>
  <si>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</si>
  <si>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</si>
  <si>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</si>
  <si>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</si>
  <si>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</si>
  <si>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</si>
  <si>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</si>
  <si>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</si>
  <si>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</si>
  <si>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</si>
  <si>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</si>
  <si>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</si>
  <si>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</si>
  <si>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</si>
  <si>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</si>
  <si>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</si>
  <si>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</si>
  <si>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</si>
  <si>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</si>
  <si>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</si>
  <si>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</si>
  <si>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</si>
  <si>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</si>
  <si>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</si>
  <si>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</si>
  <si>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</si>
  <si>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</si>
  <si>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</si>
  <si>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</si>
  <si>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</si>
  <si>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</si>
  <si>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</si>
  <si>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</si>
  <si>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</si>
  <si>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</si>
  <si>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</si>
  <si>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</si>
  <si>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</si>
  <si>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</si>
  <si>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</si>
  <si>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</si>
  <si>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</si>
  <si>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</si>
  <si>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</si>
  <si>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</si>
  <si>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</si>
  <si>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</si>
  <si>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</si>
  <si>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</si>
  <si>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</si>
  <si>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</si>
  <si>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</si>
  <si>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</si>
  <si>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</si>
  <si>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</si>
  <si>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</si>
  <si>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</si>
  <si>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</si>
  <si>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</si>
  <si>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</si>
  <si>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</si>
  <si>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</si>
  <si>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</si>
  <si>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</si>
  <si>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</si>
  <si>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</si>
  <si>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</si>
  <si>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</si>
  <si>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</si>
  <si>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</si>
  <si>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</si>
  <si>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</si>
  <si>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</si>
  <si>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</si>
  <si>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</si>
  <si>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</si>
  <si>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</si>
  <si>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</si>
  <si>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</si>
  <si>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</si>
  <si>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</si>
  <si>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</si>
  <si>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</si>
  <si>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</si>
  <si>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</si>
  <si>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</si>
  <si>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</si>
  <si>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</si>
  <si>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</si>
  <si>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</si>
  <si>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</si>
  <si>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</si>
  <si>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</si>
  <si>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</si>
  <si>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</si>
  <si>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</si>
  <si>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</si>
  <si>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</si>
  <si>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</si>
  <si>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</si>
  <si>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</si>
  <si>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</si>
  <si>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</si>
  <si>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</si>
  <si>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</si>
  <si>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</si>
  <si>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</si>
  <si>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</si>
  <si>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</si>
  <si>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</si>
  <si>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</si>
  <si>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</si>
  <si>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</si>
  <si>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</si>
  <si>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</si>
  <si>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</si>
  <si>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</si>
  <si>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</si>
  <si>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</si>
  <si>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</si>
  <si>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</si>
  <si>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</si>
  <si>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</si>
  <si>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</si>
  <si>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</si>
  <si>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</si>
  <si>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</si>
  <si>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</si>
  <si>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</si>
  <si>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</si>
  <si>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</si>
  <si>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</si>
  <si>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</si>
  <si>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</si>
  <si>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</si>
  <si>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</si>
  <si>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</si>
  <si>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</si>
  <si>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</si>
  <si>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</si>
  <si>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</si>
  <si>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</si>
  <si>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</si>
  <si>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</si>
  <si>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</si>
  <si>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</si>
  <si>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</si>
  <si>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</si>
  <si>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</si>
  <si>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</si>
  <si>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</si>
  <si>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</si>
  <si>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</si>
  <si>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</si>
  <si>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</si>
  <si>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</si>
  <si>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</si>
  <si>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</si>
  <si>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</si>
  <si>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</si>
  <si>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</si>
  <si>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</si>
  <si>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</si>
  <si>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</si>
  <si>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</si>
  <si>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</si>
  <si>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</si>
  <si>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</si>
  <si>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</si>
  <si>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</si>
  <si>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</si>
  <si>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</si>
  <si>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</si>
  <si>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</si>
  <si>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</si>
  <si>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</si>
  <si>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</si>
  <si>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</si>
  <si>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</si>
  <si>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</si>
  <si>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</si>
  <si>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</si>
  <si>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</si>
  <si>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</si>
  <si>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</si>
  <si>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</si>
  <si>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</si>
  <si>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</si>
  <si>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</si>
  <si>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</si>
  <si>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</si>
  <si>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</si>
  <si>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</si>
  <si>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</si>
  <si>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</si>
  <si>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</si>
  <si>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</si>
  <si>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</si>
  <si>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</si>
  <si>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</si>
  <si>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</si>
  <si>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</si>
  <si>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</si>
  <si>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</si>
  <si>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</si>
  <si>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</si>
  <si>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</si>
  <si>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</si>
  <si>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</si>
  <si>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</si>
  <si>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</si>
  <si>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</si>
  <si>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</si>
  <si>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</si>
  <si>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</si>
  <si>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</si>
  <si>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</si>
  <si>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</si>
  <si>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</si>
  <si>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</si>
  <si>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</si>
  <si>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</si>
  <si>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</si>
  <si>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</si>
  <si>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</si>
  <si>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</si>
  <si>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</si>
  <si>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</si>
  <si>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</si>
  <si>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</si>
  <si>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</si>
  <si>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</si>
  <si>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</si>
  <si>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</si>
  <si>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</si>
  <si>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</si>
  <si>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</si>
  <si>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</si>
  <si>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</si>
  <si>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</si>
  <si>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</si>
  <si>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</si>
  <si>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</si>
  <si>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</si>
  <si>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</si>
  <si>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</si>
  <si>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</si>
  <si>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</si>
  <si>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</si>
  <si>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</si>
  <si>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</si>
  <si>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</si>
  <si>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</si>
  <si>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</si>
  <si>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</si>
  <si>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</si>
  <si>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</si>
  <si>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</si>
  <si>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</si>
  <si>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</si>
  <si>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</si>
  <si>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</si>
  <si>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</si>
  <si>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</si>
  <si>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</si>
  <si>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</si>
  <si>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</si>
  <si>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</si>
  <si>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</si>
  <si>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</si>
  <si>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</si>
  <si>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</si>
  <si>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</si>
  <si>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</si>
  <si>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</si>
  <si>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</si>
  <si>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</si>
  <si>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</si>
  <si>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</si>
  <si>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</si>
  <si>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</si>
  <si>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</si>
  <si>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</si>
  <si>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</si>
  <si>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</si>
  <si>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</si>
  <si>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</si>
  <si>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</si>
  <si>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</si>
  <si>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</si>
  <si>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</si>
  <si>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</si>
  <si>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</si>
  <si>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</si>
  <si>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</si>
  <si>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</si>
  <si>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</si>
  <si>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</si>
  <si>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</si>
  <si>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</si>
  <si>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</si>
  <si>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</si>
  <si>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</si>
  <si>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</si>
  <si>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</si>
  <si>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</si>
  <si>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</si>
  <si>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</si>
  <si>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</si>
  <si>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</si>
  <si>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</si>
  <si>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</si>
  <si>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</si>
  <si>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</si>
  <si>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</si>
  <si>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</si>
  <si>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</si>
  <si>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</si>
  <si>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</si>
  <si>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</si>
  <si>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</si>
  <si>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</si>
  <si>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</si>
  <si>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</si>
  <si>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</si>
  <si>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</si>
  <si>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</si>
  <si>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</si>
  <si>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</si>
  <si>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</si>
  <si>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</si>
  <si>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</si>
  <si>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</si>
  <si>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</si>
  <si>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</si>
  <si>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</si>
  <si>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</si>
  <si>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</si>
  <si>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</si>
  <si>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</si>
  <si>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</si>
  <si>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</si>
  <si>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</si>
  <si>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</si>
  <si>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</si>
  <si>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</si>
  <si>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</si>
  <si>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</si>
  <si>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</si>
  <si>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</si>
  <si>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</si>
  <si>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</si>
  <si>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</si>
  <si>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</si>
  <si>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</si>
  <si>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</si>
  <si>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</si>
  <si>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</si>
  <si>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</si>
  <si>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</si>
  <si>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</si>
  <si>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</si>
  <si>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</si>
  <si>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</si>
  <si>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</si>
  <si>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</si>
  <si>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</si>
  <si>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</si>
  <si>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</si>
  <si>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</si>
  <si>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</si>
  <si>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</si>
  <si>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</si>
  <si>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</si>
  <si>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</si>
  <si>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</si>
  <si>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</si>
  <si>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</si>
  <si>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</si>
  <si>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</si>
  <si>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</si>
  <si>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</si>
  <si>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</si>
  <si>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</si>
  <si>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</si>
  <si>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</si>
  <si>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</si>
  <si>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</si>
  <si>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</si>
  <si>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</si>
  <si>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</si>
  <si>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</si>
  <si>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</si>
  <si>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</si>
  <si>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</si>
  <si>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</si>
  <si>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</si>
  <si>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</si>
  <si>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</si>
  <si>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</si>
  <si>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</si>
  <si>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</si>
  <si>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</si>
  <si>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</si>
  <si>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</si>
  <si>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</si>
  <si>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</si>
  <si>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</si>
  <si>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</si>
  <si>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</si>
  <si>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</si>
  <si>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</si>
  <si>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</si>
  <si>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</si>
  <si>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</si>
  <si>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</si>
  <si>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</si>
  <si>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</si>
  <si>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</si>
  <si>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</si>
  <si>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</si>
  <si>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</si>
  <si>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</si>
  <si>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</si>
  <si>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</si>
  <si>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</si>
  <si>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</si>
  <si>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</si>
  <si>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</si>
  <si>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</si>
  <si>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</si>
  <si>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</si>
  <si>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</si>
  <si>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</si>
  <si>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</si>
  <si>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</si>
  <si>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</si>
  <si>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</si>
  <si>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</si>
  <si>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</si>
  <si>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</si>
  <si>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</si>
  <si>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</si>
  <si>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</si>
  <si>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</si>
  <si>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</si>
  <si>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</si>
  <si>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</si>
  <si>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</si>
  <si>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</si>
  <si>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</si>
  <si>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</si>
  <si>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</si>
  <si>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</si>
  <si>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</si>
  <si>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</si>
  <si>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</si>
  <si>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</si>
  <si>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</si>
  <si>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</si>
  <si>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</si>
  <si>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</si>
  <si>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</si>
  <si>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</si>
  <si>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</si>
  <si>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</si>
  <si>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</si>
  <si>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</si>
  <si>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</si>
  <si>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</si>
  <si>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</si>
  <si>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</si>
  <si>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</si>
  <si>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</si>
  <si>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</si>
  <si>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</si>
  <si>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</si>
  <si>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</si>
  <si>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</si>
  <si>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</si>
  <si>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</si>
  <si>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</si>
  <si>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</si>
  <si>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</si>
  <si>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</si>
  <si>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</si>
  <si>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</si>
  <si>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</si>
  <si>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</si>
  <si>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</si>
  <si>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</si>
  <si>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</si>
  <si>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</si>
  <si>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</si>
  <si>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</si>
  <si>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</si>
  <si>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</si>
  <si>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</si>
  <si>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</si>
  <si>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</si>
  <si>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</si>
  <si>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</si>
  <si>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</si>
  <si>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</si>
  <si>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</si>
  <si>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</si>
  <si>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</si>
  <si>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</si>
  <si>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</si>
  <si>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</si>
  <si>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</si>
  <si>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</si>
  <si>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</si>
  <si>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</si>
  <si>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</si>
  <si>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</si>
  <si>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</si>
  <si>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</si>
  <si>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</si>
  <si>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</si>
  <si>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</si>
  <si>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</si>
  <si>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</si>
  <si>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</si>
  <si>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</si>
  <si>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</si>
  <si>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</si>
  <si>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</si>
  <si>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</si>
  <si>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</si>
  <si>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</si>
  <si>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</si>
  <si>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</si>
  <si>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</si>
  <si>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</si>
  <si>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</si>
  <si>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</si>
  <si>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</si>
  <si>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</si>
  <si>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</si>
  <si>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</si>
  <si>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</si>
  <si>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</si>
  <si>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</si>
  <si>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</si>
  <si>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</si>
  <si>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</si>
  <si>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</si>
  <si>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</si>
  <si>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</si>
  <si>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</si>
  <si>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</si>
  <si>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</si>
  <si>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</si>
  <si>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</si>
  <si>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</si>
  <si>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</si>
  <si>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</si>
  <si>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</si>
  <si>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</si>
  <si>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</si>
  <si>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</si>
  <si>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</si>
  <si>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</si>
  <si>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</si>
  <si>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</si>
  <si>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</si>
  <si>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</si>
  <si>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</si>
  <si>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</si>
  <si>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</si>
  <si>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</si>
  <si>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</si>
  <si>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</si>
  <si>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</si>
  <si>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</si>
  <si>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</si>
  <si>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</si>
  <si>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</si>
  <si>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</si>
  <si>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</si>
  <si>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</si>
  <si>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</si>
  <si>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</si>
  <si>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</si>
  <si>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</si>
  <si>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</si>
  <si>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</si>
  <si>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</si>
  <si>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</si>
  <si>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</si>
  <si>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</si>
  <si>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</si>
  <si>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</si>
  <si>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</si>
  <si>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</si>
  <si>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</si>
  <si>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</si>
  <si>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</si>
  <si>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</si>
  <si>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</si>
  <si>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</si>
  <si>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</si>
  <si>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</si>
  <si>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</si>
  <si>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</si>
  <si>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</si>
  <si>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</si>
  <si>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</si>
  <si>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</si>
  <si>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</si>
  <si>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</si>
  <si>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</si>
  <si>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</si>
  <si>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</si>
  <si>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</si>
  <si>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</si>
  <si>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</si>
  <si>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</si>
  <si>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</si>
  <si>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</si>
  <si>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</si>
  <si>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</si>
  <si>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</si>
  <si>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</si>
  <si>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</si>
  <si>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</si>
  <si>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</si>
  <si>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</si>
  <si>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</si>
  <si>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</si>
  <si>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</si>
  <si>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</si>
  <si>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</si>
  <si>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</si>
  <si>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</si>
  <si>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</si>
  <si>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</si>
  <si>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</si>
  <si>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</si>
  <si>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</si>
  <si>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</si>
  <si>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</si>
  <si>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</si>
  <si>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</si>
  <si>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</si>
  <si>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</si>
  <si>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</si>
  <si>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</si>
  <si>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</si>
  <si>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</si>
  <si>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</si>
  <si>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</si>
  <si>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</si>
  <si>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</si>
  <si>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</si>
  <si>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</si>
  <si>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</si>
  <si>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</si>
  <si>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</si>
  <si>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</si>
  <si>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</si>
  <si>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</si>
  <si>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</si>
  <si>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</si>
  <si>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</si>
  <si>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</si>
  <si>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</si>
  <si>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</si>
  <si>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</si>
  <si>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</si>
  <si>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</si>
  <si>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</si>
  <si>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</si>
  <si>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</si>
  <si>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</si>
  <si>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</si>
  <si>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</si>
  <si>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</si>
  <si>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</si>
  <si>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</si>
  <si>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</si>
  <si>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</si>
  <si>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</si>
  <si>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</si>
  <si>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</si>
  <si>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</si>
  <si>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</si>
  <si>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</si>
  <si>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</si>
  <si>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</si>
  <si>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</si>
  <si>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</si>
  <si>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</si>
  <si>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</si>
  <si>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</si>
  <si>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</si>
  <si>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</si>
  <si>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</si>
  <si>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</si>
  <si>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</si>
  <si>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</si>
  <si>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</si>
  <si>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</si>
  <si>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</si>
  <si>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</si>
  <si>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</si>
  <si>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</si>
  <si>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</si>
  <si>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</si>
  <si>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</si>
  <si>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</si>
  <si>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</si>
  <si>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</si>
  <si>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</si>
  <si>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</si>
  <si>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</si>
  <si>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</si>
  <si>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</si>
  <si>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</si>
  <si>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</si>
  <si>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</si>
  <si>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</si>
  <si>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</si>
  <si>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</si>
  <si>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</si>
  <si>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</si>
  <si>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</si>
  <si>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</si>
  <si>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</si>
  <si>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</si>
  <si>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</si>
  <si>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</si>
  <si>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</si>
  <si>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</si>
  <si>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</si>
  <si>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</si>
  <si>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</si>
  <si>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</si>
  <si>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</si>
  <si>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</si>
  <si>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</si>
  <si>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</si>
  <si>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</si>
  <si>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</si>
  <si>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</si>
  <si>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</si>
  <si>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</si>
  <si>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</si>
  <si>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</si>
  <si>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</si>
  <si>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</si>
  <si>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</si>
  <si>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</si>
  <si>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</si>
  <si>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</si>
  <si>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</si>
  <si>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</si>
  <si>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</si>
  <si>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</si>
  <si>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</si>
  <si>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</si>
  <si>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</si>
  <si>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</si>
  <si>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</si>
  <si>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</si>
  <si>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</si>
  <si>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</si>
  <si>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</si>
  <si>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</si>
  <si>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</si>
  <si>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</si>
  <si>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</si>
  <si>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</si>
  <si>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</si>
  <si>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</si>
  <si>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</si>
  <si>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</si>
  <si>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</si>
  <si>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</si>
  <si>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</si>
  <si>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</si>
  <si>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</si>
  <si>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</si>
  <si>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</si>
  <si>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</si>
  <si>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</si>
  <si>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</si>
  <si>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</si>
  <si>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</si>
  <si>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</si>
  <si>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</si>
  <si>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</si>
  <si>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</si>
  <si>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</si>
  <si>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</si>
  <si>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</si>
  <si>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</si>
  <si>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</si>
  <si>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</si>
  <si>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</si>
  <si>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</si>
  <si>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</si>
  <si>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</si>
  <si>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</si>
  <si>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</si>
  <si>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</si>
  <si>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</si>
  <si>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</si>
  <si>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</si>
  <si>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</si>
  <si>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</si>
  <si>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</si>
  <si>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</si>
  <si>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</si>
  <si>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</si>
  <si>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</si>
  <si>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</si>
  <si>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</si>
  <si>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</si>
  <si>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</si>
  <si>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</si>
  <si>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</si>
  <si>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</si>
  <si>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</si>
  <si>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</si>
  <si>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</si>
  <si>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</si>
  <si>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</si>
  <si>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</si>
  <si>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</si>
  <si>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</si>
  <si>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</si>
  <si>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</si>
  <si>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</si>
  <si>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</si>
  <si>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</si>
  <si>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</si>
  <si>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</si>
  <si>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</si>
  <si>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</si>
  <si>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</si>
  <si>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</si>
  <si>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</si>
  <si>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</si>
  <si>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</si>
  <si>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</si>
  <si>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</si>
  <si>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</si>
  <si>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</si>
  <si>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</si>
  <si>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</si>
  <si>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</si>
  <si>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</si>
  <si>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</si>
  <si>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</si>
  <si>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</si>
  <si>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</si>
  <si>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</si>
  <si>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</si>
  <si>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</si>
  <si>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</si>
  <si>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</si>
  <si>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</si>
  <si>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</si>
  <si>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</si>
  <si>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</si>
  <si>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</si>
  <si>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</si>
  <si>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</si>
  <si>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</si>
  <si>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</si>
  <si>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</si>
  <si>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</si>
  <si>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</si>
  <si>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</si>
  <si>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</si>
  <si>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</si>
  <si>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</si>
  <si>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</si>
  <si>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</si>
  <si>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</si>
  <si>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</si>
  <si>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</si>
  <si>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</si>
  <si>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</si>
  <si>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</si>
  <si>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</si>
  <si>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</si>
  <si>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</si>
  <si>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</si>
  <si>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</si>
  <si>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</si>
  <si>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</si>
  <si>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</si>
  <si>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</si>
  <si>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</si>
  <si>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</si>
  <si>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</si>
  <si>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</si>
  <si>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</si>
  <si>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</si>
  <si>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</si>
  <si>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</si>
  <si>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</si>
  <si>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</si>
  <si>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</si>
  <si>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</si>
  <si>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</si>
  <si>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</si>
  <si>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</si>
  <si>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</si>
  <si>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</si>
  <si>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</si>
  <si>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</si>
  <si>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</si>
  <si>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</si>
  <si>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</si>
  <si>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</si>
  <si>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</si>
  <si>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</si>
  <si>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</si>
  <si>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</si>
  <si>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</si>
  <si>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</si>
  <si>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</si>
  <si>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</si>
  <si>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</si>
  <si>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</si>
  <si>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</si>
  <si>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</si>
  <si>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</si>
  <si>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</si>
  <si>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</si>
  <si>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</si>
  <si>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</si>
  <si>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</si>
  <si>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</si>
  <si>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</si>
  <si>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</si>
  <si>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</si>
  <si>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</si>
  <si>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</si>
  <si>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</si>
  <si>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</si>
  <si>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</si>
  <si>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</si>
  <si>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</si>
  <si>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</si>
  <si>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</si>
  <si>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</si>
  <si>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</si>
  <si>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</si>
  <si>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</si>
  <si>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</si>
  <si>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</si>
  <si>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</si>
  <si>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</si>
  <si>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</si>
  <si>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</si>
  <si>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</si>
  <si>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</si>
  <si>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</si>
  <si>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</si>
  <si>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</si>
  <si>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</si>
  <si>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</si>
  <si>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</si>
  <si>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</si>
  <si>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</si>
  <si>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</si>
  <si>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</si>
  <si>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</si>
  <si>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</si>
  <si>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</si>
  <si>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</si>
  <si>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</si>
  <si>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</si>
  <si>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</si>
  <si>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</si>
  <si>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</si>
  <si>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</si>
  <si>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</si>
  <si>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</si>
  <si>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</si>
  <si>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</si>
  <si>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</si>
  <si>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</si>
  <si>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</si>
  <si>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</si>
  <si>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</si>
  <si>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</si>
  <si>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</si>
  <si>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</si>
  <si>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</si>
  <si>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</si>
  <si>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</si>
  <si>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</si>
  <si>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</si>
  <si>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</si>
  <si>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</si>
  <si>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</si>
  <si>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</si>
  <si>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</si>
  <si>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</si>
  <si>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</si>
  <si>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</si>
  <si>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</si>
  <si>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</si>
  <si>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</si>
  <si>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</si>
  <si>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</si>
  <si>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</si>
  <si>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</si>
  <si>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</si>
  <si>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</si>
  <si>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</si>
  <si>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</si>
  <si>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</si>
  <si>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</si>
  <si>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</si>
  <si>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</si>
  <si>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</si>
  <si>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</si>
  <si>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</si>
  <si>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</si>
  <si>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</si>
  <si>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</si>
  <si>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</si>
  <si>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</si>
  <si>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</si>
  <si>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</si>
  <si>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</si>
  <si>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</si>
  <si>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</si>
  <si>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</si>
  <si>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</si>
  <si>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</si>
  <si>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</si>
  <si>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</si>
  <si>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</si>
  <si>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</si>
  <si>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</si>
  <si>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</si>
  <si>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</si>
  <si>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</si>
  <si>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</si>
  <si>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</si>
  <si>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</si>
  <si>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</si>
  <si>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</si>
  <si>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</si>
  <si>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</si>
  <si>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</si>
  <si>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</si>
  <si>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</si>
  <si>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</si>
  <si>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</si>
  <si>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</si>
  <si>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</si>
  <si>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</si>
  <si>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</si>
  <si>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</si>
  <si>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</si>
  <si>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</si>
  <si>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</si>
  <si>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</si>
  <si>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</si>
  <si>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</si>
  <si>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</si>
  <si>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</si>
  <si>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</si>
  <si>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</si>
  <si>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</si>
  <si>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</si>
  <si>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</si>
  <si>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</si>
  <si>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</si>
  <si>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</si>
  <si>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</si>
  <si>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</si>
  <si>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</si>
  <si>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</si>
  <si>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</si>
  <si>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</si>
  <si>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</si>
  <si>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</si>
  <si>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</si>
  <si>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</si>
  <si>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</si>
  <si>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</si>
  <si>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</si>
  <si>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</si>
  <si>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</si>
  <si>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</si>
  <si>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</si>
  <si>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</si>
  <si>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</si>
  <si>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</si>
  <si>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</si>
  <si>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</si>
  <si>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</si>
  <si>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</si>
  <si>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</si>
  <si>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</si>
  <si>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</si>
  <si>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</si>
  <si>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</si>
  <si>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</si>
  <si>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</si>
  <si>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</si>
  <si>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</si>
  <si>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</si>
  <si>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</si>
  <si>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</si>
  <si>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</si>
  <si>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</si>
  <si>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</si>
  <si>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</si>
  <si>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</si>
  <si>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</si>
  <si>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</si>
  <si>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</si>
  <si>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</si>
  <si>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</si>
  <si>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</si>
  <si>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</si>
  <si>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</si>
  <si>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</si>
  <si>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</si>
  <si>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</si>
  <si>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</si>
  <si>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</si>
  <si>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</si>
  <si>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</si>
  <si>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</si>
  <si>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</si>
  <si>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</si>
  <si>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</si>
  <si>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</si>
  <si>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</si>
  <si>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</si>
  <si>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</si>
  <si>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</si>
  <si>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</si>
  <si>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</si>
  <si>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</si>
  <si>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</si>
  <si>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</si>
  <si>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</si>
  <si>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</si>
  <si>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</si>
  <si>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</si>
  <si>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</si>
  <si>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</si>
  <si>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</si>
  <si>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</si>
  <si>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</si>
  <si>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</si>
  <si>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</si>
  <si>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</si>
  <si>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</si>
  <si>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</si>
  <si>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</si>
  <si>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</si>
  <si>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</si>
  <si>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</si>
  <si>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</si>
  <si>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</si>
  <si>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</si>
  <si>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</si>
  <si>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</si>
  <si>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</si>
  <si>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</si>
  <si>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</si>
  <si>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</si>
  <si>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</si>
  <si>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</si>
  <si>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</si>
  <si>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</si>
  <si>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</si>
  <si>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</si>
  <si>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</si>
  <si>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</si>
  <si>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</si>
  <si>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</si>
  <si>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</si>
  <si>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</si>
  <si>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</si>
  <si>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</si>
  <si>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</si>
  <si>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</si>
  <si>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</si>
  <si>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</si>
  <si>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</si>
  <si>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</si>
  <si>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</si>
  <si>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</si>
  <si>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</si>
  <si>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</si>
  <si>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</si>
  <si>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</si>
  <si>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</si>
  <si>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</si>
  <si>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</si>
  <si>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</si>
  <si>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</si>
  <si>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</si>
  <si>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</si>
  <si>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</si>
  <si>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</si>
  <si>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</si>
  <si>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</si>
  <si>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</si>
  <si>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</si>
  <si>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</si>
  <si>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</si>
  <si>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</si>
  <si>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</si>
  <si>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</si>
  <si>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</si>
  <si>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</si>
  <si>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</si>
  <si>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</si>
  <si>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</si>
  <si>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</si>
  <si>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</si>
  <si>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</si>
  <si>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</si>
  <si>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</si>
  <si>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</si>
  <si>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</si>
  <si>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</si>
  <si>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</si>
  <si>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</si>
  <si>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</si>
  <si>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</si>
  <si>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</si>
  <si>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</si>
  <si>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</si>
  <si>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</si>
  <si>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</si>
  <si>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</si>
  <si>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</si>
  <si>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</si>
  <si>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</si>
  <si>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</si>
  <si>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</si>
  <si>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</si>
  <si>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</si>
  <si>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</si>
  <si>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</si>
  <si>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</si>
  <si>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</si>
  <si>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</si>
  <si>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</si>
  <si>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</si>
  <si>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</si>
  <si>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</si>
  <si>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</si>
  <si>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</si>
  <si>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</si>
  <si>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</si>
  <si>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</si>
  <si>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</si>
  <si>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</si>
  <si>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</si>
  <si>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</si>
  <si>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</si>
  <si>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</si>
  <si>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</si>
  <si>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</si>
  <si>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</si>
  <si>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</si>
  <si>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</si>
  <si>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</si>
  <si>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</si>
  <si>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</si>
  <si>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</si>
  <si>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</si>
  <si>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</si>
  <si>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</si>
  <si>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</si>
  <si>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</si>
  <si>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</si>
  <si>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</si>
  <si>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</si>
  <si>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</si>
  <si>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</si>
  <si>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</si>
  <si>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</si>
  <si>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</si>
  <si>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</si>
  <si>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</si>
  <si>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</si>
  <si>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</si>
  <si>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</si>
  <si>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</si>
  <si>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</si>
  <si>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</si>
  <si>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</si>
  <si>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</si>
  <si>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</si>
  <si>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</si>
  <si>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</si>
  <si>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</si>
  <si>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</si>
  <si>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</si>
  <si>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</si>
  <si>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</si>
  <si>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</si>
  <si>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</si>
  <si>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</si>
  <si>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</si>
  <si>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</si>
  <si>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</si>
  <si>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</si>
  <si>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</si>
  <si>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</si>
  <si>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</si>
  <si>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</si>
  <si>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</si>
  <si>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</si>
  <si>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</si>
  <si>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</si>
  <si>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</si>
  <si>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</si>
  <si>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</si>
  <si>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</si>
  <si>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</si>
  <si>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</si>
  <si>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</si>
  <si>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</si>
  <si>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</si>
  <si>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</si>
  <si>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</si>
  <si>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</si>
  <si>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</si>
  <si>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</si>
  <si>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</si>
  <si>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</si>
  <si>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</si>
  <si>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</si>
  <si>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</si>
  <si>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</si>
  <si>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</si>
  <si>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</si>
  <si>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</si>
  <si>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</si>
  <si>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</si>
  <si>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</si>
  <si>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</si>
  <si>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</si>
  <si>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</si>
  <si>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</si>
  <si>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</si>
  <si>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</si>
  <si>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</si>
  <si>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</si>
  <si>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</si>
  <si>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</si>
  <si>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</si>
  <si>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</si>
  <si>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</si>
  <si>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</si>
  <si>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</si>
  <si>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</si>
  <si>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</si>
  <si>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</si>
  <si>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</si>
  <si>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</si>
  <si>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</si>
  <si>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</si>
  <si>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</si>
  <si>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</si>
  <si>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</si>
  <si>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</si>
  <si>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</si>
  <si>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</si>
  <si>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</si>
  <si>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</si>
  <si>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</si>
  <si>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</si>
  <si>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</si>
  <si>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</si>
  <si>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</si>
  <si>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</si>
  <si>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</si>
  <si>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</si>
  <si>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</si>
  <si>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</si>
  <si>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</si>
  <si>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</si>
  <si>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</si>
  <si>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</si>
  <si>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</si>
  <si>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</si>
  <si>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</si>
  <si>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</si>
  <si>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</si>
  <si>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</si>
  <si>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</si>
  <si>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</si>
  <si>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</si>
  <si>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</si>
  <si>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</si>
  <si>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</si>
  <si>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</si>
  <si>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</si>
  <si>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</si>
  <si>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</si>
  <si>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</si>
  <si>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</si>
  <si>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</si>
  <si>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</si>
  <si>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</si>
  <si>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</si>
  <si>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</si>
  <si>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</si>
  <si>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</si>
  <si>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</si>
  <si>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</si>
  <si>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</si>
  <si>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</si>
  <si>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</si>
  <si>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</si>
  <si>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</si>
  <si>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</si>
  <si>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</si>
  <si>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</si>
  <si>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</si>
  <si>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</si>
  <si>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</si>
  <si>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</si>
  <si>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</si>
  <si>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</si>
  <si>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</si>
  <si>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</si>
  <si>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</si>
  <si>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</si>
  <si>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</si>
  <si>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</si>
  <si>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</si>
  <si>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</si>
  <si>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</si>
  <si>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</si>
  <si>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</si>
  <si>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</si>
  <si>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</si>
  <si>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</si>
  <si>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</si>
  <si>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</si>
  <si>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</si>
  <si>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</si>
  <si>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</si>
  <si>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</si>
  <si>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</si>
  <si>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</si>
  <si>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</si>
  <si>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</si>
  <si>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</si>
  <si>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</si>
  <si>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</si>
  <si>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</si>
  <si>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</si>
  <si>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</si>
  <si>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</si>
  <si>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</si>
  <si>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</si>
  <si>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</si>
  <si>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</si>
  <si>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</si>
  <si>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</si>
  <si>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</si>
  <si>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</si>
  <si>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</si>
  <si>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</si>
  <si>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</si>
  <si>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</si>
  <si>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</si>
  <si>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</si>
  <si>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</si>
  <si>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</si>
  <si>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</si>
  <si>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</si>
  <si>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</si>
  <si>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</si>
  <si>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</si>
  <si>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</si>
  <si>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</si>
  <si>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</si>
  <si>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</si>
  <si>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</si>
  <si>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</si>
  <si>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</si>
  <si>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</si>
  <si>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</si>
  <si>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</si>
  <si>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</si>
  <si>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</si>
  <si>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</si>
  <si>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</si>
  <si>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</si>
  <si>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</si>
  <si>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</si>
  <si>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</si>
  <si>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</si>
  <si>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</si>
  <si>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</si>
  <si>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</si>
  <si>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</si>
  <si>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</si>
  <si>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</si>
  <si>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</si>
  <si>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</si>
  <si>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</si>
  <si>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</si>
  <si>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</si>
  <si>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</si>
  <si>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</si>
  <si>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</si>
  <si>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</si>
  <si>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</si>
  <si>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</si>
  <si>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</si>
  <si>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</si>
  <si>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</si>
  <si>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</si>
  <si>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</si>
  <si>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</si>
  <si>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</si>
  <si>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</si>
  <si>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</si>
  <si>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</si>
  <si>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</si>
  <si>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</si>
  <si>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</si>
  <si>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</si>
  <si>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</si>
  <si>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</si>
  <si>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</si>
  <si>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</si>
  <si>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</si>
  <si>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</si>
  <si>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</si>
  <si>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</si>
  <si>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</si>
  <si>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</si>
  <si>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</si>
  <si>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</si>
  <si>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</si>
  <si>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</si>
  <si>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</si>
  <si>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</si>
  <si>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</si>
  <si>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</si>
  <si>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</si>
  <si>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</si>
  <si>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</si>
  <si>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</si>
  <si>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</si>
  <si>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</si>
  <si>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</si>
  <si>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</si>
  <si>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</si>
  <si>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</si>
  <si>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</si>
  <si>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</si>
  <si>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</si>
  <si>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</si>
  <si>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</si>
  <si>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</si>
  <si>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</si>
  <si>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</si>
  <si>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</si>
  <si>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</si>
  <si>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</si>
  <si>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</si>
  <si>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</si>
  <si>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</si>
  <si>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</si>
  <si>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</si>
  <si>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</si>
  <si>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</si>
  <si>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</si>
  <si>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</si>
  <si>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</si>
  <si>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</si>
  <si>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</si>
  <si>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</si>
  <si>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</si>
  <si>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</si>
  <si>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</si>
  <si>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</si>
  <si>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</si>
  <si>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</si>
  <si>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</si>
  <si>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</si>
  <si>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</si>
  <si>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</si>
  <si>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</si>
  <si>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</si>
  <si>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</si>
  <si>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</si>
  <si>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</si>
  <si>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</si>
  <si>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</si>
  <si>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</si>
  <si>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</si>
  <si>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</si>
  <si>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</si>
  <si>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</si>
  <si>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</si>
  <si>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</si>
  <si>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</si>
  <si>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</si>
  <si>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</si>
  <si>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</si>
  <si>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</si>
  <si>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</si>
  <si>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</si>
  <si>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</si>
  <si>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</si>
  <si>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</si>
  <si>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</si>
  <si>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</si>
  <si>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</si>
  <si>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</si>
  <si>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</si>
  <si>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</si>
  <si>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</si>
  <si>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</si>
  <si>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</si>
  <si>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</si>
  <si>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</si>
  <si>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</si>
  <si>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</si>
  <si>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</si>
  <si>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</si>
  <si>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</si>
  <si>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</si>
  <si>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</si>
  <si>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</si>
  <si>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</si>
  <si>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</si>
  <si>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</si>
  <si>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</si>
  <si>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</si>
  <si>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</si>
  <si>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</si>
  <si>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</si>
  <si>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</si>
  <si>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</si>
  <si>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</si>
  <si>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</si>
  <si>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</si>
  <si>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</si>
  <si>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</si>
  <si>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</si>
  <si>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</si>
  <si>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</si>
  <si>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</si>
  <si>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</si>
  <si>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</si>
  <si>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</si>
  <si>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</si>
  <si>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</si>
  <si>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</si>
  <si>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</si>
  <si>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</si>
  <si>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</si>
  <si>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</si>
  <si>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</si>
  <si>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</si>
  <si>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</si>
  <si>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</si>
  <si>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</si>
  <si>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</si>
  <si>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</si>
  <si>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</si>
  <si>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</si>
  <si>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</si>
  <si>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</si>
  <si>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</si>
  <si>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</si>
  <si>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</si>
  <si>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</si>
  <si>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</si>
  <si>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</si>
  <si>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</si>
  <si>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</si>
  <si>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</si>
  <si>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</si>
  <si>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</si>
  <si>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</si>
  <si>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</si>
  <si>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</si>
  <si>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</si>
  <si>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</si>
  <si>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</si>
  <si>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</si>
  <si>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</si>
  <si>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</si>
  <si>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</si>
  <si>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</si>
  <si>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</si>
  <si>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</si>
  <si>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</si>
  <si>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</si>
  <si>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</si>
  <si>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</si>
  <si>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</si>
  <si>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</si>
  <si>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</si>
  <si>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</si>
  <si>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</si>
  <si>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</si>
  <si>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</si>
  <si>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</si>
  <si>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</si>
  <si>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</si>
  <si>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</si>
  <si>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</si>
  <si>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</si>
  <si>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</si>
  <si>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</si>
  <si>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</si>
  <si>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</si>
  <si>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</si>
  <si>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</si>
  <si>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</si>
  <si>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</si>
  <si>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</si>
  <si>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</si>
  <si>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</si>
  <si>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</si>
  <si>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</si>
  <si>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</si>
  <si>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</si>
  <si>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</si>
  <si>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</si>
  <si>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</si>
  <si>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</si>
  <si>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</si>
  <si>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</si>
  <si>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</si>
  <si>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</si>
  <si>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</si>
  <si>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</si>
  <si>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</si>
  <si>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</si>
  <si>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</si>
  <si>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</si>
  <si>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</si>
  <si>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</si>
  <si>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</si>
  <si>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</si>
  <si>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</si>
  <si>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</si>
  <si>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</si>
  <si>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</si>
  <si>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</si>
  <si>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</si>
  <si>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</si>
  <si>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</si>
  <si>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</si>
  <si>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</si>
  <si>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</si>
  <si>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</si>
  <si>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</si>
  <si>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</si>
  <si>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</si>
  <si>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</si>
  <si>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</si>
  <si>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</si>
  <si>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</si>
  <si>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</si>
  <si>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</si>
  <si>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</si>
  <si>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</si>
  <si>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</si>
  <si>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</si>
  <si>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</si>
  <si>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</si>
  <si>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</si>
  <si>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</si>
  <si>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</si>
  <si>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</si>
  <si>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</si>
  <si>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</si>
  <si>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</si>
  <si>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</si>
  <si>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</si>
  <si>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</si>
  <si>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</si>
  <si>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</si>
  <si>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</si>
  <si>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</si>
  <si>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</si>
  <si>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</si>
  <si>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</si>
  <si>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</si>
  <si>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</si>
  <si>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</si>
  <si>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</si>
  <si>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</si>
  <si>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</si>
  <si>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</si>
  <si>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</si>
  <si>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</si>
  <si>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</si>
  <si>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</si>
  <si>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</si>
  <si>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</si>
  <si>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</si>
  <si>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</si>
  <si>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</si>
  <si>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</si>
  <si>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</si>
  <si>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</si>
  <si>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</si>
  <si>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</si>
  <si>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</si>
  <si>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</si>
  <si>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</si>
  <si>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</si>
  <si>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</si>
  <si>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</si>
  <si>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</si>
  <si>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</si>
  <si>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</si>
  <si>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</si>
  <si>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</si>
  <si>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</si>
  <si>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</si>
  <si>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</si>
  <si>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</si>
  <si>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</si>
  <si>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</si>
  <si>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</si>
  <si>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</si>
  <si>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</si>
  <si>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</si>
  <si>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</si>
  <si>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</si>
  <si>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</si>
  <si>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</si>
  <si>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</si>
  <si>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</si>
  <si>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</si>
  <si>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</si>
  <si>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</si>
  <si>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</si>
  <si>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</si>
  <si>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</si>
  <si>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</si>
  <si>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</si>
  <si>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</si>
  <si>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</si>
  <si>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</si>
  <si>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</si>
  <si>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</si>
  <si>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</si>
  <si>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</si>
  <si>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</si>
  <si>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</si>
  <si>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</si>
  <si>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</si>
  <si>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</si>
  <si>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</si>
  <si>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</si>
  <si>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</si>
  <si>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</si>
  <si>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</si>
  <si>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</si>
  <si>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</si>
  <si>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</si>
  <si>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</si>
  <si>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</si>
  <si>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</si>
  <si>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</si>
  <si>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</si>
  <si>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</si>
  <si>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</si>
  <si>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</si>
  <si>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</si>
  <si>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</si>
  <si>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</si>
  <si>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</si>
  <si>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</si>
  <si>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</si>
  <si>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</si>
  <si>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</si>
  <si>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</si>
  <si>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</si>
  <si>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</si>
  <si>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</si>
  <si>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</si>
  <si>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</si>
  <si>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</si>
  <si>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</si>
  <si>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</si>
  <si>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</si>
  <si>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</si>
  <si>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</si>
  <si>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</si>
  <si>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</si>
  <si>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</si>
  <si>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</si>
  <si>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</si>
  <si>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</si>
  <si>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</si>
  <si>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</si>
  <si>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</si>
  <si>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</si>
  <si>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</si>
  <si>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</si>
  <si>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</si>
  <si>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</si>
  <si>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</si>
  <si>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</si>
  <si>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</si>
  <si>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</si>
  <si>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</si>
  <si>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</si>
  <si>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</si>
  <si>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</si>
  <si>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</si>
  <si>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</si>
  <si>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</si>
  <si>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</si>
  <si>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</si>
  <si>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</si>
  <si>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</si>
  <si>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</si>
  <si>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</si>
  <si>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</si>
  <si>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</si>
  <si>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</si>
  <si>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</si>
  <si>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</si>
  <si>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</si>
  <si>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</si>
  <si>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</si>
  <si>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</si>
  <si>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</si>
  <si>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</si>
  <si>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</si>
  <si>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</si>
  <si>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</si>
  <si>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</si>
  <si>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</si>
  <si>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</si>
  <si>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</si>
  <si>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</si>
  <si>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</si>
  <si>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</si>
  <si>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</si>
  <si>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</si>
  <si>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</si>
  <si>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</si>
  <si>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</si>
  <si>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</si>
  <si>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</si>
  <si>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</si>
  <si>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</si>
  <si>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</si>
  <si>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</si>
  <si>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</si>
  <si>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</si>
  <si>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</si>
  <si>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</si>
  <si>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</si>
  <si>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</si>
  <si>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</si>
  <si>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</si>
  <si>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</si>
  <si>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</si>
  <si>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</si>
  <si>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</si>
  <si>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</si>
  <si>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</si>
  <si>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</si>
  <si>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</si>
  <si>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</si>
  <si>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</si>
  <si>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</si>
  <si>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</si>
  <si>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</si>
  <si>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</si>
  <si>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</si>
  <si>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</si>
  <si>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</si>
  <si>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</si>
  <si>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</si>
  <si>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</si>
  <si>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</si>
  <si>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</si>
  <si>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</si>
  <si>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</si>
  <si>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</si>
  <si>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</si>
  <si>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</si>
  <si>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</si>
  <si>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</si>
  <si>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</si>
  <si>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</si>
  <si>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</si>
  <si>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</si>
  <si>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</si>
  <si>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</si>
  <si>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</si>
  <si>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</si>
  <si>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</si>
  <si>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</si>
  <si>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</si>
  <si>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</si>
  <si>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</si>
  <si>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</si>
  <si>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</si>
  <si>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</si>
  <si>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</si>
  <si>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2" type="noConversion"/>
  </si>
  <si>
    <t>Average Donation</t>
    <phoneticPr fontId="2" type="noConversion"/>
  </si>
  <si>
    <t>Category</t>
  </si>
  <si>
    <t>Category</t>
    <phoneticPr fontId="2" type="noConversion"/>
  </si>
  <si>
    <t>Sub-Category</t>
    <phoneticPr fontId="2" type="noConversion"/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</si>
  <si>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</si>
  <si>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</si>
  <si>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</si>
  <si>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</si>
  <si>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</si>
  <si>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</si>
  <si>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</si>
  <si>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</si>
  <si>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</si>
  <si>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</si>
  <si>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</si>
  <si>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</si>
  <si>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</si>
  <si>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</si>
  <si>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</si>
  <si>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documentary</t>
  </si>
  <si>
    <t>drama</t>
  </si>
  <si>
    <t>science fiction</t>
  </si>
  <si>
    <t>shorts</t>
  </si>
  <si>
    <t>television</t>
  </si>
  <si>
    <t>Date Created Conversion</t>
    <phoneticPr fontId="2" type="noConversion"/>
  </si>
  <si>
    <t>Date Ended Conversion</t>
    <phoneticPr fontId="2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</si>
  <si>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</si>
  <si>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</si>
  <si>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</si>
  <si>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</si>
  <si>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</si>
  <si>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</si>
  <si>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</si>
  <si>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</si>
  <si>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</si>
  <si>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</si>
  <si>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</si>
  <si>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</si>
  <si>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</si>
  <si>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</si>
  <si>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</si>
  <si>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</si>
  <si>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</si>
  <si>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</si>
  <si>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</si>
  <si>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</si>
  <si>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</si>
  <si>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</si>
  <si>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</si>
  <si>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</si>
  <si>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</si>
  <si>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</si>
  <si>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</si>
  <si>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</si>
  <si>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</si>
  <si>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</si>
  <si>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</si>
  <si>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</si>
  <si>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</si>
  <si>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Staff pick</t>
  </si>
  <si>
    <t>Days last</t>
  </si>
  <si>
    <t>Avg collection per day</t>
  </si>
  <si>
    <t>Sub-Category</t>
  </si>
  <si>
    <t>Average of Avg collection per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</si>
</sst>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0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D-46CC-83D4-9B75F0FD45C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6-43E3-A514-0292C321559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6-43E3-A514-0292C321559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6-43E3-A514-0292C3215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171040"/>
        <c:axId val="520172352"/>
      </c:barChart>
      <c:catAx>
        <c:axId val="52017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72352"/>
        <c:crosses val="autoZero"/>
        <c:auto val="1"/>
        <c:lblAlgn val="ctr"/>
        <c:lblOffset val="100"/>
        <c:noMultiLvlLbl val="0"/>
      </c:catAx>
      <c:valAx>
        <c:axId val="5201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7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Stats'!$B$6:$B$12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9-4529-92D6-CE2DD4DDD4E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Stats'!$C$6:$C$12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8-4BFE-974E-727CECA5C1A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Stats'!$D$6:$D$12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08-4BFE-974E-727CECA5C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183504"/>
        <c:axId val="520181536"/>
      </c:barChart>
      <c:catAx>
        <c:axId val="5201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81536"/>
        <c:crosses val="autoZero"/>
        <c:auto val="1"/>
        <c:lblAlgn val="ctr"/>
        <c:lblOffset val="100"/>
        <c:noMultiLvlLbl val="0"/>
      </c:catAx>
      <c:valAx>
        <c:axId val="52018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B-4D46-9FC3-76284C6BF0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EB-4D46-9FC3-76284C6BF0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EB-4D46-9FC3-76284C6BF0E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F-4940-A159-CF40D6D88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604200"/>
        <c:axId val="415655816"/>
      </c:lineChart>
      <c:catAx>
        <c:axId val="50060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55816"/>
        <c:crosses val="autoZero"/>
        <c:auto val="1"/>
        <c:lblAlgn val="ctr"/>
        <c:lblOffset val="100"/>
        <c:noMultiLvlLbl val="0"/>
      </c:catAx>
      <c:valAx>
        <c:axId val="41565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0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4-44FA-A6E3-BCD5F349AE38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4-44FA-A6E3-BCD5F349AE38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4-44FA-A6E3-BCD5F349A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271288"/>
        <c:axId val="508266696"/>
      </c:lineChart>
      <c:catAx>
        <c:axId val="50827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layout>
            <c:manualLayout>
              <c:xMode val="edge"/>
              <c:yMode val="edge"/>
              <c:x val="0.428505905511811"/>
              <c:y val="0.791295567220764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66696"/>
        <c:crosses val="autoZero"/>
        <c:auto val="1"/>
        <c:lblAlgn val="ctr"/>
        <c:lblOffset val="100"/>
        <c:noMultiLvlLbl val="0"/>
      </c:catAx>
      <c:valAx>
        <c:axId val="50826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228043525809273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7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[StarterBook(AutoRecovered).xlsx]Sheet9!PivotTable1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Sheet9!$B$6:$B$15</c:f>
              <c:numCache>
                <c:formatCode>General</c:formatCode>
                <c:ptCount val="9"/>
                <c:pt idx="0">
                  <c:v>28.10031324987181</c:v>
                </c:pt>
                <c:pt idx="1">
                  <c:v>1.2947457627118644</c:v>
                </c:pt>
                <c:pt idx="3">
                  <c:v>14.035306046123063</c:v>
                </c:pt>
                <c:pt idx="4">
                  <c:v>13.026594777253857</c:v>
                </c:pt>
                <c:pt idx="6">
                  <c:v>19.750354752568324</c:v>
                </c:pt>
                <c:pt idx="7">
                  <c:v>340.76061067695275</c:v>
                </c:pt>
                <c:pt idx="8">
                  <c:v>88.453236597567098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0-4A26-9EC7-5B0522483205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Sheet9!$C$6:$C$15</c:f>
              <c:numCache>
                <c:formatCode>General</c:formatCode>
                <c:ptCount val="9"/>
                <c:pt idx="0">
                  <c:v>56.032323877249375</c:v>
                </c:pt>
                <c:pt idx="1">
                  <c:v>17.209783617202447</c:v>
                </c:pt>
                <c:pt idx="2">
                  <c:v>49.499961116396648</c:v>
                </c:pt>
                <c:pt idx="4">
                  <c:v>16.954774951399585</c:v>
                </c:pt>
                <c:pt idx="5">
                  <c:v>54.921779149436347</c:v>
                </c:pt>
                <c:pt idx="6">
                  <c:v>13.80644323124525</c:v>
                </c:pt>
                <c:pt idx="7">
                  <c:v>189.72517918809086</c:v>
                </c:pt>
                <c:pt idx="8">
                  <c:v>31.092790278853979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0-4A26-9EC7-5B0522483205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Sheet9!$D$6:$D$15</c:f>
              <c:numCache>
                <c:formatCode>General</c:formatCode>
                <c:ptCount val="9"/>
                <c:pt idx="1">
                  <c:v>35.725409704111534</c:v>
                </c:pt>
                <c:pt idx="4">
                  <c:v>132.68139801209693</c:v>
                </c:pt>
                <c:pt idx="8">
                  <c:v>91.864158077941454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0-4A26-9EC7-5B0522483205}"/>
            </c:ext>
          </c:extLst>
        </c:ser>
        <c:ser>
          <c:idx val="3"/>
          <c:order val="3"/>
          <c:tx>
            <c:strRef>
              <c:f>Sheet9!$E$4:$E$5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Sheet9!$E$6:$E$15</c:f>
              <c:numCache>
                <c:formatCode>General</c:formatCode>
                <c:ptCount val="9"/>
                <c:pt idx="0">
                  <c:v>548.80041393192016</c:v>
                </c:pt>
                <c:pt idx="1">
                  <c:v>768.87552735486054</c:v>
                </c:pt>
                <c:pt idx="2">
                  <c:v>1272.6632933936025</c:v>
                </c:pt>
                <c:pt idx="4">
                  <c:v>183.42282407554441</c:v>
                </c:pt>
                <c:pt idx="5">
                  <c:v>687.54676167162381</c:v>
                </c:pt>
                <c:pt idx="6">
                  <c:v>912.99064542052679</c:v>
                </c:pt>
                <c:pt idx="7">
                  <c:v>2647.0810359760076</c:v>
                </c:pt>
                <c:pt idx="8">
                  <c:v>207.70541042948932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0-4A26-9EC7-5B0522483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558792"/>
        <c:axId val="585559120"/>
      </c:barChart>
      <c:catAx>
        <c:axId val="58555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59120"/>
        <c:crosses val="autoZero"/>
        <c:auto val="1"/>
        <c:lblAlgn val="ctr"/>
        <c:lblOffset val="100"/>
        <c:noMultiLvlLbl val="0"/>
      </c:catAx>
      <c:valAx>
        <c:axId val="5855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5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1</xdr:row>
      <xdr:rowOff>95250</xdr:rowOff>
    </xdr:from>
    <xdr:to>
      <xdr:col>17</xdr:col>
      <xdr:colOff>374649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CCE1D-C2F4-4769-B11B-EAD064736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339724</xdr:colOff>
      <xdr:row>1</xdr:row>
      <xdr:rowOff>50800</xdr:rowOff>
    </xdr:from>
    <xdr:to>
      <xdr:col>17</xdr:col>
      <xdr:colOff>393699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C1FA3-150F-4581-95BB-E23D2F16A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1</xdr:row>
      <xdr:rowOff>38100</xdr:rowOff>
    </xdr:from>
    <xdr:to>
      <xdr:col>17</xdr:col>
      <xdr:colOff>533400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D4A8F-6567-431A-8202-F912EF882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377825</xdr:colOff>
      <xdr:row>14</xdr:row>
      <xdr:rowOff>34925</xdr:rowOff>
    </xdr:from>
    <xdr:to>
      <xdr:col>5</xdr:col>
      <xdr:colOff>936625</xdr:colOff>
      <xdr:row>29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C2B66-DBB4-4B5C-9BD4-D089CC7E4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15</xdr:row>
      <xdr:rowOff>47625</xdr:rowOff>
    </xdr:from>
    <xdr:to>
      <xdr:col>4</xdr:col>
      <xdr:colOff>514350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B67A9-3409-468C-942E-969248074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u" refreshedDate="43813.933824652777" createdVersion="6" refreshedVersion="6" minRefreshableVersion="3" recordCount="4114" xr:uid="{79ACCC12-7DFD-4B6D-8564-BF6ADAD4D6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u" refreshedDate="43813.973071990738" createdVersion="6" refreshedVersion="6" minRefreshableVersion="3" recordCount="4114" xr:uid="{DFCAAA25-E726-4AD7-A12A-BB75CA759A9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第一季"/>
          <s v="第二季"/>
          <s v="第三季"/>
          <s v="第四季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年"/>
          <s v="2010年"/>
          <s v="2011年"/>
          <s v="2012年"/>
          <s v="2013年"/>
          <s v="2014年"/>
          <s v="2015年"/>
          <s v="2016年"/>
          <s v="2017年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u" refreshedDate="43822.026943518518" createdVersion="6" refreshedVersion="6" minRefreshableVersion="3" recordCount="4114" xr:uid="{B5C36E09-A6A1-4338-9327-D6615D905DB9}">
  <cacheSource type="worksheet">
    <worksheetSource ref="A1:V4115" sheet="Sheet8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 last" numFmtId="0">
      <sharedItems containsSemiMixedTypes="0" containsString="0" containsNumber="1" containsInteger="1" minValue="1" maxValue="90"/>
    </cacheField>
    <cacheField name="Avg collection per day" numFmtId="0">
      <sharedItems containsSemiMixedTypes="0" containsString="0" containsNumber="1" minValue="0" maxValue="68945.137352941179" count="3067">
        <n v="375.25806451612902"/>
        <n v="488.43333333333334"/>
        <n v="52.5"/>
        <n v="346.33333333333331"/>
        <n v="1803.876"/>
        <n v="258.23529411764707"/>
        <n v="851.9"/>
        <n v="227.75"/>
        <n v="500.21714285714285"/>
        <n v="20.999666666666666"/>
        <n v="86.142857142857139"/>
        <n v="188.28125"/>
        <n v="1101.9555555555555"/>
        <n v="155.52777777777777"/>
        <n v="242.24"/>
        <n v="118.44444444444444"/>
        <n v="261.5"/>
        <n v="50.333333333333336"/>
        <n v="1063.211"/>
        <n v="41.166666666666664"/>
        <n v="33.4"/>
        <n v="673"/>
        <n v="25.625"/>
        <n v="87.777777777777771"/>
        <n v="1154.0209090909091"/>
        <n v="13.333333333333334"/>
        <n v="48.5"/>
        <n v="744.83333333333337"/>
        <n v="401.4"/>
        <n v="123.33333333333333"/>
        <n v="135.06633333333332"/>
        <n v="0.72222222222222221"/>
        <n v="679.04761904761904"/>
        <n v="178.66666666666666"/>
        <n v="226.13333333333333"/>
        <n v="69.375"/>
        <n v="284.3"/>
        <n v="1345.2333333333333"/>
        <n v="91.7"/>
        <n v="1091.5"/>
        <n v="101.35"/>
        <n v="66.666666666666671"/>
        <n v="662"/>
        <n v="995.67741935483866"/>
        <n v="44.444444444444443"/>
        <n v="200"/>
        <n v="291.66666666666669"/>
        <n v="89.67583333333333"/>
        <n v="69.645161290322577"/>
        <n v="400"/>
        <n v="15.384615384615385"/>
        <n v="469.4"/>
        <n v="387.36666666666667"/>
        <n v="234.92857142857142"/>
        <n v="336.66666666666669"/>
        <n v="528.09523809523807"/>
        <n v="612.92857142857144"/>
        <n v="509.5"/>
        <n v="343.03333333333336"/>
        <n v="645.97225806451615"/>
        <n v="232.41649999999998"/>
        <n v="337.04545454545456"/>
        <n v="185.68"/>
        <n v="94.598749999999995"/>
        <n v="69.333333333333329"/>
        <n v="278.77777777777777"/>
        <n v="79.066666666666663"/>
        <n v="77.5"/>
        <n v="25.433333333333334"/>
        <n v="346.69468749999999"/>
        <n v="10.6"/>
        <n v="37.18333333333333"/>
        <n v="119.25"/>
        <n v="11.39240506329114"/>
        <n v="18.821999999999999"/>
        <n v="134.66666666666666"/>
        <n v="7.666666666666667"/>
        <n v="29.622641509433961"/>
        <n v="135.1"/>
        <n v="55.033333333333331"/>
        <n v="367.71428571428572"/>
        <n v="371.25"/>
        <n v="133.35"/>
        <n v="13.666666666666666"/>
        <n v="16.666666666666668"/>
        <n v="50.2"/>
        <n v="86.324324324324323"/>
        <n v="138.46153846153845"/>
        <n v="276.16000000000003"/>
        <n v="16.733333333333334"/>
        <n v="59.016393442622949"/>
        <n v="114.34782608695652"/>
        <n v="39.5"/>
        <n v="13"/>
        <n v="15.333333333333334"/>
        <n v="25.671641791044777"/>
        <n v="14.166666666666666"/>
        <n v="94.444444444444443"/>
        <n v="53.009666666666668"/>
        <n v="250"/>
        <n v="145.83333333333334"/>
        <n v="255.5"/>
        <n v="59.434782608695649"/>
        <n v="25"/>
        <n v="124.36842105263158"/>
        <n v="358.92857142857144"/>
        <n v="349.31818181818181"/>
        <n v="61.666666666666664"/>
        <n v="73.166666666666671"/>
        <n v="48.571428571428569"/>
        <n v="180.33333333333334"/>
        <n v="216.66666666666666"/>
        <n v="881.25"/>
        <n v="51.666666666666664"/>
        <n v="25.28"/>
        <n v="86.478260869565219"/>
        <n v="50.24688888888889"/>
        <n v="188.386"/>
        <n v="117.17586206896551"/>
        <n v="0.33333333333333331"/>
        <n v="6.25E-2"/>
        <n v="0"/>
        <n v="4.1944444444444446"/>
        <n v="1.1666666666666667"/>
        <n v="44.741935483870968"/>
        <n v="6.333333333333333"/>
        <n v="53.342857142857142"/>
        <n v="170.11111111111111"/>
        <n v="12.212121212121213"/>
        <n v="152"/>
        <n v="50"/>
        <n v="28.733333333333334"/>
        <n v="0.47619047619047616"/>
        <n v="34.5"/>
        <n v="12.518518518518519"/>
        <n v="1.9166666666666667"/>
        <n v="1.3333333333333333"/>
        <n v="3.0666666666666669"/>
        <n v="501.86666666666667"/>
        <n v="2.3333333333333335"/>
        <n v="1"/>
        <n v="8.5476190476190474"/>
        <n v="0.93023255813953487"/>
        <n v="2.0249999999999999"/>
        <n v="29.75"/>
        <n v="0.26666666666666666"/>
        <n v="0.25"/>
        <n v="0.16666666666666666"/>
        <n v="13.59375"/>
        <n v="10.666666666666666"/>
        <n v="100"/>
        <n v="0.18333333333333332"/>
        <n v="10.833333333333334"/>
        <n v="18.666666666666668"/>
        <n v="1.6666666666666666E-2"/>
        <n v="51.88"/>
        <n v="10.588235294117647"/>
        <n v="6.666666666666667"/>
        <n v="10.025"/>
        <n v="24.066666666666666"/>
        <n v="149.4"/>
        <n v="0.87931034482758619"/>
        <n v="73.333333333333329"/>
        <n v="33.333333333333336"/>
        <n v="5.75"/>
        <n v="5"/>
        <n v="6.25"/>
        <n v="0.56666666666666665"/>
        <n v="0.05"/>
        <n v="52.321428571428569"/>
        <n v="6.2380952380952381"/>
        <n v="9.3000000000000007"/>
        <n v="52.384999999999998"/>
        <n v="19"/>
        <n v="12.433333333333334"/>
        <n v="5072.166666666667"/>
        <n v="37.142857142857146"/>
        <n v="71"/>
        <n v="104.48275862068965"/>
        <n v="74.333333333333329"/>
        <n v="0.66666666666666663"/>
        <n v="0.23809523809523808"/>
        <n v="556.98440000000005"/>
        <n v="385.25806451612902"/>
        <n v="1.6666666666666667"/>
        <n v="275.46875"/>
        <n v="8.7804878048780495"/>
        <n v="2.2033898305084745"/>
        <n v="5.1020408163265305"/>
        <n v="2"/>
        <n v="3.6666666666666665"/>
        <n v="0.83333333333333337"/>
        <n v="13.157894736842104"/>
        <n v="358.78044444444447"/>
        <n v="911.11111111111109"/>
        <n v="421.42857142857144"/>
        <n v="854.93333333333328"/>
        <n v="99.537499999999994"/>
        <n v="172.86666666666667"/>
        <n v="305.45999999999998"/>
        <n v="181.21621621621622"/>
        <n v="1914.0666666666666"/>
        <n v="141.15"/>
        <n v="1055.8333333333333"/>
        <n v="137.34375"/>
        <n v="144.1875"/>
        <n v="50.366666666666667"/>
        <n v="905.39806451612901"/>
        <n v="284.62200000000001"/>
        <n v="602.76666666666665"/>
        <n v="1245.1423333333332"/>
        <n v="1911.4"/>
        <n v="3298.4473333333331"/>
        <n v="231.30434782608697"/>
        <n v="429.6"/>
        <n v="133.33333333333334"/>
        <n v="984.00900000000001"/>
        <n v="197"/>
        <n v="135.48780487804879"/>
        <n v="16.918604651162791"/>
        <n v="432.18133333333333"/>
        <n v="123.77777777777777"/>
        <n v="4907.7923333333329"/>
        <n v="68.82352941176471"/>
        <n v="1082.8965517241379"/>
        <n v="87.26245901639345"/>
        <n v="179.62633333333332"/>
        <n v="178.28571428571428"/>
        <n v="722.63333333333333"/>
        <n v="98.4"/>
        <n v="2391.6"/>
        <n v="1353.1333333333334"/>
        <n v="786.59147058823532"/>
        <n v="2602.4"/>
        <n v="78.02729411764706"/>
        <n v="1230.6756756756756"/>
        <n v="1028.4524999999999"/>
        <n v="1674.0183999999999"/>
        <n v="1067.8503333333333"/>
        <n v="363.84444444444443"/>
        <n v="853.06451612903231"/>
        <n v="1474.4374285714284"/>
        <n v="524.1"/>
        <n v="96.016000000000005"/>
        <n v="315.84210526315792"/>
        <n v="2306.9757575757576"/>
        <n v="878.66666666666663"/>
        <n v="142.85714285714286"/>
        <n v="1109.2426666666665"/>
        <n v="1187.2619999999999"/>
        <n v="559.11111111111109"/>
        <n v="2326.3532203389832"/>
        <n v="596.50833333333333"/>
        <n v="820.34387096774196"/>
        <n v="385.88874999999996"/>
        <n v="334.86666666666667"/>
        <n v="137.46666666666667"/>
        <n v="201.94871794871796"/>
        <n v="325.83333333333331"/>
        <n v="146.44999999999999"/>
        <n v="816.33333333333337"/>
        <n v="281.51111111111112"/>
        <n v="1019.5238095238095"/>
        <n v="69.419333333333327"/>
        <n v="507.81292682926835"/>
        <n v="298.33333333333331"/>
        <n v="404.65909090909093"/>
        <n v="128.38333333333333"/>
        <n v="843.73333333333335"/>
        <n v="501.94117647058823"/>
        <n v="1008.0333333333333"/>
        <n v="488.48275862068965"/>
        <n v="64.022727272727266"/>
        <n v="735.0344827586207"/>
        <n v="1026.6285714285714"/>
        <n v="899.26666666666665"/>
        <n v="237.35714285714286"/>
        <n v="261.69696969696969"/>
        <n v="1491.3714285714286"/>
        <n v="5133.1696969696968"/>
        <n v="202.07407407407408"/>
        <n v="2506.8000000000002"/>
        <n v="439.58333333333331"/>
        <n v="1113.75"/>
        <n v="1375.5483870967741"/>
        <n v="2690.8333333333335"/>
        <n v="1669.7"/>
        <n v="266.28947368421052"/>
        <n v="281.77419354838707"/>
        <n v="973.65933333333328"/>
        <n v="101.16833333333334"/>
        <n v="289.82526315789477"/>
        <n v="216.16666666666666"/>
        <n v="1458.6"/>
        <n v="196.57894736842104"/>
        <n v="1840.0506666666665"/>
        <n v="987.37387096774194"/>
        <n v="759.95555555555552"/>
        <n v="595.83333333333337"/>
        <n v="567.62933333333342"/>
        <n v="1487.8733333333332"/>
        <n v="343.33333333333331"/>
        <n v="400.23933333333332"/>
        <n v="755"/>
        <n v="1082.4000000000001"/>
        <n v="388.53333333333336"/>
        <n v="2115.3393333333333"/>
        <n v="121.26666666666667"/>
        <n v="1312.5806451612902"/>
        <n v="256.73099999999999"/>
        <n v="652.5"/>
        <n v="1777.3793103448277"/>
        <n v="1153.409090909091"/>
        <n v="270.33333333333331"/>
        <n v="1295.8983333333333"/>
        <n v="545.4545454545455"/>
        <n v="200.97777777777779"/>
        <n v="248.7516129032258"/>
        <n v="519.86666666666667"/>
        <n v="1283.3333333333333"/>
        <n v="258.37524999999999"/>
        <n v="371.82857142857142"/>
        <n v="238.67066666666668"/>
        <n v="1016.8333333333334"/>
        <n v="3805.6222222222223"/>
        <n v="9.4"/>
        <n v="266.66666666666669"/>
        <n v="174.2"/>
        <n v="14.285714285714286"/>
        <n v="83.741935483870961"/>
        <n v="457.6"/>
        <n v="139.70833333333334"/>
        <n v="386.93333333333334"/>
        <n v="226.4"/>
        <n v="748.07142857142856"/>
        <n v="109.64285714285714"/>
        <n v="89.782608695652172"/>
        <n v="747.36666666666667"/>
        <n v="883.18333333333328"/>
        <n v="40.06666666666667"/>
        <n v="2623.0967741935483"/>
        <n v="210.26666666666668"/>
        <n v="3982.0683870967741"/>
        <n v="670.73333333333335"/>
        <n v="602.16129032258061"/>
        <n v="1781.3870967741937"/>
        <n v="87.65"/>
        <n v="300.12361111111113"/>
        <n v="1066.6666666666667"/>
        <n v="300.68255813953488"/>
        <n v="208.6"/>
        <n v="689.06451612903231"/>
        <n v="362.26612903225805"/>
        <n v="1730.2"/>
        <n v="134.9047619047619"/>
        <n v="111.97872340425532"/>
        <n v="1244.2068965517242"/>
        <n v="101.2"/>
        <n v="88.697941176470593"/>
        <n v="33.85"/>
        <n v="152.15649999999999"/>
        <n v="22.8"/>
        <n v="21.383333333333333"/>
        <n v="947.34375"/>
        <n v="198.1875"/>
        <n v="448.36666666666667"/>
        <n v="634.26666666666665"/>
        <n v="57.202399999999997"/>
        <n v="40.072333333333333"/>
        <n v="877.16666666666663"/>
        <n v="751.4"/>
        <n v="133.91666666666666"/>
        <n v="0.48333333333333334"/>
        <n v="5.0166666666666666"/>
        <n v="14.333333333333334"/>
        <n v="5.0999999999999996"/>
        <n v="3.3983333333333334"/>
        <n v="0.1"/>
        <n v="4.4333333333333336"/>
        <n v="24.142857142857142"/>
        <n v="1.6"/>
        <n v="13.833333333333334"/>
        <n v="9.5"/>
        <n v="3.7878787878787881"/>
        <n v="62.533333333333331"/>
        <n v="223.03333333333333"/>
        <n v="0.13333333333333333"/>
        <n v="25.533333333333335"/>
        <n v="0.2"/>
        <n v="4.1005000000000003"/>
        <n v="1.5"/>
        <n v="13.2"/>
        <n v="16"/>
        <n v="1.625"/>
        <n v="2.6451612903225805"/>
        <n v="2.7727272727272729"/>
        <n v="27.366666666666667"/>
        <n v="0.41666666666666669"/>
        <n v="0.78125"/>
        <n v="20.833333333333332"/>
        <n v="8.625"/>
        <n v="2.5333333333333332"/>
        <n v="95.888888888888886"/>
        <n v="1.02"/>
        <n v="145.35555555555555"/>
        <n v="4.7"/>
        <n v="28.7"/>
        <n v="3.3333333333333333E-2"/>
        <n v="136.29416666666668"/>
        <n v="81.400000000000006"/>
        <n v="258.8"/>
        <n v="61"/>
        <n v="0.37037037037037035"/>
        <n v="125.5"/>
        <n v="3.6341463414634148"/>
        <n v="277.16700000000003"/>
        <n v="6.935483870967742"/>
        <n v="1.2916666666666667"/>
        <n v="0.56603773584905659"/>
        <n v="71.285714285714292"/>
        <n v="34.727272727272727"/>
        <n v="3.6440677966101696"/>
        <n v="3.8"/>
        <n v="5.583333333333333"/>
        <n v="1.1555555555555554"/>
        <n v="8.3333333333333339"/>
        <n v="14.222222222222221"/>
        <n v="6.7796610169491522"/>
        <n v="0.24444444444444444"/>
        <n v="154.71111111111111"/>
        <n v="616.27499999999998"/>
        <n v="6.833333333333333"/>
        <n v="91.533333333333331"/>
        <n v="170.16666666666666"/>
        <n v="180.41379310344828"/>
        <n v="181.05263157894737"/>
        <n v="201"/>
        <n v="126.78500000000001"/>
        <n v="55.161290322580648"/>
        <n v="336.16666666666669"/>
        <n v="63.333333333333336"/>
        <n v="74.523809523809518"/>
        <n v="166.81818181818181"/>
        <n v="88.888888888888886"/>
        <n v="410.83333333333331"/>
        <n v="83.5"/>
        <n v="402.56410256410254"/>
        <n v="68.333333333333329"/>
        <n v="97.5625"/>
        <n v="80.333333333333329"/>
        <n v="504.03333333333336"/>
        <n v="23.962857142857143"/>
        <n v="342.3"/>
        <n v="0.3"/>
        <n v="2.2666666666666666"/>
        <n v="2.6923076923076925"/>
        <n v="85.931818181818187"/>
        <n v="4.0999999999999996"/>
        <n v="47.2"/>
        <n v="45.533333333333331"/>
        <n v="0.4"/>
        <n v="1.5714285714285714"/>
        <n v="6.6216216216216219"/>
        <n v="4.7333333333333334"/>
        <n v="5.3"/>
        <n v="5.8644067796610173"/>
        <n v="2.6666666666666665"/>
        <n v="8.6333333333333329"/>
        <n v="0.58333333333333337"/>
        <n v="5.833333333333333"/>
        <n v="1.8666666666666667"/>
        <n v="90.833333333333329"/>
        <n v="6.6666666666666666E-2"/>
        <n v="7.193548387096774"/>
        <n v="2.0333333333333332"/>
        <n v="3.8333333333333335"/>
        <n v="0.8666666666666667"/>
        <n v="9.4666666666666668"/>
        <n v="0.54054054054054057"/>
        <n v="28.333333333333332"/>
        <n v="4.666666666666667"/>
        <n v="19.667333333333332"/>
        <n v="2.911111111111111"/>
        <n v="0.21739130434782608"/>
        <n v="48.7"/>
        <n v="413.48387096774195"/>
        <n v="8.6999999999999993"/>
        <n v="17.05"/>
        <n v="131.66666666666666"/>
        <n v="1.5254237288135593"/>
        <n v="11.666666666666666"/>
        <n v="23.793103448275861"/>
        <n v="40.161290322580648"/>
        <n v="6.7333333333333334"/>
        <n v="1588.8333333333333"/>
        <n v="8113.8055555555557"/>
        <n v="480.94545454545454"/>
        <n v="1744.8716279069768"/>
        <n v="185.8"/>
        <n v="35.167000000000002"/>
        <n v="71.36666666666666"/>
        <n v="1268.2285714285715"/>
        <n v="166.61904761904762"/>
        <n v="28.1"/>
        <n v="837.73333333333335"/>
        <n v="100.46666666666667"/>
        <n v="2867.1486486486488"/>
        <n v="1069.1666666666667"/>
        <n v="391.7"/>
        <n v="177.96666666666667"/>
        <n v="628.5"/>
        <n v="943.03125"/>
        <n v="100.56666666666666"/>
        <n v="50.966666666666669"/>
        <n v="3.1666666666666665"/>
        <n v="5.2"/>
        <n v="23.333333333333332"/>
        <n v="30.133333333333333"/>
        <n v="31.066666666666666"/>
        <n v="125.25"/>
        <n v="15.2"/>
        <n v="1433.8333333333333"/>
        <n v="774.97058823529414"/>
        <n v="347.88235294117646"/>
        <n v="348.83870967741933"/>
        <n v="4.5555555555555554"/>
        <n v="29.7"/>
        <n v="49.033333333333331"/>
        <n v="284.26666666666665"/>
        <n v="36.93333333333333"/>
        <n v="147.11666666666667"/>
        <n v="555.25714285714287"/>
        <n v="1.7666666666666666"/>
        <n v="7.45"/>
        <n v="665.22222222222217"/>
        <n v="12.28888888888889"/>
        <n v="59.166666666666664"/>
        <n v="486.6"/>
        <n v="3116.1486486486488"/>
        <n v="57.395348837209305"/>
        <n v="9.2857142857142865"/>
        <n v="43.533333333333331"/>
        <n v="1177.9333333333334"/>
        <n v="19.666666666666668"/>
        <n v="21.2"/>
        <n v="154.6"/>
        <n v="452.64705882352939"/>
        <n v="2895.9118918918921"/>
        <n v="13.433333333333334"/>
        <n v="203.93333333333334"/>
        <n v="154.06700000000001"/>
        <n v="15.218181818181819"/>
        <n v="8.0166666666666675"/>
        <n v="32.56666666666667"/>
        <n v="1341.7649999999999"/>
        <n v="147.28333333333333"/>
        <n v="844.77499999999998"/>
        <n v="3.5"/>
        <n v="6.6333333333333337"/>
        <n v="37.483333333333334"/>
        <n v="34.725000000000001"/>
        <n v="21.029411764705884"/>
        <n v="10.166666666666666"/>
        <n v="2.8125"/>
        <n v="13.857142857142858"/>
        <n v="97.678571428571431"/>
        <n v="222.51111111111112"/>
        <n v="1100.2"/>
        <n v="176.41935483870967"/>
        <n v="246.10033333333334"/>
        <n v="669"/>
        <n v="84.5"/>
        <n v="132.7560975609756"/>
        <n v="175.94333333333333"/>
        <n v="87.1"/>
        <n v="881.26666666666665"/>
        <n v="123.52941176470588"/>
        <n v="1.0666666666666667"/>
        <n v="100.4"/>
        <n v="344.19354838709677"/>
        <n v="1734.5483870967741"/>
        <n v="567.25"/>
        <n v="360"/>
        <n v="51.645161290322584"/>
        <n v="287.87878787878788"/>
        <n v="230.14285714285714"/>
        <n v="379.82285714285712"/>
        <n v="32.56"/>
        <n v="170.53333333333333"/>
        <n v="132.53333333333333"/>
        <n v="184.33333333333334"/>
        <n v="225.90322580645162"/>
        <n v="66.833333333333329"/>
        <n v="351.86666666666667"/>
        <n v="151.96666666666667"/>
        <n v="77.282608695652172"/>
        <n v="279.25"/>
        <n v="426.66666666666669"/>
        <n v="69.166666666666671"/>
        <n v="82.183548387096778"/>
        <n v="13.508196721311476"/>
        <n v="42.5"/>
        <n v="85"/>
        <n v="127.4"/>
        <n v="7.833333333333333"/>
        <n v="84.033333333333331"/>
        <n v="5.9"/>
        <n v="55.2"/>
        <n v="0.94117647058823528"/>
        <n v="11.7"/>
        <n v="5.666666666666667"/>
        <n v="94.684210526315795"/>
        <n v="0.7"/>
        <n v="34.666666666666664"/>
        <n v="35.507666666666665"/>
        <n v="56.974358974358971"/>
        <n v="30.104666666666667"/>
        <n v="125.26315789473684"/>
        <n v="45.666666666666664"/>
        <n v="53.553947368421049"/>
        <n v="103.33333333333333"/>
        <n v="481.24866666666662"/>
        <n v="229.11764705882354"/>
        <n v="83.703666666666678"/>
        <n v="176.65187499999999"/>
        <n v="153.18181818181819"/>
        <n v="363.95348837209303"/>
        <n v="337.83333333333331"/>
        <n v="100.8125"/>
        <n v="134.03333333333333"/>
        <n v="166.7"/>
        <n v="76.066666666666663"/>
        <n v="74.347666666666655"/>
        <n v="132.17391304347825"/>
        <n v="105"/>
        <n v="323.52941176470586"/>
        <n v="63"/>
        <n v="278.5"/>
        <n v="116.80555555555556"/>
        <n v="136.36363636363637"/>
        <n v="138.36666666666667"/>
        <n v="47.272727272727273"/>
        <n v="17.51923076923077"/>
        <n v="79.998000000000005"/>
        <n v="84.86666666666666"/>
        <n v="142.66666666666666"/>
        <n v="251.82968750000001"/>
        <n v="38.086296296296297"/>
        <n v="68.125"/>
        <n v="43.5"/>
        <n v="86.483870967741936"/>
        <n v="499.48571428571427"/>
        <n v="119.16666666666667"/>
        <n v="47.866666666666667"/>
        <n v="59.724999999999994"/>
        <n v="502.16"/>
        <n v="279"/>
        <n v="11.923076923076923"/>
        <n v="115.91666666666667"/>
        <n v="8.6666666666666661"/>
        <n v="64.7"/>
        <n v="116.66666666666667"/>
        <n v="251.51766666666666"/>
        <n v="203.33333333333334"/>
        <n v="211.94117647058823"/>
        <n v="54.534883720930232"/>
        <n v="168.21733333333336"/>
        <n v="101.5"/>
        <n v="96.933333333333337"/>
        <n v="194.36099999999999"/>
        <n v="401.38866666666667"/>
        <n v="168.86666666666667"/>
        <n v="74.51428571428572"/>
        <n v="471.41176470588238"/>
        <n v="149.33333333333334"/>
        <n v="150.47525000000002"/>
        <n v="95.857857142857142"/>
        <n v="10"/>
        <n v="171.28571428571428"/>
        <n v="188.09090909090909"/>
        <n v="43.483333333333334"/>
        <n v="334"/>
        <n v="1095.51"/>
        <n v="9.2372881355932197"/>
        <n v="28.571428571428573"/>
        <n v="57.602333333333334"/>
        <n v="135.06451612903226"/>
        <n v="84.666666666666671"/>
        <n v="3.3666666666666667"/>
        <n v="3"/>
        <n v="122.72727272727273"/>
        <n v="0.75"/>
        <n v="16.842105263157894"/>
        <n v="20.016666666666666"/>
        <n v="2.0666666666666669"/>
        <n v="1.4444444444444444"/>
        <n v="1.125"/>
        <n v="24.333333333333332"/>
        <n v="38.969696969696969"/>
        <n v="45.033333333333331"/>
        <n v="2.1666666666666665"/>
        <n v="30.666666666666668"/>
        <n v="3.4242424242424243"/>
        <n v="9.1515151515151523"/>
        <n v="33.35"/>
        <n v="35.714285714285715"/>
        <n v="8.1999999999999993"/>
        <n v="78.677333333333337"/>
        <n v="4.166666666666667"/>
        <n v="28.103448275862068"/>
        <n v="261.13333333333333"/>
        <n v="4.333333333333333"/>
        <n v="123.07692307692308"/>
        <n v="1.5555555555555556"/>
        <n v="6.2222222222222223"/>
        <n v="1.7307692307692308"/>
        <n v="6.1538461538461542"/>
        <n v="5.0333333333333332"/>
        <n v="3.2666666666666666"/>
        <n v="16.25"/>
        <n v="2.0499999999999998"/>
        <n v="0.5"/>
        <n v="66.066666666666663"/>
        <n v="11.71875"/>
        <n v="0.9375"/>
        <n v="6.5333333333333332"/>
        <n v="2.8571428571428572"/>
        <n v="110.35714285714286"/>
        <n v="162.28571428571428"/>
        <n v="10.64516129032258"/>
        <n v="10.9"/>
        <n v="5.333333333333333"/>
        <n v="30.882352941176471"/>
        <n v="8.2142857142857135"/>
        <n v="3.8529411764705883"/>
        <n v="30.68888888888889"/>
        <n v="50.666666666666664"/>
        <n v="1.0256410256410255"/>
        <n v="34.31111111111111"/>
        <n v="38.700000000000003"/>
        <n v="18.555555555555557"/>
        <n v="9.6333333333333329"/>
        <n v="195.97058823529412"/>
        <n v="47.769230769230766"/>
        <n v="9.5333333333333332"/>
        <n v="4.55"/>
        <n v="46.733333333333334"/>
        <n v="426.55555555555554"/>
        <n v="652.4"/>
        <n v="4.2"/>
        <n v="155.02380952380952"/>
        <n v="424.6"/>
        <n v="14.35"/>
        <n v="7.5161290322580649"/>
        <n v="40.045454545454547"/>
        <n v="647.66666666666663"/>
        <n v="610.83333333333337"/>
        <n v="871.28260869565213"/>
        <n v="18.736842105263158"/>
        <n v="10.771428571428572"/>
        <n v="21.975000000000001"/>
        <n v="9.3125"/>
        <n v="59.2"/>
        <n v="59.366666666666667"/>
        <n v="3.5333333333333332"/>
        <n v="424.24242424242425"/>
        <n v="62.054054054054056"/>
        <n v="5.0222222222222221"/>
        <n v="230.83333333333334"/>
        <n v="6.85"/>
        <n v="9.3333333333333339"/>
        <n v="43.45"/>
        <n v="64.2"/>
        <n v="30.3"/>
        <n v="3242.4333333333334"/>
        <n v="828.17600000000004"/>
        <n v="33.022222222222226"/>
        <n v="0.36666666666666664"/>
        <n v="991.9677419354839"/>
        <n v="62.93333333333333"/>
        <n v="46.363636363636367"/>
        <n v="165.25"/>
        <n v="55.9"/>
        <n v="8.48"/>
        <n v="7.7833333333333332"/>
        <n v="516.5"/>
        <n v="89.788461538461533"/>
        <n v="29.04"/>
        <n v="780.77777777777783"/>
        <n v="389.43333333333334"/>
        <n v="330.4"/>
        <n v="115.55555555555556"/>
        <n v="98.666666666666671"/>
        <n v="107.03333333333333"/>
        <n v="685.06666666666672"/>
        <n v="4842"/>
        <n v="29.25"/>
        <n v="316.57142857142856"/>
        <n v="218.83333333333334"/>
        <n v="3.8596491228070176"/>
        <n v="23927.801111111112"/>
        <n v="308.28571428571428"/>
        <n v="61.2"/>
        <n v="8"/>
        <n v="63.155555555555559"/>
        <n v="1429.925"/>
        <n v="20.7"/>
        <n v="710"/>
        <n v="106.2"/>
        <n v="458.87434782608699"/>
        <n v="76.599999999999994"/>
        <n v="158.1"/>
        <n v="790.91833333333329"/>
        <n v="2564.9940000000001"/>
        <n v="205.89941176470589"/>
        <n v="257.76666666666665"/>
        <n v="260.60000000000002"/>
        <n v="206.96296296296296"/>
        <n v="488.71428571428572"/>
        <n v="358"/>
        <n v="195.29466666666667"/>
        <n v="48.785714285714285"/>
        <n v="203.1278125"/>
        <n v="165.06666666666666"/>
        <n v="158.00687500000001"/>
        <n v="44.391304347826086"/>
        <n v="72.666666666666671"/>
        <n v="25.64"/>
        <n v="0.23255813953488372"/>
        <n v="284.56666666666666"/>
        <n v="0.10526315789473684"/>
        <n v="8.8666666666666671"/>
        <n v="0.6"/>
        <n v="27.142857142857142"/>
        <n v="179.48888888888888"/>
        <n v="2.8928571428571428"/>
        <n v="112.24444444444444"/>
        <n v="26.5625"/>
        <n v="1.7"/>
        <n v="113.56666666666666"/>
        <n v="855.89090909090908"/>
        <n v="244.8"/>
        <n v="27.12"/>
        <n v="60.7"/>
        <n v="34.200000000000003"/>
        <n v="212.74466666666666"/>
        <n v="39.133333333333333"/>
        <n v="2.8166666666666669"/>
        <n v="109.80033333333334"/>
        <n v="839.13333333333333"/>
        <n v="69.41935483870968"/>
        <n v="1.175"/>
        <n v="60.1"/>
        <n v="3.3333333333333335"/>
        <n v="1.5185185185185186"/>
        <n v="10.625"/>
        <n v="4.05"/>
        <n v="99.033333333333331"/>
        <n v="47.7"/>
        <n v="5.5"/>
        <n v="12.208333333333334"/>
        <n v="8.5"/>
        <n v="521.21533333333332"/>
        <n v="2.9753333333333334"/>
        <n v="2.7666666666666666"/>
        <n v="3.6333333333333333"/>
        <n v="0.38461538461538464"/>
        <n v="0.96666666666666667"/>
        <n v="18.870967741935484"/>
        <n v="0.18032786885245902"/>
        <n v="47.93333333333333"/>
        <n v="7.1428571428571425E-2"/>
        <n v="9"/>
        <n v="329.16666666666669"/>
        <n v="6.2"/>
        <n v="13.947368421052632"/>
        <n v="2.4333333333333331"/>
        <n v="2.5"/>
        <n v="30.366666666666667"/>
        <n v="6.2666666666666666"/>
        <n v="2.5166666666666666"/>
        <n v="38.5"/>
        <n v="1.1290322580645162"/>
        <n v="60.897058823529413"/>
        <n v="92.612903225806448"/>
        <n v="31.580645161290324"/>
        <n v="34"/>
        <n v="1.3888888888888888"/>
        <n v="0.8571428571428571"/>
        <n v="29.533333333333335"/>
        <n v="19.5"/>
        <n v="0.18518518518518517"/>
        <n v="106.66666666666667"/>
        <n v="158.78378378378378"/>
        <n v="2.2105263157894739"/>
        <n v="744.70967741935488"/>
        <n v="399.39393939393938"/>
        <n v="242.57575757575756"/>
        <n v="284.71875"/>
        <n v="152.9047619047619"/>
        <n v="461.90476190476193"/>
        <n v="22.5"/>
        <n v="98.166666666666671"/>
        <n v="9.6666666666666661"/>
        <n v="363.85"/>
        <n v="1342.6666666666667"/>
        <n v="225"/>
        <n v="1304.5666666666666"/>
        <n v="1225.6129032258063"/>
        <n v="253.36111111111111"/>
        <n v="84.15625"/>
        <n v="287.09523809523807"/>
        <n v="204.87566666666669"/>
        <n v="1660.3666666666666"/>
        <n v="556.66666666666663"/>
        <n v="297.39999999999998"/>
        <n v="437.06666666666666"/>
        <n v="31.363636363636363"/>
        <n v="579.86666666666667"/>
        <n v="517.66666666666663"/>
        <n v="212"/>
        <n v="2211.4347826086955"/>
        <n v="67.400000000000006"/>
        <n v="189.76470588235293"/>
        <n v="189.85714285714286"/>
        <n v="43.93333333333333"/>
        <n v="1310.1336666666668"/>
        <n v="637.4375"/>
        <n v="906.3"/>
        <n v="500.16129032258067"/>
        <n v="867.4666666666667"/>
        <n v="518.83333333333337"/>
        <n v="87.536071428571432"/>
        <n v="361.77419354838707"/>
        <n v="739.9"/>
        <n v="17.666666666666668"/>
        <n v="2.2000000000000002"/>
        <n v="55.342857142857142"/>
        <n v="24.416666666666668"/>
        <n v="0.85106382978723405"/>
        <n v="5.5238095238095237"/>
        <n v="5.25"/>
        <n v="5.9333333333333336"/>
        <n v="4.1551724137931032"/>
        <n v="110.30434782608695"/>
        <n v="27.721311475409838"/>
        <n v="66.967741935483872"/>
        <n v="80.166666666666671"/>
        <n v="52"/>
        <n v="142.5"/>
        <n v="105.30555555555556"/>
        <n v="174.06666666666666"/>
        <n v="1334.3555555555556"/>
        <n v="101.8"/>
        <n v="172.07142857142858"/>
        <n v="1012.7773333333333"/>
        <n v="233.73684210526315"/>
        <n v="202.36666666666667"/>
        <n v="1179.6376666666665"/>
        <n v="330.81632653061223"/>
        <n v="852.58533333333332"/>
        <n v="78.969696969696969"/>
        <n v="125.03333333333333"/>
        <n v="67.5"/>
        <n v="271.73333333333335"/>
        <n v="51"/>
        <n v="37.310344827586206"/>
        <n v="88.72702127659575"/>
        <n v="318.16666666666669"/>
        <n v="746.5333333333333"/>
        <n v="466.66666666666669"/>
        <n v="658.90322580645159"/>
        <n v="191.2"/>
        <n v="254.5"/>
        <n v="75.714285714285708"/>
        <n v="138"/>
        <n v="1106.966857142857"/>
        <n v="694.88857142857137"/>
        <n v="62.6526"/>
        <n v="454.81857142857143"/>
        <n v="347.27586206896552"/>
        <n v="346.60424999999998"/>
        <n v="184.8531111111111"/>
        <n v="387.5"/>
        <n v="598.12903225806451"/>
        <n v="87.9375"/>
        <n v="87.826086956521735"/>
        <n v="135.53333333333333"/>
        <n v="125"/>
        <n v="10.083333333333334"/>
        <n v="129.61290322580646"/>
        <n v="122.58064516129032"/>
        <n v="118.13513513513513"/>
        <n v="69.259259259259252"/>
        <n v="511.16666666666669"/>
        <n v="33.888888888888886"/>
        <n v="84.966666666666669"/>
        <n v="60"/>
        <n v="730.16666666666663"/>
        <n v="69.766666666666666"/>
        <n v="144.66666666666666"/>
        <n v="103.84615384615384"/>
        <n v="186.81818181818181"/>
        <n v="83.333333333333329"/>
        <n v="284.94562500000001"/>
        <n v="264.18333333333334"/>
        <n v="268.72413793103448"/>
        <n v="2392.3666666666668"/>
        <n v="191.9"/>
        <n v="28.4"/>
        <n v="367.97142857142859"/>
        <n v="68.888888888888886"/>
        <n v="2287.7142857142858"/>
        <n v="0.93333333333333335"/>
        <n v="414.86666666666667"/>
        <n v="33.799999999999997"/>
        <n v="1122.3333333333333"/>
        <n v="2.8571428571428571E-2"/>
        <n v="220.51923076923077"/>
        <n v="204.33333333333334"/>
        <n v="58.4"/>
        <n v="17.344827586206897"/>
        <n v="200.63333333333333"/>
        <n v="38.057142857142857"/>
        <n v="164"/>
        <n v="16.2"/>
        <n v="25.111111111111111"/>
        <n v="56.833333333333336"/>
        <n v="38.844444444444441"/>
        <n v="10.199999999999999"/>
        <n v="253.96774193548387"/>
        <n v="113.9"/>
        <n v="476.76666666666665"/>
        <n v="164.66666666666666"/>
        <n v="2427.0571428571429"/>
        <n v="823.0333333333333"/>
        <n v="33.033333333333331"/>
        <n v="73.711111111111109"/>
        <n v="549.6875"/>
        <n v="866.93220338983053"/>
        <n v="195.37931034482759"/>
        <n v="10.714285714285714"/>
        <n v="240.63333333333333"/>
        <n v="85.166666666666671"/>
        <n v="213.75"/>
        <n v="275.94594594594594"/>
        <n v="173.41666666666666"/>
        <n v="675.1"/>
        <n v="261.80769230769232"/>
        <n v="38.171428571428571"/>
        <n v="52.1"/>
        <n v="102.23333333333333"/>
        <n v="207.18533333333335"/>
        <n v="83.533333333333331"/>
        <n v="111.66666666666667"/>
        <n v="12.32258064516129"/>
        <n v="92.785714285714292"/>
        <n v="251.96666666666667"/>
        <n v="18.183333333333334"/>
        <n v="10.526315789473685"/>
        <n v="830.5"/>
        <n v="250.66666666666666"/>
        <n v="206.23239130434783"/>
        <n v="190.43333333333334"/>
        <n v="230.625"/>
        <n v="1136.3543333333332"/>
        <n v="103.66666666666667"/>
        <n v="249.83333333333334"/>
        <n v="20.666666666666668"/>
        <n v="350.03333333333336"/>
        <n v="94.733333333333334"/>
        <n v="228.43333333333334"/>
        <n v="311.39999999999998"/>
        <n v="68.63636363636364"/>
        <n v="271.13333333333333"/>
        <n v="372"/>
        <n v="4.6086956521739131"/>
        <n v="178.5"/>
        <n v="278.3"/>
        <n v="233.65"/>
        <n v="144.76666666666668"/>
        <n v="157.72303571428571"/>
        <n v="29.166666666666668"/>
        <n v="170.78125"/>
        <n v="259.245"/>
        <n v="24.233333333333334"/>
        <n v="89.852941176470594"/>
        <n v="12.244444444444444"/>
        <n v="91.645161290322577"/>
        <n v="341.16666666666669"/>
        <n v="21.302325581395348"/>
        <n v="130.53333333333333"/>
        <n v="214.6"/>
        <n v="379.5"/>
        <n v="160.86666666666667"/>
        <n v="378.43333333333334"/>
        <n v="16.742857142857144"/>
        <n v="591.09523809523807"/>
        <n v="45.483333333333334"/>
        <n v="136.76666666666668"/>
        <n v="9.64"/>
        <n v="0.28301886792452829"/>
        <n v="2.4"/>
        <n v="2.2222222222222223E-2"/>
        <n v="20"/>
        <n v="1.8333333333333333"/>
        <n v="14.833333333333334"/>
        <n v="0.12"/>
        <n v="117.46153846153847"/>
        <n v="13.966666666666667"/>
        <n v="181.03333333333333"/>
        <n v="19.634146341463413"/>
        <n v="390"/>
        <n v="2.5666666666666669"/>
        <n v="21.810810810810811"/>
        <n v="6"/>
        <n v="33.666666666666664"/>
        <n v="6.4516129032258063E-2"/>
        <n v="0.7142857142857143"/>
        <n v="28.636363636363637"/>
        <n v="4.833333333333333"/>
        <n v="446.66735294117649"/>
        <n v="144.69"/>
        <n v="19.68888888888889"/>
        <n v="272"/>
        <n v="4416.9145161290326"/>
        <n v="420.98463414634142"/>
        <n v="767.2"/>
        <n v="162.08333333333334"/>
        <n v="1599.2666666666667"/>
        <n v="89.38095238095238"/>
        <n v="1107.6333333333334"/>
        <n v="1155.8666666666666"/>
        <n v="60.258000000000003"/>
        <n v="112.26666666666667"/>
        <n v="857.58939393939397"/>
        <n v="1323.1093333333333"/>
        <n v="556.54999999999995"/>
        <n v="42200.507857142853"/>
        <n v="146.53333333333333"/>
        <n v="3442.3647058823526"/>
        <n v="12"/>
        <n v="30.862068965517242"/>
        <n v="1.6949152542372881"/>
        <n v="2.3809523809523808E-2"/>
        <n v="1.2666666666666666"/>
        <n v="8.3333333333333329E-2"/>
        <n v="23.366666666666667"/>
        <n v="2883.0666666666666"/>
        <n v="797.07142857142856"/>
        <n v="67.43216666666666"/>
        <n v="645.21428571428567"/>
        <n v="447.91891891891891"/>
        <n v="55.7"/>
        <n v="43.728813559322035"/>
        <n v="661"/>
        <n v="746.11103448275867"/>
        <n v="538.85333333333335"/>
        <n v="521.70000000000005"/>
        <n v="651.9"/>
        <n v="400.05"/>
        <n v="665.47500000000002"/>
        <n v="15718.9"/>
        <n v="615.73333333333335"/>
        <n v="783.77419354838707"/>
        <n v="1026.8333333333333"/>
        <n v="332.24107142857144"/>
        <n v="503.37837837837839"/>
        <n v="1144.4285714285713"/>
        <n v="2015.0033333333333"/>
        <n v="721.75"/>
        <n v="207"/>
        <n v="150.80499999999998"/>
        <n v="564.79591836734699"/>
        <n v="138.05535714285716"/>
        <n v="272.48387096774195"/>
        <n v="637.63333333333333"/>
        <n v="1887.56"/>
        <n v="125.3030303030303"/>
        <n v="1008.375"/>
        <n v="1332.9183673469388"/>
        <n v="1044.3333333333333"/>
        <n v="182.65517241379311"/>
        <n v="1001.2336666666666"/>
        <n v="599.66666666666663"/>
        <n v="159.64444444444445"/>
        <n v="824.1581818181819"/>
        <n v="589.33333333333337"/>
        <n v="2.9411764705882353E-2"/>
        <n v="4.8166666666666664"/>
        <n v="100.71428571428571"/>
        <n v="22.566666666666666"/>
        <n v="3.225806451612903"/>
        <n v="0.59322033898305082"/>
        <n v="2.2333333333333334"/>
        <n v="1.4166666666666667"/>
        <n v="0.32258064516129031"/>
        <n v="219.82758620689654"/>
        <n v="21.875"/>
        <n v="97.428571428571431"/>
        <n v="82.8"/>
        <n v="5.208333333333333"/>
        <n v="5.5750000000000002"/>
        <n v="14.457142857142857"/>
        <n v="76.36666666666666"/>
        <n v="14.444444444444445"/>
        <n v="0.91666666666666663"/>
        <n v="8.5416666666666661"/>
        <n v="0.84848484848484851"/>
        <n v="0.15625"/>
        <n v="1.631578947368421"/>
        <n v="71.818181818181813"/>
        <n v="136.4"/>
        <n v="3.4166666666666665"/>
        <n v="8.3409090909090917"/>
        <n v="90.207666666666668"/>
        <n v="35.773809523809526"/>
        <n v="33.344333333333331"/>
        <n v="85.474999999999994"/>
        <n v="671.28888888888889"/>
        <n v="89.781444444444446"/>
        <n v="691"/>
        <n v="36.81818181818182"/>
        <n v="33.490566037735846"/>
        <n v="181.23333333333332"/>
        <n v="47.666666666666664"/>
        <n v="18.333333333333332"/>
        <n v="33.833333333333336"/>
        <n v="85.583333333333329"/>
        <n v="202.88888888888889"/>
        <n v="254.14634146341464"/>
        <n v="309.39393939393938"/>
        <n v="39.4"/>
        <n v="95.238095238095241"/>
        <n v="161.42857142857142"/>
        <n v="112.22222222222223"/>
        <n v="175.47499999999999"/>
        <n v="12.633333333333333"/>
        <n v="29.5"/>
        <n v="416.07142857142856"/>
        <n v="269.83333333333331"/>
        <n v="122.33333333333333"/>
        <n v="138.22222222222223"/>
        <n v="342.25806451612902"/>
        <n v="519.70000000000005"/>
        <n v="67.75"/>
        <n v="357.14285714285717"/>
        <n v="52.89473684210526"/>
        <n v="41.766666666666666"/>
        <n v="108.37209302325581"/>
        <n v="9.2678571428571423"/>
        <n v="48.531428571428577"/>
        <n v="207.83333333333334"/>
        <n v="182.5"/>
        <n v="395.71428571428572"/>
        <n v="68.875"/>
        <n v="174.53333333333333"/>
        <n v="96.033333333333331"/>
        <n v="84.940666666666658"/>
        <n v="94.36666666666666"/>
        <n v="59.264705882352942"/>
        <n v="151"/>
        <n v="281.01677419354843"/>
        <n v="43.966666666666669"/>
        <n v="71.433333333333337"/>
        <n v="250.83733333333333"/>
        <n v="874.44833333333338"/>
        <n v="208.78947368421052"/>
        <n v="19.448275862068964"/>
        <n v="32.354838709677416"/>
        <n v="188.32558139534885"/>
        <n v="136.85"/>
        <n v="36"/>
        <n v="68.004888888888885"/>
        <n v="130.65625"/>
        <n v="134.06666666666666"/>
        <n v="159.74074074074073"/>
        <n v="273.7"/>
        <n v="46.583333333333336"/>
        <n v="20.117647058823529"/>
        <n v="67.115666666666669"/>
        <n v="64"/>
        <n v="89.666666666666671"/>
        <n v="325.32258064516128"/>
        <n v="45.805333333333337"/>
        <n v="73.61702127659575"/>
        <n v="126.85714285714286"/>
        <n v="152.17391304347825"/>
        <n v="39.166666666666664"/>
        <n v="1345.3955102040818"/>
        <n v="31.666666666666668"/>
        <n v="311.78571428571428"/>
        <n v="94.696969696969703"/>
        <n v="59.06666666666667"/>
        <n v="80"/>
        <n v="21.166666666666668"/>
        <n v="304.30303030303031"/>
        <n v="74.6875"/>
        <n v="9.0322580645161299"/>
        <n v="41.323529411764703"/>
        <n v="87.103448275862064"/>
        <n v="7.2"/>
        <n v="173.73333333333332"/>
        <n v="0.85"/>
        <n v="43.4"/>
        <n v="16.233333333333334"/>
        <n v="2.0731707317073171"/>
        <n v="0.73913043478260865"/>
        <n v="33.87096774193548"/>
        <n v="65.566666666666663"/>
        <n v="3.75"/>
        <n v="66.428571428571431"/>
        <n v="1.7045454545454546"/>
        <n v="7.5"/>
        <n v="2.6315789473684209E-2"/>
        <n v="11.403508771929825"/>
        <n v="75.724137931034477"/>
        <n v="1.8181818181818181E-2"/>
        <n v="28.5"/>
        <n v="0.73333333333333328"/>
        <n v="1.6949152542372881E-2"/>
        <n v="29.555555555555557"/>
        <n v="67.96875"/>
        <n v="261.95652173913044"/>
        <n v="144.77777777777777"/>
        <n v="221.69444444444446"/>
        <n v="740.5"/>
        <n v="325.72413793103448"/>
        <n v="2165.8000000000002"/>
        <n v="335.41891891891891"/>
        <n v="403.24"/>
        <n v="343"/>
        <n v="104.06666666666666"/>
        <n v="540"/>
        <n v="313.16666666666669"/>
        <n v="141.39000000000001"/>
        <n v="193.33333333333334"/>
        <n v="19.116666666666667"/>
        <n v="266.5"/>
        <n v="413.6"/>
        <n v="3.1"/>
        <n v="407.63333333333333"/>
        <n v="74.34482758620689"/>
        <n v="247.78266666666664"/>
        <n v="76.2"/>
        <n v="3.1166666666666667"/>
        <n v="36.033333333333331"/>
        <n v="395.6"/>
        <n v="29.833333333333332"/>
        <n v="14.3"/>
        <n v="41.711111111111109"/>
        <n v="27.333333333333332"/>
        <n v="470.17777777777781"/>
        <n v="9.3055555555555554"/>
        <n v="21.7"/>
        <n v="22.111111111111111"/>
        <n v="132.86666666666667"/>
        <n v="198.71666666666667"/>
        <n v="45.70967741935484"/>
        <n v="164.30303030303031"/>
        <n v="315.89999999999998"/>
        <n v="62.125"/>
        <n v="156.54838709677421"/>
        <n v="30.166666666666668"/>
        <n v="51.1"/>
        <n v="54.533333333333331"/>
        <n v="1.7833333333333334"/>
        <n v="413"/>
        <n v="28.485714285714284"/>
        <n v="374"/>
        <n v="69.833333333333329"/>
        <n v="225.16666666666666"/>
        <n v="36.366666666666667"/>
        <n v="3.4914999999999998"/>
        <n v="315.33333333333331"/>
        <n v="73.59375"/>
        <n v="73.782608695652172"/>
        <n v="173.87096774193549"/>
        <n v="136.30000000000001"/>
        <n v="255.96875"/>
        <n v="16.885714285714286"/>
        <n v="18.433333333333334"/>
        <n v="331.25714285714287"/>
        <n v="10.857142857142858"/>
        <n v="1.25"/>
        <n v="28.833333333333332"/>
        <n v="196.73333333333332"/>
        <n v="18.178571428571427"/>
        <n v="156.98333333333332"/>
        <n v="56.9"/>
        <n v="74.938888888888883"/>
        <n v="27.033333333333335"/>
        <n v="142.95238095238096"/>
        <n v="91.347826086956516"/>
        <n v="67.333333333333329"/>
        <n v="161.06"/>
        <n v="626"/>
        <n v="52.088541666666664"/>
        <n v="507.66666666666669"/>
        <n v="68.666666666666671"/>
        <n v="32.8125"/>
        <n v="295.125"/>
        <n v="17.333333333333332"/>
        <n v="589.23529411764707"/>
        <n v="30.683333333333334"/>
        <n v="34.534137931034486"/>
        <n v="68.433333333333337"/>
        <n v="51.578947368421055"/>
        <n v="59.852941176470587"/>
        <n v="73.67647058823529"/>
        <n v="413.3536666666667"/>
        <n v="39"/>
        <n v="689.63333333333333"/>
        <n v="143.9047619047619"/>
        <n v="50.328125"/>
        <n v="10.033333333333333"/>
        <n v="304.56666666666666"/>
        <n v="61.952380952380949"/>
        <n v="461.71052631578948"/>
        <n v="16.3"/>
        <n v="510.61833333333328"/>
        <n v="299.55911111111112"/>
        <n v="96.428571428571431"/>
        <n v="100.69250000000001"/>
        <n v="131.83333333333334"/>
        <n v="30.957446808510639"/>
        <n v="92.933333333333337"/>
        <n v="0.11428571428571428"/>
        <n v="2.358490566037736"/>
        <n v="48.68"/>
        <n v="12.448275862068966"/>
        <n v="116.65"/>
        <n v="7.0666666666666664"/>
        <n v="1.2413793103448276"/>
        <n v="1.3"/>
        <n v="34.620689655172413"/>
        <n v="115.123"/>
        <n v="102.42424242424242"/>
        <n v="34.9"/>
        <n v="38.6"/>
        <n v="166.3125"/>
        <n v="40.833333333333336"/>
        <n v="185.27777777777777"/>
        <n v="133.93548387096774"/>
        <n v="47.37777777777778"/>
        <n v="578.33766666666668"/>
        <n v="229.45652173913044"/>
        <n v="22.766666666666666"/>
        <n v="152.94117647058823"/>
        <n v="36.935483870967744"/>
        <n v="307.60000000000002"/>
        <n v="18.633333333333333"/>
        <n v="295.72727272727275"/>
        <n v="41.285714285714285"/>
        <n v="40"/>
        <n v="97.646785714285713"/>
        <n v="89"/>
        <n v="23.3"/>
        <n v="1.1111111111111112"/>
        <n v="1.4"/>
        <n v="712.66666666666663"/>
        <n v="14.433333333333334"/>
        <n v="164.63333333333333"/>
        <n v="761.0454545454545"/>
        <n v="98.833333333333329"/>
        <n v="21.233333333333334"/>
        <n v="4"/>
        <n v="4.08"/>
        <n v="6834.166666666667"/>
        <n v="7.4285714285714288"/>
        <n v="7.9"/>
        <n v="153.67857142857142"/>
        <n v="68.400000000000006"/>
        <n v="77.033333333333331"/>
        <n v="7.3414634146341466"/>
        <n v="122.57142857142857"/>
        <n v="71.956521739130437"/>
        <n v="104.6675"/>
        <n v="38.75"/>
        <n v="87.666666666666671"/>
        <n v="76.428571428571431"/>
        <n v="172.28714285714287"/>
        <n v="267.47619047619048"/>
        <n v="344.86666666666667"/>
        <n v="167.05405405405406"/>
        <n v="71.315789473684205"/>
        <n v="281.90354838709681"/>
        <n v="70.216875000000002"/>
        <n v="560.9677419354839"/>
        <n v="369"/>
        <n v="28.487179487179485"/>
        <n v="10509.863000000001"/>
        <n v="92.293555555555557"/>
        <n v="3789.4444444444443"/>
        <n v="10507.406666666668"/>
        <n v="8700.4500000000007"/>
        <n v="187.18333333333334"/>
        <n v="21.186052631578949"/>
        <n v="14818.722222222223"/>
        <n v="1766.71"/>
        <n v="3104.8051612903228"/>
        <n v="3540.7333333333331"/>
        <n v="1877.4413513513514"/>
        <n v="1168.6896551724137"/>
        <n v="7435.6170212765956"/>
        <n v="5231.5631249999997"/>
        <n v="3920.4444444444443"/>
        <n v="1675.047"/>
        <n v="3349.6673333333333"/>
        <n v="373.17714285714288"/>
        <n v="2751.0666666666666"/>
        <n v="2763.453"/>
        <n v="643.08333333333337"/>
        <n v="688.8"/>
        <n v="7718.1040000000003"/>
        <n v="596.09090909090912"/>
        <n v="6891.4363333333331"/>
        <n v="2467.5333333333333"/>
        <n v="4596.2258064516127"/>
        <n v="3860.5333333333333"/>
        <n v="943.16666666666663"/>
        <n v="32878.464687500003"/>
        <n v="562.06666666666672"/>
        <n v="13039.10282051282"/>
        <n v="1251.6533333333332"/>
        <n v="1113.1113333333333"/>
        <n v="462.13333333333333"/>
        <n v="4373.152173913043"/>
        <n v="15558.259696969697"/>
        <n v="6210.8732432432435"/>
        <n v="4435.3002500000002"/>
        <n v="12.7"/>
        <n v="64.5"/>
        <n v="52.866666666666667"/>
        <n v="1.7586206896551724"/>
        <n v="77.86666666666666"/>
        <n v="33.93333333333333"/>
        <n v="3.9"/>
        <n v="14.555555555555555"/>
        <n v="7.8666666666666663"/>
        <n v="6779.7096774193551"/>
        <n v="3613.2370000000001"/>
        <n v="111.42857142857143"/>
        <n v="3907.0080000000003"/>
        <n v="1325.1439285714284"/>
        <n v="3540.5714285714284"/>
        <n v="172.70029850746269"/>
        <n v="41.795454545454547"/>
        <n v="4238.3055555555557"/>
        <n v="3200.5299999999997"/>
        <n v="12417.636363636364"/>
        <n v="391.5"/>
        <n v="13197.7"/>
        <n v="68945.137352941179"/>
        <n v="271.20033333333333"/>
        <n v="3071.8073333333332"/>
        <n v="1008.8903225806451"/>
        <n v="2215.2743333333333"/>
        <n v="6465.4633333333331"/>
        <n v="80.138888888888886"/>
        <n v="312.33333333333331"/>
        <n v="4171.2333333333336"/>
        <n v="5381.9666666666662"/>
        <n v="668.97142857142853"/>
        <n v="5364"/>
        <n v="725.45152173913038"/>
        <n v="2672.2"/>
        <n v="102.29729729729729"/>
        <n v="301"/>
        <n v="2471.1333333333332"/>
        <n v="1583.5526315789473"/>
        <n v="2534.9"/>
        <n v="1488.9666666666667"/>
        <n v="5485.8107272727275"/>
        <n v="3670.1986956521741"/>
        <n v="1316.6833333333334"/>
        <n v="500.79399999999998"/>
        <n v="1051.28125"/>
        <n v="5675.7"/>
        <n v="496.34266666666667"/>
        <n v="575.9"/>
        <n v="205.88333333333333"/>
        <n v="129.83333333333334"/>
        <n v="541.06666666666672"/>
        <n v="1338.0003333333334"/>
        <n v="403.66666666666669"/>
        <n v="3364.6333333333332"/>
        <n v="4202.748333333333"/>
        <n v="1717.01"/>
        <n v="1183.175"/>
        <n v="347.63333333333333"/>
        <n v="3922.7555555555555"/>
        <n v="168.36666666666667"/>
        <n v="1325.2333333333333"/>
        <n v="334.83333333333331"/>
        <n v="2557.5333333333333"/>
        <n v="1011.1610000000001"/>
        <n v="110.46153846153847"/>
        <n v="1103.5128205128206"/>
        <n v="818.33333333333337"/>
        <n v="179.86666666666667"/>
        <n v="3832.5666666666666"/>
        <n v="179.45454545454547"/>
        <n v="13910.674166666668"/>
        <n v="2656.2016666666668"/>
        <n v="145.73333333333332"/>
        <n v="19.030303030303031"/>
        <n v="876.8656666666667"/>
        <n v="2071.0751612903227"/>
        <n v="13221.966666666667"/>
        <n v="1247.6888888888889"/>
        <n v="2639.1"/>
        <n v="3391.2066666666665"/>
        <n v="20.5"/>
        <n v="5594.02"/>
        <n v="24314.874749999999"/>
        <n v="1013.2280701754386"/>
        <n v="874.7"/>
        <n v="960.56666666666672"/>
        <n v="169.26666666666668"/>
        <n v="97.804878048780495"/>
        <n v="27.683333333333334"/>
        <n v="101.5625"/>
        <n v="247.06666666666666"/>
        <n v="129.93548387096774"/>
        <n v="51.766666666666666"/>
        <n v="93.657297297297305"/>
        <n v="86.000285714285724"/>
        <n v="306.77433333333335"/>
        <n v="451.75416666666666"/>
        <n v="101.28333333333333"/>
        <n v="25.616666666666667"/>
        <n v="124.08823529411765"/>
        <n v="41.666666666666664"/>
        <n v="38.125"/>
        <n v="200.66666666666666"/>
        <n v="283.64285714285717"/>
        <n v="51.25"/>
        <n v="37.75"/>
        <n v="45.333333333333336"/>
        <n v="378.8"/>
        <n v="33.41935483870968"/>
        <n v="390.76923076923077"/>
        <n v="78.5"/>
        <n v="102.60285714285713"/>
        <n v="635.92592592592598"/>
        <n v="142.03333333333333"/>
        <n v="71.678571428571431"/>
        <n v="31.791044776119403"/>
        <n v="21.428571428571427"/>
        <n v="209.71428571428572"/>
        <n v="83.095238095238102"/>
        <n v="112.83333333333333"/>
        <n v="1009.0416666666666"/>
        <n v="126.64285714285714"/>
        <n v="44.870333333333328"/>
        <n v="67.166666666666671"/>
        <n v="164.70265306122451"/>
        <n v="10.333333333333334"/>
        <n v="0.92592592592592593"/>
        <n v="2.3958333333333335"/>
        <n v="269.2"/>
        <n v="2.4285714285714284"/>
        <n v="70.432999999999993"/>
        <n v="0.42105263157894735"/>
        <n v="3.4666666666666668"/>
        <n v="15.933333333333334"/>
        <n v="1.5896666666666666"/>
        <n v="473.43333333333334"/>
        <n v="4.2666666666666666"/>
        <n v="54.2"/>
        <n v="21.464285714285715"/>
        <n v="4.6875"/>
        <n v="18.96875"/>
        <n v="152.16666666666666"/>
        <n v="84.875"/>
        <n v="13.5"/>
        <n v="3.9333333333333331"/>
        <n v="33.177777777777777"/>
        <n v="640.72727272727275"/>
        <n v="439.33577777777776"/>
        <n v="2.8333333333333335"/>
        <n v="15.433333333333334"/>
        <n v="162.96774193548387"/>
        <n v="63.557692307692307"/>
        <n v="182.09677419354838"/>
        <n v="115.53333333333333"/>
        <n v="65.155555555555551"/>
        <n v="12.857142857142858"/>
        <n v="705.9577419354838"/>
        <n v="15.824999999999999"/>
        <n v="117.86111111111111"/>
        <n v="166.59375"/>
        <n v="137.30000000000001"/>
        <n v="210.03333333333333"/>
        <n v="100.12"/>
        <n v="1155.3333333333333"/>
        <n v="53.8"/>
        <n v="127.6002380952381"/>
        <n v="218.71428571428572"/>
        <n v="449.28571428571428"/>
        <n v="293.56666666666666"/>
        <n v="2033.8571428571429"/>
        <n v="2321.2125000000001"/>
        <n v="592.83783783783781"/>
        <n v="6997.5344827586205"/>
        <n v="647"/>
        <n v="431.35714285714283"/>
        <n v="1002.1714285714286"/>
        <n v="74.833333333333329"/>
        <n v="4633.886428571429"/>
        <n v="2188.9032258064517"/>
        <n v="1791.2333333333333"/>
        <n v="184.5"/>
        <n v="514.09677419354841"/>
        <n v="9510.3109999999997"/>
        <n v="1771.9"/>
        <n v="440.93333333333334"/>
        <n v="387.25"/>
        <n v="30.070714285714285"/>
        <n v="938.9083333333333"/>
        <n v="73.033333333333331"/>
        <n v="66.433333333333337"/>
        <n v="38"/>
        <n v="62.777777777777779"/>
        <n v="16.933333333333334"/>
        <n v="68.545454545454547"/>
        <n v="78.192982456140356"/>
        <n v="212.60869565217391"/>
        <n v="201.85294117647058"/>
        <n v="58.50033333333333"/>
        <n v="37.391304347826086"/>
        <n v="22.642857142857142"/>
        <n v="38.636363636363633"/>
        <n v="106.81130434782608"/>
        <n v="118"/>
        <n v="261.58064516129031"/>
        <n v="27.1"/>
        <n v="687.7"/>
        <n v="868.39285714285711"/>
        <n v="6613.8336666666673"/>
        <n v="629.78419354838718"/>
        <n v="681.9666666666667"/>
        <n v="391.49666666666667"/>
        <n v="380.67583333333334"/>
        <n v="356.86666666666667"/>
        <n v="1122.3422222222223"/>
        <n v="751.21212121212125"/>
        <n v="395.28571428571428"/>
        <n v="38.833333333333336"/>
        <n v="687.27586206896547"/>
        <n v="501.3"/>
        <n v="1588.175"/>
        <n v="183.2"/>
        <n v="865.04513513513507"/>
        <n v="451.13333333333333"/>
        <n v="268.8"/>
        <n v="3778.048888888889"/>
        <n v="1328.9285714285713"/>
        <n v="1570.9166666666667"/>
        <n v="3415.516129032258"/>
        <n v="83.433333333333337"/>
        <n v="1380.2857142857142"/>
        <n v="250.16666666666666"/>
        <n v="196.9"/>
        <n v="8125.9333333333334"/>
        <n v="544.19952380952384"/>
        <n v="1633.6666666666667"/>
        <n v="300.5"/>
        <n v="328.42857142857144"/>
        <n v="377.43333333333334"/>
        <n v="76.357142857142861"/>
        <n v="454.3857142857143"/>
        <n v="107.43333333333334"/>
        <n v="1867.1"/>
        <n v="281.82758620689657"/>
        <n v="371.1904761904762"/>
        <n v="145.34285714285716"/>
        <n v="412.66666666666669"/>
        <n v="635.41176470588232"/>
        <n v="85.285714285714292"/>
        <n v="266.88888888888891"/>
        <n v="2927.1153846153848"/>
        <n v="957.6"/>
        <n v="1801.64"/>
        <n v="9003.1"/>
        <n v="1887.2666666666667"/>
        <n v="452.2"/>
        <n v="220.36"/>
        <n v="99.666666666666671"/>
        <n v="88.35"/>
        <n v="161.86666666666667"/>
        <n v="399.73333333333335"/>
        <n v="159.23529411764707"/>
        <n v="80.94736842105263"/>
        <n v="1318.35"/>
        <n v="8.9516129032258061"/>
        <n v="23.166666666666668"/>
        <n v="50.427666666666667"/>
        <n v="219.76793103448279"/>
        <n v="121.36666666666666"/>
        <n v="51.758620689655174"/>
        <n v="257.09476190476187"/>
        <n v="52.684210526315788"/>
        <n v="37.465116279069768"/>
        <n v="20.012820512820515"/>
        <n v="123.42857142857143"/>
        <n v="71.500333333333344"/>
        <n v="35.384615384615387"/>
        <n v="243.46799999999999"/>
        <n v="50.1"/>
        <n v="298.14285714285717"/>
        <n v="29.588235294117649"/>
        <n v="1050.7333333333333"/>
        <n v="70.033333333333331"/>
        <n v="57.857142857142854"/>
        <n v="222.67400000000001"/>
        <n v="115.44117647058823"/>
        <n v="176.34025"/>
        <n v="143.85761904761907"/>
        <n v="728.84"/>
        <n v="124.55166666666668"/>
        <n v="69.842000000000013"/>
        <n v="1746.6589655172413"/>
        <n v="182.87057142857142"/>
        <n v="2644.5120000000002"/>
        <n v="104.38709677419355"/>
        <n v="293.06733333333335"/>
        <n v="62.788000000000004"/>
        <n v="85.5"/>
        <n v="202.68051948051948"/>
        <n v="189.15625"/>
        <n v="107.7"/>
        <n v="155.22857142857143"/>
        <n v="137.66666666666666"/>
        <n v="17.142857142857142"/>
        <n v="51.833333333333336"/>
        <n v="2.7586206896551726"/>
        <n v="2.1176470588235294"/>
        <n v="5260.9431428571434"/>
        <n v="848.16666666666663"/>
        <n v="882.66666666666663"/>
        <n v="1156.3870967741937"/>
        <n v="384.8366666666667"/>
        <n v="885.9"/>
        <n v="60.61904761904762"/>
        <n v="135.93333333333334"/>
        <n v="852.26666666666665"/>
        <n v="2603.66275"/>
        <n v="442.63333333333333"/>
        <n v="505.71666666666664"/>
        <n v="2372.6451612903224"/>
        <n v="1410.3666666666666"/>
        <n v="4.5"/>
        <n v="3.6"/>
        <n v="18.350000000000001"/>
        <n v="11.166666666666666"/>
        <n v="2.2222222222222223"/>
        <n v="2.7333333333333334"/>
        <n v="10.877666666666666"/>
        <n v="52.366666666666667"/>
        <n v="14.5"/>
        <n v="26.266666666666666"/>
        <n v="0.967741935483871"/>
        <n v="3.35"/>
        <n v="1.7333333333333334"/>
        <n v="53.61904761904762"/>
        <n v="33.625"/>
        <n v="241.60869565217391"/>
        <n v="11.5"/>
        <n v="8.6206896551724144E-2"/>
        <n v="41.68333333333333"/>
        <n v="2.5000000000000001E-2"/>
        <n v="54.189189189189186"/>
        <n v="0.65"/>
        <n v="40.799999999999997"/>
        <n v="385.28571428571428"/>
        <n v="1007.5333333333333"/>
        <n v="1350.0996666666665"/>
        <n v="108.6"/>
        <n v="288"/>
        <n v="279.96666666666664"/>
        <n v="333.75"/>
        <n v="71.666666666666671"/>
        <n v="400.79026315789474"/>
        <n v="577.25"/>
        <n v="27.620689655172413"/>
        <n v="154.69999999999999"/>
        <n v="1008.4571428571429"/>
        <n v="90.433333333333337"/>
        <n v="784.33333333333337"/>
        <n v="157.4"/>
        <n v="681.66666666666663"/>
        <n v="251.97058823529412"/>
        <n v="235.90909090909091"/>
        <n v="166.0625"/>
        <n v="59.615384615384613"/>
        <n v="76.620689655172413"/>
        <n v="42.033333333333331"/>
        <n v="84.642857142857139"/>
        <n v="59.565000000000005"/>
        <n v="54.56"/>
        <n v="34.388000000000005"/>
        <n v="143.40873239436621"/>
        <n v="111.11511111111112"/>
        <n v="44.372881355932201"/>
        <n v="101.83999999999999"/>
        <n v="28.555555555555557"/>
        <n v="340"/>
        <n v="36.393636363636361"/>
        <n v="150.54799999999997"/>
        <n v="22.244444444444444"/>
        <n v="20.85"/>
        <n v="139.20366666666666"/>
        <n v="59"/>
        <n v="26.566666666666666"/>
        <n v="50.025333333333336"/>
        <n v="106.7"/>
        <n v="155.94999999999999"/>
        <n v="10.116666666666667"/>
        <n v="30.352941176470587"/>
        <n v="14.423076923076923"/>
        <n v="572"/>
        <n v="50.502666666666663"/>
        <n v="63.768333333333331"/>
        <n v="171.42857142857142"/>
        <n v="150.36199999999999"/>
        <n v="75.428571428571431"/>
        <n v="168.85416666666666"/>
        <n v="22.666666666666668"/>
        <n v="9.3666666666666671"/>
        <n v="1.9111111111111112"/>
        <n v="1.3636363636363635"/>
        <n v="17.857142857142858"/>
        <n v="12.352941176470589"/>
        <n v="31"/>
        <n v="58.9"/>
        <n v="651.71380952380946"/>
        <n v="227.27272727272728"/>
        <n v="45.41935483870968"/>
        <n v="230.90909090909091"/>
        <n v="267.53333333333336"/>
        <n v="161.35714285714286"/>
        <n v="215"/>
        <n v="225.78894736842105"/>
        <n v="139.04444444444445"/>
        <n v="196.96969696969697"/>
        <n v="196.43478260869566"/>
        <n v="168.16666666666666"/>
        <n v="276.66666666666669"/>
        <n v="40.384615384615387"/>
        <n v="669.51612903225805"/>
        <n v="1.3809523809523809"/>
        <n v="656.23129032258055"/>
        <n v="167.08333333333334"/>
        <n v="43.083333333333336"/>
        <n v="62.43333333333333"/>
        <n v="18.589743589743591"/>
        <n v="12.612903225806452"/>
        <n v="168.03333333333333"/>
        <n v="111.6"/>
        <n v="139.64285714285714"/>
        <n v="219.73333333333332"/>
        <n v="244.44"/>
        <n v="46.114285714285714"/>
        <n v="115"/>
        <n v="134.83928571428572"/>
        <n v="106.5"/>
        <n v="38.883333333333333"/>
        <n v="118.83870967741936"/>
        <n v="69.258064516129039"/>
        <n v="17.466666666666665"/>
        <n v="35.533333333333331"/>
        <n v="42.53125"/>
        <n v="26.969696969696969"/>
        <n v="100.1"/>
        <n v="1.9666666666666666"/>
        <n v="4.6166666666666663"/>
        <n v="40.56666666666667"/>
        <n v="4.4807692307692308"/>
        <n v="0.43333333333333335"/>
        <n v="60.833333333333336"/>
        <n v="275.2"/>
        <n v="57.766666666666666"/>
        <n v="220.46666666666667"/>
        <n v="978.27499999999998"/>
        <n v="694.78666666666663"/>
        <n v="3580.7190000000001"/>
        <n v="378.3125"/>
        <n v="741.27272727272725"/>
        <n v="426.52380952380952"/>
        <n v="3544.3463333333334"/>
        <n v="804.31650000000002"/>
        <n v="9302.121212121212"/>
        <n v="554.06870967741941"/>
        <n v="252.53333333333333"/>
        <n v="369.31034482758622"/>
        <n v="91.810810810810807"/>
        <n v="954.45"/>
        <n v="146.26666666666668"/>
        <n v="263.46666666666664"/>
        <n v="69.777777777777771"/>
        <n v="2523.6216216216217"/>
        <n v="729.4"/>
        <n v="43.728000000000002"/>
        <n v="162.85714285714286"/>
        <n v="5254.9357142857143"/>
        <n v="57.36"/>
        <n v="93.333333333333329"/>
        <n v="32.333333333333336"/>
        <n v="46.3"/>
        <n v="212.9"/>
        <n v="116.96296296296296"/>
        <n v="819.03750000000002"/>
        <n v="58.64"/>
        <n v="591.0333333333333"/>
        <n v="32.866666666666667"/>
        <n v="328.57142857142856"/>
        <n v="81.434782608695656"/>
        <n v="51.9375"/>
        <n v="11.766666666666667"/>
        <n v="16.399999999999999"/>
        <n v="52.833333333333336"/>
        <n v="0.88235294117647056"/>
        <n v="9322.1474999999991"/>
        <n v="70"/>
        <n v="1402.8806666666667"/>
        <n v="1.2"/>
        <n v="11.933333333333334"/>
        <n v="186.89285714285714"/>
        <n v="183.625"/>
        <n v="112.67857142857143"/>
        <n v="439.87179487179486"/>
        <n v="165.33470588235295"/>
        <n v="3.0333333333333332"/>
        <n v="44.43333333333333"/>
        <n v="0.31666666666666665"/>
        <n v="171.5"/>
        <n v="712"/>
        <n v="721.35344827586209"/>
        <n v="532.35294117647061"/>
        <n v="95.777777777777771"/>
        <n v="430.52729729729731"/>
        <n v="55.333333333333336"/>
        <n v="40.642857142857146"/>
        <n v="16.683333333333334"/>
        <n v="89.107142857142861"/>
        <n v="94.533333333333331"/>
        <n v="150.86363636363637"/>
        <n v="380.41379310344826"/>
        <n v="814.59259259259261"/>
        <n v="63.233333333333334"/>
        <n v="35.266666666666666"/>
        <n v="113.83333333333333"/>
        <n v="36.666666666666664"/>
        <n v="4.4000000000000004"/>
        <n v="9.1999999999999993"/>
        <n v="51.454545454545453"/>
        <n v="2.3870967741935485"/>
        <n v="190.8"/>
        <n v="0.77777777777777779"/>
        <n v="1.1833333333333333"/>
        <n v="99.705882352941174"/>
        <n v="195.51612903225808"/>
        <n v="0.8670000000000001"/>
        <n v="50.645161290322584"/>
        <n v="114.7"/>
        <n v="691.66666666666663"/>
        <n v="26.627906976744185"/>
        <n v="38.644444444444446"/>
        <n v="1355.3103448275863"/>
        <n v="935.58566666666661"/>
        <n v="777.3845"/>
        <n v="1451.5142857142857"/>
        <n v="2885.6315625000002"/>
        <n v="131.26666666666668"/>
        <n v="200.72222222222223"/>
        <n v="3834.05"/>
        <n v="1038.8928571428571"/>
        <n v="933.96147058823522"/>
        <n v="399.93366666666668"/>
        <n v="667.24444444444441"/>
        <n v="665.89285714285711"/>
        <n v="110.67796610169492"/>
        <n v="984.36666666666667"/>
        <n v="365.5"/>
        <n v="210.45"/>
        <n v="280.10000000000002"/>
        <n v="228.965"/>
        <n v="1156.3399999999999"/>
        <n v="3524.8333333333335"/>
        <n v="1972.84"/>
        <n v="864.97142857142853"/>
        <n v="261.10000000000002"/>
        <n v="1313.6860000000001"/>
        <n v="539.5"/>
        <n v="430"/>
        <n v="896.15"/>
        <n v="753.43333333333328"/>
        <n v="244.53366666666668"/>
        <n v="327.73333333333335"/>
        <n v="1716.7032558139535"/>
        <n v="123.28333333333333"/>
        <n v="93.888888888888886"/>
        <n v="10.689655172413794"/>
        <n v="52.214285714285715"/>
        <n v="27.833333333333332"/>
        <n v="29.183333333333334"/>
        <n v="26.7"/>
        <n v="4.375"/>
        <n v="13.75"/>
        <n v="12.666666666666666"/>
        <n v="34.93333333333333"/>
        <n v="16.714285714285715"/>
        <n v="2.441860465116279"/>
        <n v="0.42372881355932202"/>
        <n v="1.5517241379310345"/>
        <n v="0.04"/>
        <n v="69.408333333333331"/>
        <n v="53.387096774193552"/>
        <n v="46.833333333333336"/>
        <n v="45.379310344827587"/>
        <n v="46.153846153846153"/>
        <n v="81.785714285714292"/>
        <n v="180.48275862068965"/>
        <n v="210.42857142857142"/>
        <n v="39.9"/>
        <n v="159.73684210526315"/>
        <n v="105.33333333333333"/>
        <n v="66.129032258064512"/>
        <n v="47.822222222222223"/>
        <n v="368.55833333333334"/>
        <n v="45.625"/>
        <n v="30.8"/>
        <n v="273.72033333333337"/>
        <n v="338"/>
        <n v="188.12064516129033"/>
        <n v="22.166666666666668"/>
        <n v="30.272727272727273"/>
        <n v="101.83333333333333"/>
        <n v="297.55813953488371"/>
        <n v="38.333333333333336"/>
        <n v="17.600000000000001"/>
        <n v="93.416666666666671"/>
        <n v="210"/>
        <n v="150.36666666666667"/>
        <n v="320"/>
        <n v="84.53125"/>
        <n v="334.23333333333335"/>
        <n v="123.15217391304348"/>
        <n v="142.88479999999998"/>
        <n v="53.866666666666667"/>
        <n v="20.166666666666668"/>
        <n v="141.56666666666666"/>
        <n v="530.15"/>
        <n v="174.66666666666666"/>
        <n v="10.88"/>
        <n v="4.5925925925925926"/>
        <n v="23.75"/>
        <n v="89.791666666666671"/>
        <n v="381.44"/>
        <n v="95.107142857142861"/>
        <n v="230.76923076923077"/>
        <n v="110.66666666666667"/>
        <n v="102.42821428571428"/>
        <n v="146.15"/>
        <n v="90.666666666666671"/>
        <n v="62.366333333333337"/>
        <n v="12.763157894736842"/>
        <n v="21.25"/>
        <n v="109.31818181818181"/>
        <n v="169.56521739130434"/>
        <n v="123.80952380952381"/>
        <n v="39.43333333333333"/>
        <n v="10.366666666666667"/>
        <n v="2.4745762711864407"/>
        <n v="5.7142857142857144"/>
        <n v="21"/>
        <n v="210.05866666666668"/>
        <n v="23.35"/>
        <n v="31.766666666666666"/>
        <n v="9.0333333333333332"/>
        <n v="0.23333333333333334"/>
        <n v="20.3125"/>
        <n v="1.05"/>
        <n v="63.636363636363633"/>
        <n v="8.4"/>
        <n v="53"/>
        <n v="6.166666666666667"/>
        <n v="38.06666666666667"/>
        <n v="0.72413793103448276"/>
        <n v="71.428571428571431"/>
        <n v="23"/>
        <n v="10.533333333333333"/>
        <n v="113.5"/>
        <n v="44.428571428571431"/>
        <n v="31.388888888888889"/>
        <n v="8.8000000000000007"/>
        <n v="0.51282051282051277"/>
        <n v="16.425000000000001"/>
        <n v="67.666666666666671"/>
        <n v="20.366666666666667"/>
        <n v="6.3043478260869561"/>
        <n v="24.277777777777779"/>
        <n v="48.642857142857146"/>
        <n v="22.366666666666667"/>
        <n v="4.3"/>
        <n v="11.111111111111111"/>
        <n v="860"/>
        <n v="1536.6896666666667"/>
        <n v="267.85714285714283"/>
        <n v="81.206896551724142"/>
        <n v="272.185"/>
        <n v="336.4"/>
        <n v="31.8"/>
        <n v="105.09677419354838"/>
        <n v="85.63333333333334"/>
        <n v="90"/>
        <n v="60.879310344827587"/>
        <n v="98.461538461538467"/>
        <n v="135.16666666666666"/>
        <n v="242.05882352941177"/>
        <n v="67.025000000000006"/>
        <n v="2042.5"/>
        <n v="21.877551020408163"/>
        <n v="24.355555555555554"/>
        <n v="50.15625"/>
        <n v="23.833333333333332"/>
        <n v="44.06666666666667"/>
        <n v="4.7457627118644066"/>
        <n v="195.75"/>
        <n v="356.16666666666669"/>
        <n v="167.85633333333331"/>
        <n v="54.5"/>
        <n v="378.76666666666665"/>
        <n v="189.86666666666667"/>
        <n v="265"/>
        <n v="54.166666666666664"/>
        <n v="106.83333333333333"/>
        <n v="140.46666666666667"/>
        <n v="301.37931034482756"/>
        <n v="182.14285714285714"/>
        <n v="276.20689655172413"/>
        <n v="7.0588235294117645"/>
        <n v="56.783333333333331"/>
        <n v="97.1"/>
        <n v="298.23529411764707"/>
        <n v="155.95238095238096"/>
        <n v="114.6"/>
        <n v="170.1"/>
        <n v="2833.0985000000001"/>
        <n v="836.26666666666665"/>
        <n v="608.25"/>
        <n v="42.2"/>
        <n v="951.73103448275867"/>
        <n v="1604.8636363636363"/>
        <n v="285.71428571428572"/>
        <n v="399.09090909090907"/>
        <n v="104.5"/>
        <n v="33.43333333333333"/>
        <n v="45.774666666666668"/>
        <n v="524.79999999999995"/>
        <n v="1003"/>
        <n v="576.27777777777783"/>
        <n v="1839.8035714285713"/>
        <n v="107"/>
        <n v="766.36699999999996"/>
        <n v="253.18100000000001"/>
        <n v="94.84375"/>
        <n v="1504.2"/>
        <n v="425.75333333333333"/>
        <n v="287.33333333333331"/>
        <n v="51.428571428571431"/>
        <n v="101.16666666666667"/>
        <n v="997.9666666666667"/>
        <n v="13.74074074074074"/>
        <n v="223.0952380952381"/>
        <n v="523.20000000000005"/>
        <n v="1009.8571428571429"/>
        <n v="219.25"/>
        <n v="145.36666666666667"/>
        <n v="776.16666666666663"/>
        <n v="649.46428571428567"/>
        <n v="117.33333333333333"/>
        <n v="145.02777777777777"/>
        <n v="224.17777777777778"/>
        <n v="16.022222222222222"/>
        <n v="410.7"/>
        <n v="269.82142857142856"/>
        <n v="92.142857142857139"/>
        <n v="1752.5333333333333"/>
        <n v="280.03333333333336"/>
        <n v="1134.5862068965516"/>
        <n v="62.233333333333334"/>
        <n v="42.4"/>
        <n v="3630.1935483870966"/>
        <n v="906.55700000000002"/>
        <n v="880.08333333333337"/>
        <n v="14.213333333333333"/>
        <n v="16.75"/>
        <n v="805.28814814814814"/>
        <n v="806.25"/>
        <n v="305.66666666666669"/>
        <n v="611.14814814814815"/>
        <n v="874.73333333333335"/>
        <n v="176.94200000000001"/>
        <n v="502.56666666666666"/>
        <n v="16.931818181818183"/>
        <n v="286.89655172413791"/>
        <n v="27.566666666666666"/>
        <n v="0.76923076923076927"/>
        <n v="0.06"/>
        <n v="15.033333333333333"/>
        <n v="230.48275862068965"/>
        <n v="16.771428571428572"/>
        <n v="273.25806451612902"/>
        <n v="1398.3333333333333"/>
        <n v="15.904761904761905"/>
        <n v="398.5"/>
        <n v="11.120689655172415"/>
        <n v="25.92"/>
        <n v="25.1"/>
        <n v="2.3666666666666667"/>
        <n v="374.2"/>
        <n v="70.099999999999994"/>
        <n v="16.206896551724139"/>
        <n v="20.333333333333332"/>
        <n v="2.0833333333333335"/>
        <n v="4.064516129032258"/>
        <n v="182.9375"/>
        <n v="190.53333333333333"/>
        <n v="26.533333333333335"/>
        <n v="31.97810810810811"/>
        <n v="29.35483870967742"/>
        <n v="26.5"/>
        <n v="81.666666666666671"/>
        <n v="35.877551020408163"/>
        <n v="9.2666666666666675"/>
        <n v="60.9"/>
        <n v="125.16"/>
        <n v="37.03125"/>
        <n v="45.018181818181816"/>
        <n v="1.8636363636363635"/>
        <n v="1129.2857142857142"/>
        <n v="189.51428571428571"/>
        <n v="171.87096774193549"/>
        <n v="8.6833333333333336"/>
        <n v="154.5"/>
        <n v="30.714285714285715"/>
        <n v="0.125"/>
        <n v="81.578947368421055"/>
        <n v="2.1333333333333333"/>
        <n v="23.2"/>
        <n v="2839.7333333333331"/>
        <n v="35.862068965517238"/>
        <n v="543.0333333333333"/>
        <n v="12.096774193548388"/>
        <n v="21.5"/>
        <n v="18"/>
        <n v="7.3636363636363633"/>
        <n v="17.75"/>
        <n v="0.98039215686274506"/>
        <n v="79.411764705882348"/>
        <n v="3.2"/>
        <n v="6.2926829268292686"/>
        <n v="443.52941176470586"/>
        <n v="573.29268292682923"/>
        <n v="107.31818181818181"/>
        <n v="39.277777777777779"/>
        <n v="117.13333333333334"/>
        <n v="77.7"/>
        <n v="324.75806451612902"/>
        <n v="263.5"/>
        <n v="314.17433333333332"/>
        <n v="160"/>
        <n v="404"/>
        <n v="190"/>
        <n v="47.671904761904763"/>
        <n v="198.65217391304347"/>
        <n v="70.066666666666663"/>
        <n v="181.64285714285714"/>
        <n v="481.66666666666669"/>
        <n v="80.878787878787875"/>
        <n v="55.454545454545453"/>
        <n v="1933.7872413793104"/>
        <n v="248.92857142857142"/>
        <n v="100.16129032258064"/>
        <n v="274.7"/>
        <n v="68.030303030303031"/>
        <n v="253.9"/>
        <n v="76.666666666666671"/>
        <n v="216.71428571428572"/>
        <n v="91.3"/>
        <n v="80.81481481481481"/>
        <n v="97.833333333333329"/>
        <n v="85.86666666666666"/>
        <n v="191.7928"/>
        <n v="47.9"/>
        <n v="20.96153846153846"/>
        <n v="126.10714285714286"/>
        <n v="151.38888888888889"/>
        <n v="153.66666666666666"/>
        <n v="109"/>
        <n v="872.2"/>
        <n v="6.1904761904761907"/>
        <n v="226"/>
        <n v="13.044444444444444"/>
        <n v="69"/>
        <n v="30"/>
        <n v="38.166666666666664"/>
        <n v="2.8947368421052633"/>
        <n v="86.933333333333337"/>
        <n v="1.1904761904761905"/>
        <n v="46.203389830508478"/>
        <n v="9.1"/>
        <n v="246.42857142857142"/>
        <n v="354.24062500000002"/>
        <n v="78.604166666666671"/>
        <n v="860.65625"/>
        <n v="168.33333333333334"/>
        <n v="150.17500000000001"/>
        <n v="331.24324324324323"/>
        <n v="924.28947368421052"/>
        <n v="64.548387096774192"/>
        <n v="174.03333333333333"/>
        <n v="371.27272727272725"/>
        <n v="572.05714285714282"/>
        <n v="444.88235294117646"/>
        <n v="118.2"/>
        <n v="100.64516129032258"/>
        <n v="113.16666666666667"/>
        <n v="637.70833333333337"/>
        <n v="97.476190476190482"/>
        <n v="223.875"/>
        <n v="719.1"/>
        <n v="190.46666666666667"/>
        <n v="53.666666666666664"/>
        <n v="42.322580645161288"/>
        <n v="198"/>
        <n v="121.68818181818182"/>
        <n v="516.0333333333333"/>
        <n v="670.66666666666663"/>
        <n v="1469.8183333333334"/>
        <n v="104.83333333333333"/>
        <n v="258.70749999999998"/>
        <n v="107.75"/>
        <n v="297"/>
        <n v="424.34733333333332"/>
        <n v="342.79166666666669"/>
        <n v="54.9"/>
        <n v="684.5"/>
        <n v="383.51724137931035"/>
        <n v="88.216666666666669"/>
        <n v="403.16666666666669"/>
        <n v="192.36666666666667"/>
        <n v="846.26666666666665"/>
        <n v="55.366666666666667"/>
        <n v="95.86666666666666"/>
        <n v="1071.8421052631579"/>
        <n v="438.78333333333336"/>
        <n v="17.5"/>
        <n v="582.09090909090912"/>
        <n v="70.86633333333333"/>
        <n v="245.5"/>
        <n v="813.95333333333326"/>
        <n v="156.05714285714285"/>
        <n v="110.5"/>
        <n v="405.51612903225805"/>
        <n v="121.91999999999999"/>
        <n v="160.9375"/>
        <n v="147.6"/>
        <n v="254.09677419354838"/>
        <n v="510.5"/>
        <n v="238.8235294117647"/>
        <n v="65"/>
        <n v="514.76666666666665"/>
        <n v="268.5"/>
        <n v="356.93181818181819"/>
        <n v="66.851851851851848"/>
        <n v="150.22857142857143"/>
        <n v="181"/>
        <n v="86.166666666666671"/>
        <n v="220.93333333333334"/>
        <n v="58.857142857142854"/>
        <n v="202.66666666666666"/>
        <n v="723.19318181818187"/>
        <n v="27.032258064516128"/>
        <n v="169.33333333333334"/>
        <n v="175.125"/>
        <n v="508.83333333333331"/>
        <n v="278.51361111111112"/>
        <n v="23.7575"/>
        <n v="80.8"/>
        <n v="17.8125"/>
        <n v="255.66666666666666"/>
        <n v="23.666666666666668"/>
        <n v="24.000333333333334"/>
        <n v="102.9047619047619"/>
        <n v="289.68421052631578"/>
        <n v="484.42857142857144"/>
        <n v="116.2"/>
        <n v="194.52380952380952"/>
        <n v="88.977777777777774"/>
        <n v="289.5"/>
        <n v="59.6"/>
        <n v="522.58333333333337"/>
        <n v="136.03333333333333"/>
        <n v="69.21052631578948"/>
        <n v="35.559999999999995"/>
        <n v="203.8095238095238"/>
        <n v="216.83333333333334"/>
        <n v="119.0952380952381"/>
        <n v="165.78571428571428"/>
        <n v="62.444444444444443"/>
        <n v="146.66666666666666"/>
        <n v="355.97515151515154"/>
        <n v="37.166666666666664"/>
        <n v="62.8"/>
        <n v="84.166666666666671"/>
        <n v="38.357142857142854"/>
        <n v="152.27272727272728"/>
        <n v="41.966666666666669"/>
        <n v="108.92857142857143"/>
        <n v="27"/>
        <n v="878.33333333333337"/>
        <n v="116.8"/>
        <n v="53.133333333333333"/>
        <n v="149.31428571428572"/>
        <n v="166.36363636363637"/>
        <n v="178.86666666666667"/>
        <n v="185.77777777777777"/>
        <n v="8.9285714285714288"/>
        <n v="131.1904761904762"/>
        <n v="729.85714285714289"/>
        <n v="278.26666666666665"/>
        <n v="165.8"/>
        <n v="145.65217391304347"/>
        <n v="184.84848484848484"/>
        <n v="57.142857142857146"/>
        <n v="11.016949152542374"/>
        <n v="235.71428571428572"/>
        <n v="170.64285714285714"/>
        <n v="229.83333333333334"/>
        <n v="73.047619047619051"/>
        <n v="104.42857142857143"/>
        <n v="136.62162162162161"/>
        <n v="94.315789473684205"/>
        <n v="121.15384615384616"/>
        <n v="84.944444444444443"/>
        <n v="200.90909090909091"/>
        <n v="50.7"/>
        <n v="343.3"/>
        <n v="434.47619047619048"/>
        <n v="333.70588235294116"/>
        <n v="77.857142857142861"/>
        <n v="413.68421052631578"/>
        <n v="144.45454545454547"/>
        <n v="86.666666666666671"/>
        <n v="36.833333333333336"/>
        <n v="35.6"/>
        <n v="29.055555555555557"/>
        <n v="86.583333333333329"/>
        <n v="56.967741935483872"/>
        <n v="9.8928571428571423"/>
        <n v="49.285714285714285"/>
        <n v="83.541666666666671"/>
        <n v="124.33333333333333"/>
        <n v="269.46666666666664"/>
        <n v="24.666666666666668"/>
        <n v="121.94117647058823"/>
        <n v="89.51428571428572"/>
        <n v="136.33333333333334"/>
        <n v="146.91666666666666"/>
        <n v="97.75"/>
        <n v="162.18"/>
        <n v="51.9"/>
        <n v="381.66666666666669"/>
        <n v="102.4"/>
        <n v="38.448275862068968"/>
        <n v="61.03846153846154"/>
        <n v="26.1"/>
        <n v="65.714285714285708"/>
        <n v="57.962962962962962"/>
        <n v="7"/>
        <n v="193.17391304347825"/>
        <n v="41.5"/>
        <n v="223.13333333333333"/>
        <n v="98.466666666666669"/>
        <n v="548.83333333333337"/>
        <n v="30.5"/>
        <n v="24.074999999999999"/>
        <n v="222.9111111111111"/>
        <n v="71.400000000000006"/>
        <n v="35.166666666666664"/>
        <n v="16.263157894736842"/>
        <n v="120.55555555555556"/>
        <n v="776.75"/>
        <n v="103.5"/>
        <n v="170.85714285714286"/>
        <n v="38.636590909090906"/>
        <n v="134.5"/>
        <n v="162.77777777777777"/>
        <n v="107.33333333333333"/>
        <n v="337.16666666666669"/>
        <n v="112.86206896551724"/>
        <n v="282.5"/>
        <n v="965.34687499999995"/>
        <n v="213.42105263157896"/>
        <n v="82.2"/>
        <n v="13.928571428571429"/>
        <n v="72.36633333333333"/>
        <n v="87.72"/>
        <n v="307.25806451612902"/>
        <n v="351.83333333333331"/>
        <n v="65.882352941176464"/>
        <n v="252.14285714285714"/>
        <n v="101"/>
        <n v="100.19230769230769"/>
        <n v="115.43857142857144"/>
        <n v="239.13272727272727"/>
        <n v="95"/>
        <n v="61.833333333333336"/>
        <n v="108.375"/>
        <n v="45.083333333333336"/>
        <n v="23.955555555555556"/>
        <n v="76.833333333333329"/>
        <n v="48.75"/>
        <n v="24.37037037037037"/>
        <n v="66.608695652173907"/>
        <n v="6.416666666666667"/>
        <n v="23.5"/>
        <n v="335.5"/>
        <n v="185.12903225806451"/>
        <n v="90.451612903225808"/>
        <n v="45.037037037037038"/>
        <n v="21.033333333333335"/>
        <n v="67.857142857142861"/>
        <n v="23.96551724137931"/>
        <n v="31.5625"/>
        <n v="246.14285714285714"/>
        <n v="170.53933333333333"/>
        <n v="82.4"/>
        <n v="75.423728813559322"/>
        <n v="419.93103448275861"/>
        <n v="105.83333333333333"/>
        <n v="10.135135135135135"/>
        <n v="26.170731707317074"/>
        <n v="97.19047619047619"/>
        <n v="233.33333333333334"/>
        <n v="12.142857142857142"/>
        <n v="159.69230769230768"/>
        <n v="86.807692307692307"/>
        <n v="63.93333333333333"/>
        <n v="89.166666666666671"/>
        <n v="698.82352941176475"/>
        <n v="138.33333333333334"/>
        <n v="178.6"/>
        <n v="95.2"/>
        <n v="145.5"/>
        <n v="151.5"/>
        <n v="187.83333333333334"/>
        <n v="37.666666666666664"/>
        <n v="114.29199999999999"/>
        <n v="75"/>
        <n v="36.363636363636367"/>
        <n v="184.24137931034483"/>
        <n v="93.3"/>
        <n v="140.5"/>
        <n v="28.64406779661017"/>
        <n v="39.074074074074076"/>
        <n v="62.529411764705884"/>
        <n v="60.4"/>
        <n v="281.06666666666666"/>
        <n v="89.63333333333334"/>
        <n v="348"/>
        <n v="7.8260869565217392"/>
        <n v="227.85714285714286"/>
        <n v="45.25"/>
        <n v="66"/>
        <n v="255"/>
        <n v="32.352941176470587"/>
        <n v="102.66666666666667"/>
        <n v="73.529411764705884"/>
        <n v="78.604285714285723"/>
        <n v="67.566666666666663"/>
        <n v="19.766666666666666"/>
        <n v="49.821428571428569"/>
        <n v="79.754385964912274"/>
        <n v="677.06666666666672"/>
        <n v="48.18181818181818"/>
        <n v="120.21428571428571"/>
        <n v="241.89655172413794"/>
        <n v="83.45"/>
        <n v="31.428571428571427"/>
        <n v="98.214285714285708"/>
        <n v="42.666666666666664"/>
        <n v="71.375"/>
        <n v="223.14285714285714"/>
        <n v="66.548387096774192"/>
        <n v="32.918918918918919"/>
        <n v="91.75"/>
        <n v="34.19047619047619"/>
        <n v="12.3"/>
        <n v="50.4"/>
        <n v="93.716666666666669"/>
        <n v="52.333333333333336"/>
        <n v="8.3666666666666671"/>
        <n v="51.136363636363633"/>
        <n v="1668.46875"/>
        <n v="93.043478260869563"/>
        <n v="36.428571428571431"/>
        <n v="87.333333333333329"/>
        <n v="54.553571428571431"/>
        <n v="25.766666666666666"/>
        <n v="182.65625"/>
        <n v="189.03699999999998"/>
        <n v="2942.2352941176468"/>
        <n v="47.045454545454547"/>
        <n v="96.388888888888886"/>
        <n v="142.22222222222223"/>
        <n v="52.111111111111114"/>
        <n v="18.837500000000002"/>
        <n v="21.847826086956523"/>
        <n v="36.266666666666666"/>
        <n v="37"/>
        <n v="167.46666666666667"/>
        <n v="81.678571428571431"/>
        <n v="61.033333333333331"/>
        <n v="102.8"/>
        <n v="205.16666666666666"/>
        <n v="316.65625"/>
        <n v="28.888888888888889"/>
        <n v="50.006666666666668"/>
        <n v="26.973684210526315"/>
        <n v="107.14285714285714"/>
        <n v="205"/>
        <n v="54.25"/>
        <n v="115.5"/>
        <n v="135"/>
        <n v="136.78333333333333"/>
        <n v="14.066666666666666"/>
        <n v="9.1363636363636367"/>
        <n v="204"/>
        <n v="166.76666666666668"/>
        <n v="49"/>
        <n v="43.879310344827587"/>
        <n v="94.828571428571422"/>
        <n v="80.599999999999994"/>
        <n v="118.5"/>
        <n v="56.428571428571431"/>
        <n v="171"/>
        <n v="57.94736842105263"/>
        <n v="38.846153846153847"/>
        <n v="0.4642857142857143"/>
        <n v="69.566666666666663"/>
        <n v="66.7"/>
        <n v="85.333333333333329"/>
        <n v="564.16666666666663"/>
        <n v="130.26666666666668"/>
        <n v="38.666666666666664"/>
        <n v="100.16666666666667"/>
        <n v="54.1"/>
        <n v="113.33333333333333"/>
        <n v="722"/>
        <n v="84"/>
        <n v="104"/>
        <n v="58.666666666666664"/>
        <n v="35.3125"/>
        <n v="356.29032258064518"/>
        <n v="137.16666666666666"/>
        <n v="30.333030303030302"/>
        <n v="166.66666666666666"/>
        <n v="52.466666666666669"/>
        <n v="193.95238095238096"/>
        <n v="39.215686274509807"/>
        <n v="3.4482758620689655E-2"/>
        <n v="349"/>
        <n v="66.354166666666671"/>
        <n v="42.533333333333331"/>
        <n v="30.866666666666667"/>
        <n v="0.36585365853658536"/>
        <n v="29.321428571428573"/>
        <n v="3.2258064516129031E-2"/>
        <n v="15.516129032258064"/>
        <n v="1338.4333333333334"/>
        <n v="23.80952380952381"/>
        <n v="15.757575757575758"/>
        <n v="68.36363636363636"/>
        <n v="67"/>
        <n v="113.73913043478261"/>
        <n v="193.76666666666668"/>
        <n v="176.36666666666667"/>
        <n v="96.304347826086953"/>
        <n v="32.127659574468083"/>
        <n v="113.37037037037037"/>
        <n v="144.78260869565219"/>
        <n v="270.46666666666664"/>
        <n v="62.5"/>
        <n v="64.909090909090907"/>
        <n v="54.545454545454547"/>
        <n v="103.17033333333333"/>
        <n v="45"/>
        <n v="46.06666666666667"/>
        <n v="18.53846153846154"/>
        <n v="168.0952380952381"/>
        <n v="101.53333333333333"/>
        <n v="133.6764705882353"/>
        <n v="57.222222222222221"/>
        <n v="588.02380952380952"/>
        <n v="58.571428571428569"/>
        <n v="62.914285714285711"/>
        <n v="161.0952380952381"/>
        <n v="111.9"/>
        <n v="122.82352941176471"/>
        <n v="129.33333333333334"/>
        <n v="34.766666666666666"/>
        <n v="211.4"/>
        <n v="167.07499999999999"/>
        <n v="109.16666666666667"/>
        <n v="122.41379310344827"/>
        <n v="1137.4222222222222"/>
        <n v="126"/>
        <n v="14.827586206896552"/>
        <n v="101.62162162162163"/>
        <n v="200.25"/>
        <n v="102.85714285714286"/>
        <n v="184.2"/>
        <n v="20.2"/>
        <n v="50.166666666666664"/>
        <n v="88.513513513513516"/>
        <n v="33.230769230769234"/>
        <n v="6.8168333333333333"/>
        <n v="139.28571428571428"/>
        <n v="121.33333333333333"/>
        <n v="88.571428571428569"/>
        <n v="150"/>
        <n v="36.083333333333336"/>
        <n v="73.400000000000006"/>
        <n v="21.923076923076923"/>
        <n v="549.04761904761904"/>
        <n v="319.84375"/>
        <n v="61.896551724137929"/>
        <n v="41.533333333333331"/>
        <n v="130"/>
        <n v="14"/>
        <n v="156.77272727272728"/>
        <n v="240"/>
        <n v="55.6"/>
        <n v="153.06666666666666"/>
        <n v="152.05344827586208"/>
        <n v="22.411764705882351"/>
        <n v="106.62962962962963"/>
        <n v="62.06666666666667"/>
        <n v="8.0444444444444443"/>
        <n v="2.1833333333333331"/>
        <n v="7.1166666666666663"/>
        <n v="0.26315789473684209"/>
        <n v="6.5217391304347823"/>
        <n v="12.272727272727273"/>
        <n v="40.25"/>
        <n v="0.96153846153846156"/>
        <n v="246.47619047619048"/>
        <n v="16.93548387096774"/>
        <n v="207.82758620689654"/>
        <n v="22.474576271186439"/>
        <n v="14.125"/>
        <n v="172.23333333333332"/>
        <n v="78.94736842105263"/>
        <n v="23.766666666666666"/>
        <n v="151.66666666666666"/>
        <n v="189.9"/>
        <n v="49.516129032258064"/>
        <n v="73.496166666666667"/>
        <n v="202.03080000000003"/>
        <n v="9.433962264150944"/>
        <n v="53.12"/>
        <n v="264.73333333333335"/>
        <n v="293.286"/>
        <n v="166.78571428571428"/>
        <n v="143.53699999999998"/>
        <n v="97.333333333333329"/>
        <n v="262.38095238095241"/>
        <n v="163.93939393939394"/>
        <n v="156.25"/>
        <n v="71.607142857142861"/>
        <n v="224.65789473684211"/>
        <n v="130.18181818181819"/>
        <n v="42.016666666666666"/>
        <n v="519.9"/>
        <n v="93.75"/>
        <n v="197.4"/>
        <n v="70.172413793103445"/>
        <n v="64.458333333333329"/>
        <n v="83.75"/>
        <n v="221.93333333333334"/>
        <n v="12.103448275862069"/>
        <n v="3.625"/>
        <n v="198.85714285714286"/>
        <n v="179.33333333333334"/>
        <n v="34.166666666666664"/>
        <n v="13.4"/>
        <n v="26.696969696969695"/>
        <n v="13.741935483870968"/>
        <n v="78.599999999999994"/>
        <n v="40.5"/>
        <n v="60.866666666666667"/>
        <n v="24.264705882352942"/>
        <n v="46.617021276595743"/>
        <n v="55.789210526315784"/>
        <n v="56.810810810810814"/>
        <n v="34.483103448275862"/>
        <n v="59.619"/>
        <n v="126.17647058823529"/>
        <n v="59.111111111111114"/>
        <n v="114.34375"/>
        <n v="93.237288135593218"/>
        <n v="251"/>
        <n v="25.05"/>
        <n v="16.071428571428573"/>
        <n v="25.243333333333332"/>
        <n v="27.911111111111111"/>
        <n v="127.27272727272727"/>
        <n v="109.03333333333333"/>
        <n v="15.238095238095237"/>
        <n v="28.125"/>
        <n v="56.722222222222221"/>
        <n v="3360.8"/>
        <n v="33.75"/>
        <n v="2.6"/>
        <n v="14.533333333333333"/>
        <n v="36.56666666666667"/>
        <n v="42.6"/>
        <n v="150.59259259259258"/>
        <n v="28.066666666666666"/>
        <n v="6.096774193548387"/>
        <n v="37.711111111111109"/>
        <n v="70.966666666666669"/>
        <n v="70.433333333333337"/>
        <n v="0.8"/>
        <n v="0.74285714285714288"/>
        <n v="11.304347826086957"/>
        <n v="0.55555555555555558"/>
        <n v="3.8461538461538464E-2"/>
        <n v="35.333333333333336"/>
        <n v="2.4390243902439024"/>
        <n v="0.22"/>
        <n v="15.066666666666666"/>
        <n v="68.63333333333334"/>
        <n v="41.366666666666667"/>
        <n v="28"/>
        <n v="0.76086956521739135"/>
        <n v="18.066666666666666"/>
        <n v="3.806451612903226"/>
        <n v="42.06666666666667"/>
        <n v="256.54761904761904"/>
        <n v="16.774193548387096"/>
        <n v="1.6129032258064515"/>
        <n v="14.666666666666666"/>
        <n v="20.350000000000001"/>
        <n v="0.625"/>
        <n v="58.6"/>
        <n v="0.21428571428571427"/>
        <n v="4.1190476190476186"/>
        <n v="26.578947368421051"/>
        <n v="4.78125"/>
        <n v="99.766666666666666"/>
        <n v="45.45"/>
        <n v="3.103448275862069"/>
        <n v="1.3555555555555556"/>
        <n v="49.428571428571431"/>
        <n v="76.333333333333329"/>
        <n v="23.25"/>
        <n v="15.1"/>
        <n v="36.733333333333334"/>
        <n v="12.222222222222221"/>
        <n v="21.916666666666668"/>
        <n v="88.75"/>
        <n v="12.806451612903226"/>
        <n v="1.7857142857142858"/>
        <n v="57.483870967741936"/>
        <n v="6.09375"/>
        <n v="52.56666666666667"/>
        <n v="0.86206896551724133"/>
        <n v="0.15217391304347827"/>
        <n v="17.324324324324323"/>
        <n v="9.7333333333333325"/>
        <n v="0.95454545454545459"/>
        <n v="1.8"/>
        <n v="2.1"/>
        <n v="4.75"/>
        <n v="1.0465116279069768"/>
        <n v="8.7833333333333332"/>
        <n v="21.1"/>
        <n v="4.5333333333333332"/>
        <n v="3.5166666666666666"/>
        <n v="130.16666666666666"/>
        <n v="28.181818181818183"/>
        <n v="3.5666666666666669"/>
        <n v="4.7826086956521738"/>
        <n v="15"/>
        <n v="20.416666666666668"/>
        <n v="121.15625"/>
        <n v="3.064516129032258"/>
        <n v="30.523809523809526"/>
        <n v="16.827586206896552"/>
        <n v="2.2999999999999998"/>
        <n v="9.0166666666666675"/>
        <n v="38.230769230769234"/>
        <n v="28.9"/>
        <n v="22.65"/>
        <n v="0.76666666666666672"/>
        <n v="6.7"/>
        <n v="0.08"/>
        <n v="0.17241379310344829"/>
        <n v="1.875"/>
        <n v="102.47058823529412"/>
        <n v="0.6333333333333333"/>
        <n v="272.19565217391306"/>
        <n v="10.238095238095237"/>
        <n v="18.7"/>
        <n v="13.793103448275861"/>
        <n v="6.8833333333333337"/>
        <n v="198.12870967741935"/>
        <n v="122.83333333333333"/>
        <n v="166.05882352941177"/>
        <n v="4.7058823529411766"/>
        <n v="8.8235294117647065"/>
        <n v="42.372881355932201"/>
        <n v="0.35"/>
        <n v="4.583333333333333"/>
        <n v="85.742857142857147"/>
        <n v="0.53333333333333333"/>
        <n v="18.766666666666666"/>
        <n v="29.366666666666667"/>
        <n v="39.75"/>
        <n v="33.695652173913047"/>
        <n v="7.8125"/>
        <n v="8.382352941176471"/>
        <n v="16.333333333333332"/>
        <n v="12.833333333333334"/>
        <n v="0.9"/>
        <n v="76.125"/>
        <n v="1.165"/>
        <n v="10.487804878048781"/>
        <n v="0.67272727272727273"/>
        <n v="24.5"/>
        <n v="14.048780487804878"/>
        <n v="44.5"/>
        <n v="25.3"/>
        <n v="0.34482758620689657"/>
        <n v="1.88"/>
        <n v="7.2727272727272725"/>
        <n v="2.2857142857142856"/>
        <n v="6.8"/>
        <n v="16.59090909090909"/>
        <n v="26.666666666666668"/>
        <n v="9.0909090909090917"/>
        <n v="4.5666666666666664"/>
        <n v="1.8518518518518519"/>
        <n v="21.366666666666667"/>
        <n v="69.696969696969703"/>
        <n v="82.093023255813947"/>
        <n v="1.7826086956521738"/>
        <n v="1.4333333333333333"/>
        <n v="3.1333333333333333"/>
        <n v="3.5714285714285712E-2"/>
        <n v="0.157894736842105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x v="0"/>
    <d v="2015-06-22T00:10:11"/>
    <d v="2015-07-23T03:00:00"/>
    <n v="31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x v="0"/>
    <d v="2017-01-31T14:24:43"/>
    <d v="2017-03-02T14:24:43"/>
    <n v="30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x v="0"/>
    <d v="2016-02-05T16:51:23"/>
    <d v="2016-02-15T16:51:23"/>
    <n v="10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x v="0"/>
    <d v="2014-07-08T12:21:47"/>
    <d v="2014-08-07T12:21:47"/>
    <n v="30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x v="0"/>
    <d v="2015-11-19T20:01:19"/>
    <d v="2015-12-19T20:01:19"/>
    <n v="30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x v="0"/>
    <d v="2016-07-12T22:23:27"/>
    <d v="2016-07-29T05:35:00"/>
    <n v="17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x v="0"/>
    <d v="2014-06-04T01:44:10"/>
    <d v="2014-06-14T01:44:10"/>
    <n v="10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x v="0"/>
    <d v="2016-05-26T01:07:47"/>
    <d v="2016-07-05T01:07:47"/>
    <n v="40"/>
    <x v="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x v="0"/>
    <d v="2016-04-08T22:40:12"/>
    <d v="2016-04-15T21:00:00"/>
    <n v="7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x v="0"/>
    <d v="2016-03-18T02:29:04"/>
    <d v="2016-04-17T02:29:04"/>
    <n v="30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x v="0"/>
    <d v="2014-05-21T01:37:59"/>
    <d v="2014-06-25T01:37:59"/>
    <n v="35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x v="0"/>
    <d v="2016-07-21T18:41:02"/>
    <d v="2016-08-22T03:00:00"/>
    <n v="32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x v="0"/>
    <d v="2014-06-01T17:07:05"/>
    <d v="2014-07-16T03:00:00"/>
    <n v="45"/>
    <x v="12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x v="0"/>
    <d v="2016-05-18T16:15:09"/>
    <d v="2016-06-23T20:27:00"/>
    <n v="36"/>
    <x v="13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x v="0"/>
    <d v="2014-06-18T00:38:08"/>
    <d v="2014-07-13T13:59:00"/>
    <n v="25"/>
    <x v="14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x v="0"/>
    <d v="2015-09-09T09:24:18"/>
    <d v="2015-09-27T20:14:00"/>
    <n v="18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x v="0"/>
    <d v="2014-05-01T19:06:51"/>
    <d v="2014-06-16T05:30:00"/>
    <n v="46"/>
    <x v="16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x v="0"/>
    <d v="2014-10-05T17:33:42"/>
    <d v="2014-11-04T18:33:42"/>
    <n v="30"/>
    <x v="17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x v="0"/>
    <d v="2014-08-18T13:00:56"/>
    <d v="2014-09-17T13:00:56"/>
    <n v="30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x v="0"/>
    <d v="2015-06-20T19:35:34"/>
    <d v="2015-07-20T19:35:34"/>
    <n v="30"/>
    <x v="19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x v="0"/>
    <d v="2015-07-15T18:11:52"/>
    <d v="2015-09-13T18:11:52"/>
    <n v="60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x v="0"/>
    <d v="2014-08-27T15:03:09"/>
    <d v="2014-09-26T15:03:09"/>
    <n v="30"/>
    <x v="21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x v="0"/>
    <d v="2014-12-16T21:52:20"/>
    <d v="2015-01-01T07:59:00"/>
    <n v="16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x v="0"/>
    <d v="2015-04-03T18:41:41"/>
    <d v="2015-04-30T15:20:00"/>
    <n v="27"/>
    <x v="23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x v="0"/>
    <d v="2015-08-13T19:41:03"/>
    <d v="2015-09-15T19:39:00"/>
    <n v="33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x v="0"/>
    <d v="2015-11-10T00:36:01"/>
    <d v="2016-01-09T00:36:01"/>
    <n v="60"/>
    <x v="25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x v="0"/>
    <d v="2014-07-08T12:22:24"/>
    <d v="2014-08-17T12:22:24"/>
    <n v="40"/>
    <x v="26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x v="0"/>
    <d v="2014-10-17T03:57:13"/>
    <d v="2014-11-16T04:57:13"/>
    <n v="30"/>
    <x v="27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x v="0"/>
    <d v="2015-11-16T23:08:04"/>
    <d v="2015-12-16T23:08:04"/>
    <n v="30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x v="0"/>
    <d v="2014-06-22T16:09:28"/>
    <d v="2014-07-22T16:09:28"/>
    <n v="30"/>
    <x v="29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x v="0"/>
    <d v="2014-07-22T07:01:55"/>
    <d v="2014-08-21T07:01:55"/>
    <n v="30"/>
    <x v="30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x v="0"/>
    <d v="2016-01-07T19:00:34"/>
    <d v="2016-01-25T19:00:34"/>
    <n v="18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x v="0"/>
    <d v="2016-04-01T15:03:37"/>
    <d v="2016-05-13T03:59:00"/>
    <n v="42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x v="0"/>
    <d v="2015-10-09T15:51:41"/>
    <d v="2015-11-08T16:51:41"/>
    <n v="30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x v="0"/>
    <d v="2014-07-21T07:43:21"/>
    <d v="2014-08-05T07:43:21"/>
    <n v="15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x v="0"/>
    <d v="2015-04-04T07:00:14"/>
    <d v="2015-04-28T00:00:00"/>
    <n v="24"/>
    <x v="35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x v="0"/>
    <d v="2015-03-05T07:22:05"/>
    <d v="2015-04-04T06:22:05"/>
    <n v="30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x v="0"/>
    <d v="2015-01-28T16:37:59"/>
    <d v="2015-02-27T16:37:59"/>
    <n v="30"/>
    <x v="37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x v="0"/>
    <d v="2013-04-11T01:22:24"/>
    <d v="2013-05-11T01:22:24"/>
    <n v="30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x v="0"/>
    <d v="2014-04-25T01:07:48"/>
    <d v="2014-05-25T22:59:00"/>
    <n v="30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x v="0"/>
    <d v="2014-05-30T05:08:08"/>
    <d v="2014-06-19T04:00:00"/>
    <n v="20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x v="0"/>
    <d v="2014-09-05T13:39:14"/>
    <d v="2014-10-05T13:39:14"/>
    <n v="30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x v="0"/>
    <d v="2014-11-28T15:20:26"/>
    <d v="2014-12-28T15:20:26"/>
    <n v="30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x v="0"/>
    <d v="2014-06-12T18:58:06"/>
    <d v="2014-07-13T00:00:00"/>
    <n v="31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x v="0"/>
    <d v="2014-08-23T02:22:17"/>
    <d v="2014-10-07T02:22:17"/>
    <n v="45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x v="0"/>
    <d v="2016-03-28T14:58:27"/>
    <d v="2016-04-27T14:58:27"/>
    <n v="30"/>
    <x v="45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x v="0"/>
    <d v="2015-11-15T23:09:34"/>
    <d v="2015-12-15T23:09:34"/>
    <n v="30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x v="0"/>
    <d v="2014-10-20T19:40:07"/>
    <d v="2014-12-19T20:40:07"/>
    <n v="60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x v="0"/>
    <d v="2015-01-29T12:24:20"/>
    <d v="2015-03-01T12:00:00"/>
    <n v="31"/>
    <x v="48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x v="0"/>
    <d v="2015-09-24T04:14:05"/>
    <d v="2015-10-24T04:14:05"/>
    <n v="30"/>
    <x v="49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x v="0"/>
    <d v="2014-12-22T18:04:18"/>
    <d v="2015-01-30T17:00:00"/>
    <n v="39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x v="0"/>
    <d v="2015-07-11T22:17:17"/>
    <d v="2015-08-10T22:17:17"/>
    <n v="30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x v="0"/>
    <d v="2014-06-17T16:50:46"/>
    <d v="2014-07-17T16:50:46"/>
    <n v="30"/>
    <x v="52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x v="0"/>
    <d v="2014-03-21T13:10:45"/>
    <d v="2014-04-04T22:00:00"/>
    <n v="14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x v="0"/>
    <d v="2015-11-25T17:07:01"/>
    <d v="2015-12-25T17:07:01"/>
    <n v="30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x v="0"/>
    <d v="2016-05-06T23:15:16"/>
    <d v="2016-05-27T23:15:16"/>
    <n v="21"/>
    <x v="55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x v="0"/>
    <d v="2015-05-25T13:10:24"/>
    <d v="2015-06-08T16:00:00"/>
    <n v="14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x v="0"/>
    <d v="2015-03-26T19:59:22"/>
    <d v="2015-04-25T19:59:22"/>
    <n v="30"/>
    <x v="57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x v="0"/>
    <d v="2014-10-20T17:52:52"/>
    <d v="2014-11-19T18:52:52"/>
    <n v="30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x v="0"/>
    <d v="2015-08-14T05:39:36"/>
    <d v="2015-09-14T21:00:00"/>
    <n v="31"/>
    <x v="59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x v="1"/>
    <d v="2014-03-03T21:38:37"/>
    <d v="2014-03-23T00:00:00"/>
    <n v="20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x v="1"/>
    <d v="2013-05-15T19:32:37"/>
    <d v="2013-06-06T19:32:37"/>
    <n v="22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x v="1"/>
    <d v="2013-02-06T19:11:18"/>
    <d v="2013-03-03T19:11:18"/>
    <n v="25"/>
    <x v="62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x v="1"/>
    <d v="2013-12-04T21:53:33"/>
    <d v="2013-12-28T04:59:00"/>
    <n v="24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x v="1"/>
    <d v="2013-06-08T00:26:21"/>
    <d v="2013-07-08T00:26:21"/>
    <n v="30"/>
    <x v="6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x v="1"/>
    <d v="2014-07-15T19:42:34"/>
    <d v="2014-08-11T05:59:00"/>
    <n v="27"/>
    <x v="65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x v="1"/>
    <d v="2016-06-18T20:23:40"/>
    <d v="2016-07-18T20:23:40"/>
    <n v="30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x v="1"/>
    <d v="2012-06-15T14:00:04"/>
    <d v="2012-07-15T14:00:04"/>
    <n v="30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x v="1"/>
    <d v="2014-01-24T13:39:51"/>
    <d v="2014-02-23T13:39:51"/>
    <n v="30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x v="1"/>
    <d v="2011-08-31T04:30:25"/>
    <d v="2011-10-02T06:59:00"/>
    <n v="32"/>
    <x v="69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x v="1"/>
    <d v="2011-07-06T21:30:45"/>
    <d v="2011-09-04T21:30:45"/>
    <n v="60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x v="1"/>
    <d v="2012-03-29T06:30:57"/>
    <d v="2012-05-28T06:30:57"/>
    <n v="60"/>
    <x v="71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x v="1"/>
    <d v="2012-10-26T00:14:41"/>
    <d v="2012-11-15T00:00:00"/>
    <n v="20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x v="1"/>
    <d v="2011-02-13T18:09:44"/>
    <d v="2011-05-03T03:59:00"/>
    <n v="79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x v="1"/>
    <d v="2015-12-22T11:41:35"/>
    <d v="2016-01-21T11:41:35"/>
    <n v="30"/>
    <x v="74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x v="1"/>
    <d v="2013-03-24T05:01:12"/>
    <d v="2013-04-23T05:01:12"/>
    <n v="30"/>
    <x v="75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x v="1"/>
    <d v="2011-10-28T16:35:58"/>
    <d v="2011-12-27T17:35:58"/>
    <n v="60"/>
    <x v="7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x v="1"/>
    <d v="2012-03-29T03:28:37"/>
    <d v="2012-05-21T02:59:00"/>
    <n v="53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x v="1"/>
    <d v="2016-08-22T17:32:01"/>
    <d v="2016-09-01T17:32:01"/>
    <n v="10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x v="1"/>
    <d v="2014-03-26T18:38:13"/>
    <d v="2014-04-25T18:38:13"/>
    <n v="30"/>
    <x v="79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x v="1"/>
    <d v="2013-11-05T02:00:56"/>
    <d v="2013-12-10T02:00:56"/>
    <n v="35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x v="1"/>
    <d v="2012-07-10T03:48:47"/>
    <d v="2012-07-14T03:02:00"/>
    <n v="4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x v="1"/>
    <d v="2011-09-09T19:41:01"/>
    <d v="2011-10-09T19:41:01"/>
    <n v="30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x v="1"/>
    <d v="2015-02-07T14:46:29"/>
    <d v="2015-02-22T11:30:00"/>
    <n v="15"/>
    <x v="83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x v="1"/>
    <d v="2011-04-15T18:11:26"/>
    <d v="2011-05-15T18:11:26"/>
    <n v="30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x v="1"/>
    <d v="2011-08-24T03:00:37"/>
    <d v="2011-09-23T03:00:37"/>
    <n v="30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x v="1"/>
    <d v="2015-10-14T13:20:45"/>
    <d v="2015-12-27T14:20:45"/>
    <n v="74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x v="1"/>
    <d v="2010-05-24T12:56:43"/>
    <d v="2010-06-03T01:41:00"/>
    <n v="10"/>
    <x v="16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x v="1"/>
    <d v="2014-05-27T15:48:51"/>
    <d v="2014-06-22T15:48:51"/>
    <n v="26"/>
    <x v="87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x v="1"/>
    <d v="2013-05-08T18:03:12"/>
    <d v="2013-06-02T18:03:12"/>
    <n v="25"/>
    <x v="88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x v="1"/>
    <d v="2011-06-12T07:08:19"/>
    <d v="2011-07-12T07:08:19"/>
    <n v="30"/>
    <x v="8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x v="1"/>
    <d v="2011-03-17T09:39:24"/>
    <d v="2011-05-17T09:39:24"/>
    <n v="61"/>
    <x v="90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x v="1"/>
    <d v="2016-12-17T04:46:23"/>
    <d v="2017-02-01T08:00:00"/>
    <n v="46"/>
    <x v="9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x v="1"/>
    <d v="2012-06-05T20:35:37"/>
    <d v="2012-07-03T21:00:00"/>
    <n v="28"/>
    <x v="92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x v="1"/>
    <d v="2014-03-18T17:13:42"/>
    <d v="2014-04-07T17:13:42"/>
    <n v="20"/>
    <x v="9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x v="1"/>
    <d v="2012-01-27T00:07:21"/>
    <d v="2012-02-26T00:07:21"/>
    <n v="30"/>
    <x v="94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x v="1"/>
    <d v="2010-05-26T15:54:01"/>
    <d v="2010-08-01T03:00:00"/>
    <n v="67"/>
    <x v="95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x v="1"/>
    <d v="2011-06-12T03:14:42"/>
    <d v="2011-07-12T03:14:42"/>
    <n v="30"/>
    <x v="9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x v="1"/>
    <d v="2012-11-01T19:04:34"/>
    <d v="2012-12-07T23:30:00"/>
    <n v="36"/>
    <x v="97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x v="1"/>
    <d v="2013-12-23T21:39:59"/>
    <d v="2014-01-22T21:39:59"/>
    <n v="30"/>
    <x v="98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x v="1"/>
    <d v="2012-10-15T18:04:46"/>
    <d v="2012-11-04T19:04:46"/>
    <n v="20"/>
    <x v="99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x v="1"/>
    <d v="2012-12-31T18:38:30"/>
    <d v="2013-01-24T18:38:30"/>
    <n v="24"/>
    <x v="10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x v="1"/>
    <d v="2010-11-23T03:08:53"/>
    <d v="2010-12-23T03:08:53"/>
    <n v="30"/>
    <x v="101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x v="1"/>
    <d v="2014-02-12T19:20:30"/>
    <d v="2014-03-07T19:20:30"/>
    <n v="23"/>
    <x v="102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x v="1"/>
    <d v="2011-03-10T16:41:06"/>
    <d v="2011-04-03T01:00:00"/>
    <n v="24"/>
    <x v="103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x v="1"/>
    <d v="2016-04-25T17:23:40"/>
    <d v="2016-05-14T00:00:00"/>
    <n v="19"/>
    <x v="104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x v="1"/>
    <d v="2012-03-19T18:38:21"/>
    <d v="2012-04-02T18:38:21"/>
    <n v="14"/>
    <x v="10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x v="1"/>
    <d v="2011-04-02T23:34:47"/>
    <d v="2011-04-24T23:34:47"/>
    <n v="22"/>
    <x v="10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x v="1"/>
    <d v="2013-04-01T14:42:50"/>
    <d v="2013-05-31T14:42:50"/>
    <n v="60"/>
    <x v="107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x v="1"/>
    <d v="2011-01-27T00:37:10"/>
    <d v="2011-02-26T00:37:10"/>
    <n v="30"/>
    <x v="108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x v="1"/>
    <d v="2013-10-10T22:47:33"/>
    <d v="2013-11-14T05:59:00"/>
    <n v="35"/>
    <x v="109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x v="1"/>
    <d v="2015-05-01T07:59:47"/>
    <d v="2015-05-31T07:59:47"/>
    <n v="30"/>
    <x v="11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x v="1"/>
    <d v="2014-03-20T01:01:58"/>
    <d v="2014-04-13T02:00:00"/>
    <n v="24"/>
    <x v="111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x v="1"/>
    <d v="2011-07-29T18:12:08"/>
    <d v="2011-08-06T15:00:00"/>
    <n v="8"/>
    <x v="112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x v="1"/>
    <d v="2011-11-14T06:34:48"/>
    <d v="2012-01-13T06:34:48"/>
    <n v="60"/>
    <x v="113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x v="1"/>
    <d v="2012-01-10T17:44:04"/>
    <d v="2012-02-04T17:44:04"/>
    <n v="25"/>
    <x v="11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x v="1"/>
    <d v="2011-02-21T11:55:55"/>
    <d v="2011-04-08T10:55:55"/>
    <n v="46"/>
    <x v="11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x v="1"/>
    <d v="2010-03-11T20:02:24"/>
    <d v="2010-06-09T19:00:00"/>
    <n v="90"/>
    <x v="116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x v="1"/>
    <d v="2011-06-29T01:17:16"/>
    <d v="2011-07-29T01:17:16"/>
    <n v="30"/>
    <x v="117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x v="1"/>
    <d v="2011-07-15T01:39:46"/>
    <d v="2011-08-13T23:00:00"/>
    <n v="29"/>
    <x v="118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x v="2"/>
    <d v="2016-09-03T01:11:47"/>
    <d v="2016-10-03T01:11:47"/>
    <n v="30"/>
    <x v="119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x v="2"/>
    <d v="2015-04-02T16:55:10"/>
    <d v="2015-04-18T10:16:00"/>
    <n v="16"/>
    <x v="12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x v="2"/>
    <d v="2016-08-11T10:21:47"/>
    <d v="2016-10-10T10:21:47"/>
    <n v="60"/>
    <x v="121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x v="2"/>
    <d v="2014-09-22T18:46:04"/>
    <d v="2014-10-28T22:00:00"/>
    <n v="36"/>
    <x v="122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x v="2"/>
    <d v="2015-04-20T22:17:22"/>
    <d v="2015-05-15T22:17:22"/>
    <n v="25"/>
    <x v="121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x v="2"/>
    <d v="2016-12-05T23:51:20"/>
    <d v="2017-02-03T23:51:20"/>
    <n v="60"/>
    <x v="123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x v="2"/>
    <d v="2015-05-11T14:08:57"/>
    <d v="2015-06-11T02:00:00"/>
    <n v="31"/>
    <x v="124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x v="2"/>
    <d v="2015-03-04T14:59:01"/>
    <d v="2015-04-03T13:59:01"/>
    <n v="30"/>
    <x v="125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x v="2"/>
    <d v="2016-09-15T05:28:13"/>
    <d v="2016-10-20T05:28:13"/>
    <n v="35"/>
    <x v="126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x v="2"/>
    <d v="2014-08-31T22:29:43"/>
    <d v="2014-10-30T22:29:43"/>
    <n v="60"/>
    <x v="121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x v="2"/>
    <d v="2014-05-19T21:58:12"/>
    <d v="2014-06-16T20:16:00"/>
    <n v="28"/>
    <x v="121"/>
  </r>
  <r>
    <x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x v="2"/>
    <d v="2016-06-20T20:06:01"/>
    <d v="2016-07-06T00:00:00"/>
    <n v="16"/>
    <x v="121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x v="2"/>
    <d v="2014-09-23T19:30:07"/>
    <d v="2014-11-07T20:30:07"/>
    <n v="45"/>
    <x v="12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x v="2"/>
    <d v="2016-05-01T19:23:04"/>
    <d v="2016-05-31T17:31:00"/>
    <n v="30"/>
    <x v="121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x v="2"/>
    <d v="2015-08-05T21:50:18"/>
    <d v="2015-09-04T17:00:00"/>
    <n v="30"/>
    <x v="121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x v="2"/>
    <d v="2014-05-29T09:09:57"/>
    <d v="2014-07-01T19:00:00"/>
    <n v="33"/>
    <x v="128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x v="2"/>
    <d v="2015-04-02T09:50:34"/>
    <d v="2015-05-16T10:16:00"/>
    <n v="44"/>
    <x v="121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x v="2"/>
    <d v="2015-08-23T13:46:33"/>
    <d v="2015-10-12T13:46:33"/>
    <n v="50"/>
    <x v="121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x v="2"/>
    <d v="2015-07-01T06:10:41"/>
    <d v="2015-08-01T04:59:00"/>
    <n v="31"/>
    <x v="129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x v="2"/>
    <d v="2015-07-02T22:06:12"/>
    <d v="2015-07-12T22:06:12"/>
    <n v="10"/>
    <x v="13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x v="2"/>
    <d v="2015-02-18T04:45:32"/>
    <d v="2015-03-20T03:45:32"/>
    <n v="30"/>
    <x v="121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x v="2"/>
    <d v="2015-04-16T03:40:23"/>
    <d v="2015-05-31T03:40:23"/>
    <n v="45"/>
    <x v="131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x v="2"/>
    <d v="2014-10-26T21:26:18"/>
    <d v="2014-11-16T22:26:18"/>
    <n v="21"/>
    <x v="13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x v="2"/>
    <d v="2016-07-08T01:32:22"/>
    <d v="2016-09-03T05:55:00"/>
    <n v="57"/>
    <x v="121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x v="2"/>
    <d v="2015-02-12T18:17:52"/>
    <d v="2015-04-13T17:17:52"/>
    <n v="60"/>
    <x v="133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x v="2"/>
    <d v="2015-07-15T13:00:52"/>
    <d v="2015-08-11T13:00:52"/>
    <n v="27"/>
    <x v="134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x v="2"/>
    <d v="2016-11-19T00:23:18"/>
    <d v="2017-01-18T00:23:18"/>
    <n v="60"/>
    <x v="135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x v="2"/>
    <d v="2014-11-26T18:25:40"/>
    <d v="2015-01-08T18:18:00"/>
    <n v="43"/>
    <x v="121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x v="2"/>
    <d v="2016-01-28T06:45:36"/>
    <d v="2016-02-27T06:45:36"/>
    <n v="30"/>
    <x v="1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x v="2"/>
    <d v="2014-11-25T04:07:50"/>
    <d v="2014-12-25T08:00:00"/>
    <n v="30"/>
    <x v="137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x v="2"/>
    <d v="2015-03-27T03:53:02"/>
    <d v="2015-05-26T03:53:02"/>
    <n v="60"/>
    <x v="138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x v="2"/>
    <d v="2015-04-19T13:13:11"/>
    <d v="2015-06-18T13:13:11"/>
    <n v="60"/>
    <x v="139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x v="2"/>
    <d v="2014-08-24T01:51:40"/>
    <d v="2014-09-23T01:51:40"/>
    <n v="30"/>
    <x v="1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x v="2"/>
    <d v="2014-10-21T14:04:04"/>
    <d v="2014-12-02T15:04:04"/>
    <n v="42"/>
    <x v="141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x v="2"/>
    <d v="2015-04-21T13:08:15"/>
    <d v="2015-06-03T13:08:15"/>
    <n v="43"/>
    <x v="14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x v="2"/>
    <d v="2015-06-13T13:25:35"/>
    <d v="2015-07-23T13:25:35"/>
    <n v="40"/>
    <x v="143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x v="2"/>
    <d v="2014-06-04T02:59:56"/>
    <d v="2014-08-03T02:59:56"/>
    <n v="60"/>
    <x v="144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x v="2"/>
    <d v="2016-01-27T21:52:52"/>
    <d v="2016-02-26T21:52:52"/>
    <n v="30"/>
    <x v="145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x v="2"/>
    <d v="2014-09-22T01:50:28"/>
    <d v="2014-10-22T01:50:28"/>
    <n v="30"/>
    <x v="121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x v="2"/>
    <d v="2016-05-24T10:25:45"/>
    <d v="2016-07-03T10:25:45"/>
    <n v="40"/>
    <x v="146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x v="3"/>
    <d v="2015-06-16T21:54:51"/>
    <d v="2015-08-15T21:54:51"/>
    <n v="60"/>
    <x v="12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x v="3"/>
    <d v="2014-06-02T16:29:55"/>
    <d v="2014-07-02T16:29:55"/>
    <n v="30"/>
    <x v="147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x v="3"/>
    <d v="2014-07-15T03:02:36"/>
    <d v="2014-08-16T23:42:00"/>
    <n v="32"/>
    <x v="148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x v="3"/>
    <d v="2015-08-27T23:04:14"/>
    <d v="2015-10-01T00:00:00"/>
    <n v="35"/>
    <x v="121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x v="3"/>
    <d v="2014-07-21T18:18:21"/>
    <d v="2014-09-19T18:18:21"/>
    <n v="60"/>
    <x v="149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x v="3"/>
    <d v="2015-12-13T15:48:44"/>
    <d v="2016-01-12T15:48:44"/>
    <n v="30"/>
    <x v="121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x v="3"/>
    <d v="2016-12-17T01:49:22"/>
    <d v="2017-01-16T01:49:22"/>
    <n v="30"/>
    <x v="150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x v="3"/>
    <d v="2015-06-05T22:15:35"/>
    <d v="2015-08-04T22:15:35"/>
    <n v="60"/>
    <x v="151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x v="3"/>
    <d v="2015-02-17T20:02:50"/>
    <d v="2015-03-19T19:02:50"/>
    <n v="30"/>
    <x v="152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x v="3"/>
    <d v="2014-09-18T12:07:39"/>
    <d v="2014-10-18T12:07:39"/>
    <n v="30"/>
    <x v="15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x v="3"/>
    <d v="2015-07-31T23:28:03"/>
    <d v="2015-08-30T05:28:00"/>
    <n v="30"/>
    <x v="152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x v="3"/>
    <d v="2016-06-13T04:20:14"/>
    <d v="2016-08-12T04:20:14"/>
    <n v="60"/>
    <x v="15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x v="3"/>
    <d v="2015-02-12T09:28:43"/>
    <d v="2015-03-19T08:28:43"/>
    <n v="35"/>
    <x v="121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x v="3"/>
    <d v="2015-01-29T13:45:08"/>
    <d v="2015-02-28T13:45:08"/>
    <n v="30"/>
    <x v="121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x v="3"/>
    <d v="2015-03-09T18:12:56"/>
    <d v="2015-05-08T18:12:56"/>
    <n v="60"/>
    <x v="121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x v="3"/>
    <d v="2014-08-04T18:40:11"/>
    <d v="2014-08-29T18:40:11"/>
    <n v="25"/>
    <x v="155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x v="3"/>
    <d v="2015-07-06T19:46:39"/>
    <d v="2015-08-05T19:46:39"/>
    <n v="30"/>
    <x v="121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x v="3"/>
    <d v="2015-03-07T01:08:46"/>
    <d v="2015-03-24T00:08:46"/>
    <n v="17"/>
    <x v="15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x v="3"/>
    <d v="2015-10-27T22:55:45"/>
    <d v="2015-11-26T23:55:45"/>
    <n v="30"/>
    <x v="121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x v="3"/>
    <d v="2016-02-03T01:55:55"/>
    <d v="2016-03-04T01:55:55"/>
    <n v="30"/>
    <x v="157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x v="3"/>
    <d v="2015-03-04T23:47:23"/>
    <d v="2015-04-13T19:00:00"/>
    <n v="40"/>
    <x v="158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x v="3"/>
    <d v="2015-05-23T17:48:15"/>
    <d v="2015-06-22T17:48:15"/>
    <n v="30"/>
    <x v="159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x v="3"/>
    <d v="2016-12-08T00:17:12"/>
    <d v="2017-01-07T00:17:12"/>
    <n v="30"/>
    <x v="121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x v="3"/>
    <d v="2014-10-27T19:26:50"/>
    <d v="2014-11-26T20:26:50"/>
    <n v="30"/>
    <x v="16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x v="3"/>
    <d v="2014-07-05T18:59:22"/>
    <d v="2014-09-01T03:59:00"/>
    <n v="58"/>
    <x v="161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x v="3"/>
    <d v="2016-07-19T21:52:19"/>
    <d v="2016-08-18T21:52:19"/>
    <n v="30"/>
    <x v="16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x v="3"/>
    <d v="2017-02-01T19:30:34"/>
    <d v="2017-03-03T20:00:00"/>
    <n v="30"/>
    <x v="12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x v="3"/>
    <d v="2015-06-27T05:37:37"/>
    <d v="2015-07-21T06:59:00"/>
    <n v="24"/>
    <x v="163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x v="3"/>
    <d v="2014-08-06T04:23:35"/>
    <d v="2014-09-05T04:23:35"/>
    <n v="30"/>
    <x v="121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x v="3"/>
    <d v="2016-07-05T16:34:37"/>
    <d v="2016-09-03T16:34:37"/>
    <n v="60"/>
    <x v="164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x v="3"/>
    <d v="2016-06-06T15:37:26"/>
    <d v="2016-06-16T15:37:26"/>
    <n v="10"/>
    <x v="165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x v="3"/>
    <d v="2015-08-23T10:35:38"/>
    <d v="2015-10-02T10:35:38"/>
    <n v="40"/>
    <x v="166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x v="3"/>
    <d v="2014-09-17T19:00:32"/>
    <d v="2014-10-17T19:00:32"/>
    <n v="30"/>
    <x v="167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x v="3"/>
    <d v="2014-09-29T22:26:06"/>
    <d v="2014-11-28T23:26:06"/>
    <n v="60"/>
    <x v="121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x v="3"/>
    <d v="2016-01-06T23:55:31"/>
    <d v="2016-03-06T23:55:31"/>
    <n v="60"/>
    <x v="168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x v="3"/>
    <d v="2015-05-11T16:05:32"/>
    <d v="2015-07-10T16:05:32"/>
    <n v="60"/>
    <x v="121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x v="3"/>
    <d v="2015-09-12T13:01:38"/>
    <d v="2015-10-10T21:00:00"/>
    <n v="28"/>
    <x v="169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x v="3"/>
    <d v="2017-01-06T20:21:40"/>
    <d v="2017-02-17T21:00:00"/>
    <n v="42"/>
    <x v="17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x v="3"/>
    <d v="2014-09-05T09:12:02"/>
    <d v="2014-10-05T09:12:02"/>
    <n v="30"/>
    <x v="171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x v="3"/>
    <d v="2016-08-02T02:58:22"/>
    <d v="2016-09-01T02:58:22"/>
    <n v="30"/>
    <x v="121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x v="3"/>
    <d v="2014-08-16T02:00:03"/>
    <d v="2014-09-15T02:00:03"/>
    <n v="30"/>
    <x v="172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x v="3"/>
    <d v="2015-01-19T19:38:49"/>
    <d v="2015-02-08T19:38:49"/>
    <n v="20"/>
    <x v="173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x v="3"/>
    <d v="2015-09-08T22:16:04"/>
    <d v="2015-10-08T20:59:00"/>
    <n v="30"/>
    <x v="121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x v="3"/>
    <d v="2014-11-30T20:21:04"/>
    <d v="2015-01-29T20:21:04"/>
    <n v="60"/>
    <x v="17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x v="3"/>
    <d v="2016-07-05T14:00:03"/>
    <d v="2016-08-04T14:00:03"/>
    <n v="30"/>
    <x v="175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x v="3"/>
    <d v="2015-09-01T15:10:22"/>
    <d v="2015-10-06T15:10:22"/>
    <n v="35"/>
    <x v="176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x v="3"/>
    <d v="2016-07-16T00:06:23"/>
    <d v="2016-08-06T00:06:23"/>
    <n v="21"/>
    <x v="121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x v="3"/>
    <d v="2014-12-05T04:43:58"/>
    <d v="2015-01-04T04:43:58"/>
    <n v="30"/>
    <x v="177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x v="3"/>
    <d v="2014-11-16T08:52:47"/>
    <d v="2014-12-16T08:52:47"/>
    <n v="30"/>
    <x v="121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x v="3"/>
    <d v="2015-06-10T22:08:55"/>
    <d v="2015-07-10T22:08:55"/>
    <n v="30"/>
    <x v="121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x v="3"/>
    <d v="2015-09-02T01:33:12"/>
    <d v="2015-10-01T05:00:00"/>
    <n v="29"/>
    <x v="178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x v="3"/>
    <d v="2015-08-20T03:50:17"/>
    <d v="2015-09-19T03:50:17"/>
    <n v="30"/>
    <x v="179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x v="3"/>
    <d v="2016-02-16T21:08:40"/>
    <d v="2016-04-16T20:08:40"/>
    <n v="60"/>
    <x v="154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x v="3"/>
    <d v="2015-07-17T14:15:47"/>
    <d v="2015-08-16T14:06:41"/>
    <n v="30"/>
    <x v="18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x v="3"/>
    <d v="2015-01-05T15:22:29"/>
    <d v="2015-03-06T15:22:29"/>
    <n v="60"/>
    <x v="154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x v="3"/>
    <d v="2016-01-06T05:31:22"/>
    <d v="2016-02-17T23:59:00"/>
    <n v="42"/>
    <x v="181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x v="3"/>
    <d v="2015-03-03T23:00:37"/>
    <d v="2015-04-22T22:00:37"/>
    <n v="50"/>
    <x v="182"/>
  </r>
  <r>
    <x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x v="3"/>
    <d v="2014-11-27T15:22:29"/>
    <d v="2014-12-28T15:22:29"/>
    <n v="31"/>
    <x v="18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x v="3"/>
    <d v="2015-03-16T15:04:49"/>
    <d v="2015-05-15T15:04:49"/>
    <n v="60"/>
    <x v="184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x v="3"/>
    <d v="2016-02-29T07:50:25"/>
    <d v="2016-04-01T06:59:00"/>
    <n v="32"/>
    <x v="185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x v="3"/>
    <d v="2015-07-10T15:27:10"/>
    <d v="2015-08-20T20:06:00"/>
    <n v="41"/>
    <x v="186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x v="3"/>
    <d v="2015-01-27T20:06:04"/>
    <d v="2015-03-28T19:06:04"/>
    <n v="60"/>
    <x v="1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x v="3"/>
    <d v="2015-01-27T18:28:38"/>
    <d v="2015-03-27T02:39:00"/>
    <n v="59"/>
    <x v="187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x v="3"/>
    <d v="2016-04-22T01:09:10"/>
    <d v="2016-05-22T01:05:00"/>
    <n v="30"/>
    <x v="121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x v="3"/>
    <d v="2015-05-11T05:38:46"/>
    <d v="2015-07-10T05:38:46"/>
    <n v="60"/>
    <x v="121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x v="3"/>
    <d v="2016-03-09T23:04:14"/>
    <d v="2016-04-08T22:04:14"/>
    <n v="30"/>
    <x v="121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x v="3"/>
    <d v="2015-04-12T15:59:04"/>
    <d v="2015-05-31T09:29:00"/>
    <n v="49"/>
    <x v="188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x v="3"/>
    <d v="2015-06-09T21:27:21"/>
    <d v="2015-07-09T21:27:21"/>
    <n v="30"/>
    <x v="1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x v="3"/>
    <d v="2015-04-02T16:28:25"/>
    <d v="2015-06-01T16:28:25"/>
    <n v="60"/>
    <x v="121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x v="3"/>
    <d v="2016-01-14T22:24:57"/>
    <d v="2016-02-13T22:24:57"/>
    <n v="30"/>
    <x v="121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x v="3"/>
    <d v="2015-05-05T18:39:11"/>
    <d v="2015-06-04T18:39:11"/>
    <n v="30"/>
    <x v="189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x v="3"/>
    <d v="2015-12-03T23:00:51"/>
    <d v="2016-01-02T23:00:51"/>
    <n v="30"/>
    <x v="12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x v="3"/>
    <d v="2015-01-28T19:49:06"/>
    <d v="2015-02-27T19:49:06"/>
    <n v="30"/>
    <x v="19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x v="3"/>
    <d v="2016-08-30T21:52:52"/>
    <d v="2016-09-29T21:52:52"/>
    <n v="30"/>
    <x v="121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x v="3"/>
    <d v="2015-05-12T00:50:59"/>
    <d v="2015-06-21T00:50:59"/>
    <n v="40"/>
    <x v="158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x v="3"/>
    <d v="2015-06-09T21:48:17"/>
    <d v="2015-07-09T21:48:17"/>
    <n v="30"/>
    <x v="121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x v="3"/>
    <d v="2015-11-13T02:01:39"/>
    <d v="2016-01-05T00:00:00"/>
    <n v="53"/>
    <x v="121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x v="3"/>
    <d v="2016-01-08T13:51:09"/>
    <d v="2016-03-08T13:51:09"/>
    <n v="60"/>
    <x v="191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x v="3"/>
    <d v="2016-12-09T23:06:00"/>
    <d v="2016-12-30T09:00:00"/>
    <n v="21"/>
    <x v="121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x v="3"/>
    <d v="2015-10-20T02:38:50"/>
    <d v="2015-11-08T12:00:00"/>
    <n v="19"/>
    <x v="192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x v="4"/>
    <d v="2013-03-21T17:00:11"/>
    <d v="2013-05-05T17:00:11"/>
    <n v="45"/>
    <x v="193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x v="4"/>
    <d v="2014-11-06T16:45:04"/>
    <d v="2014-12-21T16:45:04"/>
    <n v="45"/>
    <x v="19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x v="4"/>
    <d v="2011-11-15T11:49:50"/>
    <d v="2011-12-20T11:49:50"/>
    <n v="35"/>
    <x v="195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x v="4"/>
    <d v="2014-01-23T01:08:24"/>
    <d v="2014-02-22T01:08:24"/>
    <n v="30"/>
    <x v="196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x v="4"/>
    <d v="2010-02-04T07:45:59"/>
    <d v="2010-03-16T07:06:00"/>
    <n v="40"/>
    <x v="19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x v="4"/>
    <d v="2012-07-17T01:16:25"/>
    <d v="2012-08-16T01:16:25"/>
    <n v="30"/>
    <x v="198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x v="4"/>
    <d v="2010-10-29T08:43:25"/>
    <d v="2010-12-18T09:43:25"/>
    <n v="50"/>
    <x v="199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x v="4"/>
    <d v="2010-09-09T14:30:14"/>
    <d v="2010-10-16T03:39:00"/>
    <n v="37"/>
    <x v="2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x v="4"/>
    <d v="2011-11-23T18:35:09"/>
    <d v="2012-01-07T18:35:09"/>
    <n v="45"/>
    <x v="201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x v="4"/>
    <d v="2010-06-03T22:10:20"/>
    <d v="2010-08-22T17:40:00"/>
    <n v="80"/>
    <x v="202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x v="4"/>
    <d v="2013-05-07T13:34:51"/>
    <d v="2013-06-06T13:34:51"/>
    <n v="30"/>
    <x v="203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x v="4"/>
    <d v="2012-04-14T18:54:06"/>
    <d v="2012-05-16T19:00:00"/>
    <n v="32"/>
    <x v="20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x v="4"/>
    <d v="2010-03-29T15:54:18"/>
    <d v="2010-06-01T03:59:00"/>
    <n v="64"/>
    <x v="205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x v="4"/>
    <d v="2012-01-16T15:37:15"/>
    <d v="2012-02-15T15:37:15"/>
    <n v="30"/>
    <x v="206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x v="4"/>
    <d v="2015-09-16T22:51:50"/>
    <d v="2015-10-17T02:00:00"/>
    <n v="31"/>
    <x v="207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x v="4"/>
    <d v="2011-02-14T12:38:02"/>
    <d v="2011-03-16T11:38:02"/>
    <n v="30"/>
    <x v="208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x v="4"/>
    <d v="2013-02-14T18:27:47"/>
    <d v="2013-03-16T18:27:47"/>
    <n v="30"/>
    <x v="209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x v="4"/>
    <d v="2016-04-19T15:02:42"/>
    <d v="2016-05-19T15:02:42"/>
    <n v="30"/>
    <x v="21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x v="4"/>
    <d v="2011-05-19T01:14:26"/>
    <d v="2011-06-18T01:14:26"/>
    <n v="30"/>
    <x v="211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x v="4"/>
    <d v="2015-03-09T17:42:49"/>
    <d v="2015-04-08T17:42:49"/>
    <n v="30"/>
    <x v="212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x v="4"/>
    <d v="2010-06-01T18:07:59"/>
    <d v="2010-07-17T09:59:00"/>
    <n v="46"/>
    <x v="213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x v="4"/>
    <d v="2012-04-18T21:15:04"/>
    <d v="2012-06-07T14:55:00"/>
    <n v="50"/>
    <x v="214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x v="4"/>
    <d v="2011-01-12T05:57:08"/>
    <d v="2011-02-26T05:57:08"/>
    <n v="45"/>
    <x v="215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x v="4"/>
    <d v="2012-08-28T22:54:54"/>
    <d v="2012-09-27T22:54:54"/>
    <n v="30"/>
    <x v="216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x v="4"/>
    <d v="2012-04-11T14:53:15"/>
    <d v="2012-05-11T14:53:15"/>
    <n v="30"/>
    <x v="217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x v="4"/>
    <d v="2010-03-30T05:53:50"/>
    <d v="2010-05-10T20:16:00"/>
    <n v="41"/>
    <x v="218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x v="4"/>
    <d v="2010-01-27T04:11:47"/>
    <d v="2010-04-23T03:51:00"/>
    <n v="86"/>
    <x v="219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x v="4"/>
    <d v="2014-05-26T10:51:39"/>
    <d v="2014-06-25T10:51:39"/>
    <n v="30"/>
    <x v="220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x v="4"/>
    <d v="2011-09-23T03:39:38"/>
    <d v="2011-11-07T04:39:38"/>
    <n v="45"/>
    <x v="221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x v="4"/>
    <d v="2017-01-23T04:43:42"/>
    <d v="2017-02-22T04:43:42"/>
    <n v="30"/>
    <x v="22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x v="4"/>
    <d v="2011-04-04T20:47:50"/>
    <d v="2011-05-25T04:00:00"/>
    <n v="51"/>
    <x v="223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x v="4"/>
    <d v="2013-12-04T02:24:21"/>
    <d v="2014-01-02T08:00:00"/>
    <n v="29"/>
    <x v="22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x v="4"/>
    <d v="2010-02-26T21:36:31"/>
    <d v="2010-04-28T18:49:00"/>
    <n v="61"/>
    <x v="225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x v="4"/>
    <d v="2011-06-03T11:57:46"/>
    <d v="2011-07-03T11:57:46"/>
    <n v="30"/>
    <x v="22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x v="4"/>
    <d v="2012-03-01T21:53:49"/>
    <d v="2012-04-05T06:59:00"/>
    <n v="35"/>
    <x v="227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x v="4"/>
    <d v="2012-10-11T00:46:06"/>
    <d v="2012-11-10T01:46:06"/>
    <n v="30"/>
    <x v="228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x v="4"/>
    <d v="2012-02-28T01:57:54"/>
    <d v="2012-04-28T00:57:54"/>
    <n v="60"/>
    <x v="229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x v="4"/>
    <d v="2015-04-23T21:23:39"/>
    <d v="2015-05-23T21:23:39"/>
    <n v="30"/>
    <x v="23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x v="4"/>
    <d v="2012-09-12T00:58:59"/>
    <d v="2012-10-12T00:58:59"/>
    <n v="30"/>
    <x v="231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x v="4"/>
    <d v="2017-01-24T05:51:36"/>
    <d v="2017-02-27T02:01:00"/>
    <n v="34"/>
    <x v="232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x v="4"/>
    <d v="2014-04-15T14:10:35"/>
    <d v="2014-05-30T14:10:35"/>
    <n v="45"/>
    <x v="23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x v="4"/>
    <d v="2009-05-17T03:55:13"/>
    <d v="2009-08-10T19:26:00"/>
    <n v="85"/>
    <x v="234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x v="4"/>
    <d v="2010-01-16T22:04:52"/>
    <d v="2010-02-22T22:00:00"/>
    <n v="37"/>
    <x v="235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x v="4"/>
    <d v="2011-05-12T17:02:24"/>
    <d v="2011-06-01T04:59:00"/>
    <n v="20"/>
    <x v="23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x v="4"/>
    <d v="2011-12-27T17:43:00"/>
    <d v="2012-01-21T17:43:00"/>
    <n v="25"/>
    <x v="237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x v="4"/>
    <d v="2013-08-20T18:08:48"/>
    <d v="2013-09-19T18:08:48"/>
    <n v="30"/>
    <x v="23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x v="4"/>
    <d v="2013-02-08T19:35:24"/>
    <d v="2013-03-25T18:35:24"/>
    <n v="45"/>
    <x v="239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x v="4"/>
    <d v="2012-10-02T06:40:18"/>
    <d v="2012-11-02T04:00:00"/>
    <n v="31"/>
    <x v="24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x v="4"/>
    <d v="2012-05-22T04:03:13"/>
    <d v="2012-06-26T04:03:13"/>
    <n v="35"/>
    <x v="241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x v="4"/>
    <d v="2013-10-03T10:57:14"/>
    <d v="2013-11-02T10:57:14"/>
    <n v="30"/>
    <x v="242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x v="4"/>
    <d v="2010-12-14T08:51:37"/>
    <d v="2011-02-02T07:59:00"/>
    <n v="50"/>
    <x v="243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x v="4"/>
    <d v="2013-04-12T18:27:26"/>
    <d v="2013-05-01T00:01:00"/>
    <n v="19"/>
    <x v="24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x v="4"/>
    <d v="2011-09-26T19:16:39"/>
    <d v="2011-10-29T03:59:00"/>
    <n v="33"/>
    <x v="245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x v="4"/>
    <d v="2014-03-21T16:01:54"/>
    <d v="2014-04-20T16:01:54"/>
    <n v="30"/>
    <x v="246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x v="4"/>
    <d v="2010-06-14T02:01:34"/>
    <d v="2010-07-19T16:00:00"/>
    <n v="35"/>
    <x v="24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x v="4"/>
    <d v="2013-09-02T00:06:49"/>
    <d v="2013-11-01T00:00:00"/>
    <n v="60"/>
    <x v="248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x v="4"/>
    <d v="2012-08-13T11:24:43"/>
    <d v="2012-09-07T11:24:43"/>
    <n v="25"/>
    <x v="249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x v="4"/>
    <d v="2015-03-26T17:28:21"/>
    <d v="2015-05-01T03:59:00"/>
    <n v="36"/>
    <x v="25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x v="4"/>
    <d v="2014-03-11T11:07:28"/>
    <d v="2014-05-09T21:00:00"/>
    <n v="59"/>
    <x v="251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x v="4"/>
    <d v="2010-10-18T05:24:20"/>
    <d v="2010-11-17T06:24:20"/>
    <n v="30"/>
    <x v="252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x v="4"/>
    <d v="2011-03-24T23:02:18"/>
    <d v="2011-04-24T23:02:18"/>
    <n v="31"/>
    <x v="253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x v="4"/>
    <d v="2013-02-07T17:42:15"/>
    <d v="2013-03-19T16:42:15"/>
    <n v="40"/>
    <x v="25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x v="4"/>
    <d v="2012-01-25T20:33:58"/>
    <d v="2012-02-24T20:33:58"/>
    <n v="30"/>
    <x v="25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x v="4"/>
    <d v="2012-05-03T01:42:26"/>
    <d v="2012-06-02T01:42:26"/>
    <n v="30"/>
    <x v="25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x v="4"/>
    <d v="2012-07-24T02:16:37"/>
    <d v="2012-09-01T02:00:00"/>
    <n v="39"/>
    <x v="257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x v="4"/>
    <d v="2012-02-09T15:07:29"/>
    <d v="2012-03-10T15:07:29"/>
    <n v="30"/>
    <x v="258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x v="4"/>
    <d v="2013-02-28T20:05:33"/>
    <d v="2013-03-20T19:05:33"/>
    <n v="20"/>
    <x v="259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x v="4"/>
    <d v="2013-01-08T22:40:01"/>
    <d v="2013-02-07T22:40:01"/>
    <n v="30"/>
    <x v="26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x v="4"/>
    <d v="2011-01-24T16:40:10"/>
    <d v="2011-03-10T16:40:10"/>
    <n v="45"/>
    <x v="261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x v="4"/>
    <d v="2012-08-13T18:02:14"/>
    <d v="2012-09-03T18:02:14"/>
    <n v="21"/>
    <x v="262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x v="4"/>
    <d v="2011-10-05T04:23:43"/>
    <d v="2011-10-20T02:00:00"/>
    <n v="15"/>
    <x v="263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x v="4"/>
    <d v="2011-11-21T05:16:32"/>
    <d v="2012-01-01T07:59:00"/>
    <n v="41"/>
    <x v="26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x v="4"/>
    <d v="2013-03-15T21:03:52"/>
    <d v="2013-04-14T21:03:52"/>
    <n v="30"/>
    <x v="265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x v="4"/>
    <d v="2010-06-28T05:28:14"/>
    <d v="2010-08-11T15:59:00"/>
    <n v="44"/>
    <x v="266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x v="4"/>
    <d v="2013-01-30T19:59:48"/>
    <d v="2013-03-01T19:59:48"/>
    <n v="30"/>
    <x v="267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x v="4"/>
    <d v="2012-07-23T18:32:14"/>
    <d v="2012-08-22T18:32:14"/>
    <n v="30"/>
    <x v="268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x v="4"/>
    <d v="2014-11-07T22:09:57"/>
    <d v="2014-12-11T04:59:00"/>
    <n v="34"/>
    <x v="269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x v="4"/>
    <d v="2013-11-11T16:14:43"/>
    <d v="2013-12-11T16:14:43"/>
    <n v="30"/>
    <x v="270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x v="4"/>
    <d v="2013-02-25T00:55:51"/>
    <d v="2013-03-26T23:55:51"/>
    <n v="29"/>
    <x v="27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x v="4"/>
    <d v="2009-11-06T20:07:09"/>
    <d v="2010-02-02T07:59:00"/>
    <n v="88"/>
    <x v="272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x v="4"/>
    <d v="2015-11-23T13:13:53"/>
    <d v="2015-12-22T23:00:00"/>
    <n v="29"/>
    <x v="273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x v="4"/>
    <d v="2016-10-04T10:43:06"/>
    <d v="2016-11-08T11:43:06"/>
    <n v="35"/>
    <x v="274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x v="4"/>
    <d v="2016-04-13T13:40:48"/>
    <d v="2016-05-13T13:40:48"/>
    <n v="30"/>
    <x v="275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x v="4"/>
    <d v="2016-11-23T07:42:46"/>
    <d v="2016-12-21T07:59:00"/>
    <n v="28"/>
    <x v="276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x v="4"/>
    <d v="2015-06-29T15:01:48"/>
    <d v="2015-08-01T15:01:48"/>
    <n v="33"/>
    <x v="277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x v="4"/>
    <d v="2016-11-15T04:30:33"/>
    <d v="2016-12-20T04:30:33"/>
    <n v="35"/>
    <x v="278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x v="4"/>
    <d v="2017-02-09T07:33:26"/>
    <d v="2017-03-14T22:57:00"/>
    <n v="33"/>
    <x v="279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x v="4"/>
    <d v="2015-02-23T05:38:49"/>
    <d v="2015-03-22T08:00:00"/>
    <n v="27"/>
    <x v="28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x v="4"/>
    <d v="2015-10-01T22:43:08"/>
    <d v="2015-11-01T04:00:00"/>
    <n v="31"/>
    <x v="281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x v="4"/>
    <d v="2015-10-14T11:12:07"/>
    <d v="2015-11-07T04:00:00"/>
    <n v="24"/>
    <x v="282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x v="4"/>
    <d v="2013-04-15T12:22:43"/>
    <d v="2013-05-17T03:59:00"/>
    <n v="32"/>
    <x v="283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x v="4"/>
    <d v="2016-05-17T13:57:14"/>
    <d v="2016-06-17T13:57:14"/>
    <n v="31"/>
    <x v="28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x v="4"/>
    <d v="2015-09-16T16:19:37"/>
    <d v="2015-10-28T08:00:00"/>
    <n v="42"/>
    <x v="285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x v="4"/>
    <d v="2016-03-08T15:16:31"/>
    <d v="2016-04-07T14:16:31"/>
    <n v="30"/>
    <x v="286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x v="4"/>
    <d v="2015-04-07T16:22:37"/>
    <d v="2015-05-15T19:00:00"/>
    <n v="38"/>
    <x v="287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x v="4"/>
    <d v="2015-04-07T17:41:55"/>
    <d v="2015-05-08T22:00:00"/>
    <n v="31"/>
    <x v="288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x v="4"/>
    <d v="2015-10-14T14:18:38"/>
    <d v="2015-11-13T15:18:38"/>
    <n v="30"/>
    <x v="289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x v="4"/>
    <d v="2015-02-12T03:05:08"/>
    <d v="2015-03-14T02:05:08"/>
    <n v="30"/>
    <x v="29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x v="4"/>
    <d v="2016-07-08T18:08:10"/>
    <d v="2016-09-03T01:00:00"/>
    <n v="57"/>
    <x v="291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x v="4"/>
    <d v="2015-03-30T18:14:28"/>
    <d v="2015-04-29T18:14:28"/>
    <n v="30"/>
    <x v="292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x v="4"/>
    <d v="2017-02-06T16:03:27"/>
    <d v="2017-03-08T21:00:00"/>
    <n v="30"/>
    <x v="293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x v="4"/>
    <d v="2014-09-12T21:06:38"/>
    <d v="2014-10-01T03:59:00"/>
    <n v="19"/>
    <x v="294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x v="4"/>
    <d v="2016-03-30T18:44:25"/>
    <d v="2016-04-29T18:44:25"/>
    <n v="30"/>
    <x v="29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x v="4"/>
    <d v="2014-10-14T17:42:25"/>
    <d v="2014-11-14T03:00:00"/>
    <n v="31"/>
    <x v="296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x v="4"/>
    <d v="2015-04-17T23:18:14"/>
    <d v="2015-06-01T02:20:00"/>
    <n v="45"/>
    <x v="297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x v="4"/>
    <d v="2015-04-20T22:39:50"/>
    <d v="2015-05-20T22:39:50"/>
    <n v="30"/>
    <x v="298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x v="4"/>
    <d v="2015-09-14T12:00:21"/>
    <d v="2015-10-14T12:00:21"/>
    <n v="30"/>
    <x v="299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x v="4"/>
    <d v="2015-10-15T11:53:29"/>
    <d v="2015-11-14T12:53:29"/>
    <n v="30"/>
    <x v="30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x v="4"/>
    <d v="2015-07-22T14:05:16"/>
    <d v="2015-08-21T14:05:16"/>
    <n v="30"/>
    <x v="301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x v="4"/>
    <d v="2017-01-25T11:58:28"/>
    <d v="2017-02-24T11:58:28"/>
    <n v="30"/>
    <x v="302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x v="4"/>
    <d v="2016-08-04T01:35:09"/>
    <d v="2016-09-11T03:59:00"/>
    <n v="38"/>
    <x v="303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x v="4"/>
    <d v="2016-02-27T23:09:14"/>
    <d v="2016-04-07T22:09:14"/>
    <n v="40"/>
    <x v="30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x v="4"/>
    <d v="2014-09-08T04:01:08"/>
    <d v="2014-10-08T04:01:08"/>
    <n v="30"/>
    <x v="305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x v="4"/>
    <d v="2015-10-20T19:00:19"/>
    <d v="2015-11-19T20:00:19"/>
    <n v="30"/>
    <x v="306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x v="4"/>
    <d v="2016-03-09T19:52:01"/>
    <d v="2016-04-08T18:52:01"/>
    <n v="30"/>
    <x v="307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x v="4"/>
    <d v="2014-10-31T07:03:14"/>
    <d v="2014-12-01T08:03:14"/>
    <n v="31"/>
    <x v="308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x v="4"/>
    <d v="2016-02-15T19:16:33"/>
    <d v="2016-03-16T18:16:33"/>
    <n v="30"/>
    <x v="309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x v="4"/>
    <d v="2015-03-15T05:19:57"/>
    <d v="2015-04-24T05:19:57"/>
    <n v="40"/>
    <x v="31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x v="4"/>
    <d v="2016-05-17T20:38:41"/>
    <d v="2016-06-15T15:00:00"/>
    <n v="29"/>
    <x v="311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x v="4"/>
    <d v="2014-10-23T01:41:30"/>
    <d v="2014-11-14T05:12:00"/>
    <n v="22"/>
    <x v="312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x v="4"/>
    <d v="2015-06-08T21:33:00"/>
    <d v="2015-07-23T03:11:00"/>
    <n v="45"/>
    <x v="313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x v="4"/>
    <d v="2014-10-24T00:01:46"/>
    <d v="2014-11-23T01:01:46"/>
    <n v="30"/>
    <x v="314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x v="4"/>
    <d v="2014-07-17T05:03:11"/>
    <d v="2014-08-08T00:00:00"/>
    <n v="22"/>
    <x v="315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x v="4"/>
    <d v="2010-03-18T17:52:16"/>
    <d v="2010-05-02T19:22:00"/>
    <n v="45"/>
    <x v="316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x v="4"/>
    <d v="2014-05-21T20:37:52"/>
    <d v="2014-06-21T03:59:00"/>
    <n v="31"/>
    <x v="317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x v="4"/>
    <d v="2014-01-29T14:33:19"/>
    <d v="2014-02-28T14:33:19"/>
    <n v="30"/>
    <x v="318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x v="4"/>
    <d v="2012-04-20T19:01:58"/>
    <d v="2012-05-20T19:01:58"/>
    <n v="30"/>
    <x v="319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x v="4"/>
    <d v="2013-03-22T13:51:18"/>
    <d v="2013-05-01T04:59:00"/>
    <n v="40"/>
    <x v="32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x v="4"/>
    <d v="2015-02-08T14:32:02"/>
    <d v="2015-03-15T13:32:02"/>
    <n v="35"/>
    <x v="321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x v="4"/>
    <d v="2011-12-16T13:14:29"/>
    <d v="2012-01-15T13:14:29"/>
    <n v="30"/>
    <x v="322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x v="4"/>
    <d v="2016-12-07T19:05:00"/>
    <d v="2017-01-06T19:05:00"/>
    <n v="30"/>
    <x v="323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x v="4"/>
    <d v="2012-12-18T18:25:39"/>
    <d v="2013-02-01T18:25:39"/>
    <n v="45"/>
    <x v="324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x v="4"/>
    <d v="2016-02-25T13:50:44"/>
    <d v="2016-04-05T16:00:00"/>
    <n v="40"/>
    <x v="325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x v="4"/>
    <d v="2012-06-18T21:53:18"/>
    <d v="2012-07-18T21:53:18"/>
    <n v="30"/>
    <x v="326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x v="4"/>
    <d v="2011-08-02T21:20:31"/>
    <d v="2011-09-16T21:20:31"/>
    <n v="45"/>
    <x v="327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x v="4"/>
    <d v="2014-01-18T23:38:31"/>
    <d v="2014-03-01T17:18:00"/>
    <n v="42"/>
    <x v="328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x v="4"/>
    <d v="2016-07-25T10:51:56"/>
    <d v="2016-08-25T10:51:56"/>
    <n v="31"/>
    <x v="329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x v="4"/>
    <d v="2015-10-15T06:01:08"/>
    <d v="2015-11-14T07:01:00"/>
    <n v="30"/>
    <x v="33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x v="4"/>
    <d v="2016-01-01T13:43:28"/>
    <d v="2016-01-25T23:52:00"/>
    <n v="24"/>
    <x v="331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x v="4"/>
    <d v="2012-03-19T16:31:12"/>
    <d v="2012-05-03T16:31:12"/>
    <n v="45"/>
    <x v="33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x v="4"/>
    <d v="2015-12-29T17:16:32"/>
    <d v="2016-01-23T17:16:32"/>
    <n v="25"/>
    <x v="333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x v="4"/>
    <d v="2012-06-25T16:45:17"/>
    <d v="2012-07-30T05:00:00"/>
    <n v="35"/>
    <x v="334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x v="4"/>
    <d v="2012-08-23T17:01:40"/>
    <d v="2012-09-06T17:01:40"/>
    <n v="14"/>
    <x v="33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x v="4"/>
    <d v="2014-04-26T02:49:19"/>
    <d v="2014-05-19T02:49:19"/>
    <n v="23"/>
    <x v="336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x v="4"/>
    <d v="2014-12-07T18:45:47"/>
    <d v="2015-01-06T18:45:47"/>
    <n v="30"/>
    <x v="33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x v="4"/>
    <d v="2014-10-22T14:01:41"/>
    <d v="2014-11-21T15:01:41"/>
    <n v="30"/>
    <x v="338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x v="4"/>
    <d v="2015-07-26T22:49:51"/>
    <d v="2015-08-10T22:49:51"/>
    <n v="15"/>
    <x v="339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x v="4"/>
    <d v="2015-07-15T16:14:18"/>
    <d v="2015-08-15T06:00:00"/>
    <n v="31"/>
    <x v="34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x v="4"/>
    <d v="2016-06-28T01:49:40"/>
    <d v="2016-07-28T01:49:40"/>
    <n v="30"/>
    <x v="341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x v="4"/>
    <d v="2014-02-04T01:30:50"/>
    <d v="2014-03-07T22:59:00"/>
    <n v="31"/>
    <x v="342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x v="4"/>
    <d v="2015-04-18T00:52:52"/>
    <d v="2015-05-08T00:52:52"/>
    <n v="20"/>
    <x v="13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x v="4"/>
    <d v="2011-11-18T01:00:51"/>
    <d v="2011-12-18T00:59:00"/>
    <n v="30"/>
    <x v="343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x v="4"/>
    <d v="2011-08-08T17:12:51"/>
    <d v="2011-09-08T03:00:00"/>
    <n v="31"/>
    <x v="344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x v="4"/>
    <d v="2013-09-09T17:00:52"/>
    <d v="2013-10-10T17:00:52"/>
    <n v="31"/>
    <x v="345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x v="4"/>
    <d v="2016-02-17T19:38:02"/>
    <d v="2016-04-17T18:38:02"/>
    <n v="60"/>
    <x v="346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x v="4"/>
    <d v="2012-03-22T21:49:20"/>
    <d v="2012-04-27T21:32:00"/>
    <n v="36"/>
    <x v="347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x v="4"/>
    <d v="2012-06-22T13:33:26"/>
    <d v="2012-07-07T13:33:26"/>
    <n v="15"/>
    <x v="348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x v="4"/>
    <d v="2010-07-20T18:38:04"/>
    <d v="2010-09-01T03:44:00"/>
    <n v="43"/>
    <x v="349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x v="4"/>
    <d v="2015-03-15T19:02:06"/>
    <d v="2015-04-29T19:02:06"/>
    <n v="45"/>
    <x v="35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x v="4"/>
    <d v="2016-11-13T21:01:07"/>
    <d v="2016-12-14T12:00:00"/>
    <n v="31"/>
    <x v="351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x v="4"/>
    <d v="2014-04-16T15:15:47"/>
    <d v="2014-05-17T03:30:00"/>
    <n v="31"/>
    <x v="352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x v="4"/>
    <d v="2011-07-08T20:12:50"/>
    <d v="2011-08-07T20:12:50"/>
    <n v="30"/>
    <x v="353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x v="4"/>
    <d v="2015-10-15T12:56:57"/>
    <d v="2015-11-05T13:56:57"/>
    <n v="21"/>
    <x v="354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x v="4"/>
    <d v="2011-06-24T07:27:21"/>
    <d v="2011-08-10T07:08:00"/>
    <n v="47"/>
    <x v="355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x v="4"/>
    <d v="2014-01-07T15:04:22"/>
    <d v="2014-02-05T23:04:00"/>
    <n v="29"/>
    <x v="356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x v="4"/>
    <d v="2014-02-04T02:02:19"/>
    <d v="2014-03-06T02:02:19"/>
    <n v="30"/>
    <x v="357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x v="4"/>
    <d v="2011-04-05T03:53:57"/>
    <d v="2011-05-09T05:59:00"/>
    <n v="34"/>
    <x v="358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x v="4"/>
    <d v="2011-09-20T20:54:10"/>
    <d v="2011-11-19T21:54:10"/>
    <n v="60"/>
    <x v="359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x v="4"/>
    <d v="2013-09-26T17:39:50"/>
    <d v="2013-11-05T18:39:50"/>
    <n v="40"/>
    <x v="36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x v="4"/>
    <d v="2016-06-22T20:42:24"/>
    <d v="2016-07-22T20:42:24"/>
    <n v="30"/>
    <x v="361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x v="4"/>
    <d v="2015-04-19T23:33:17"/>
    <d v="2015-06-18T23:33:17"/>
    <n v="60"/>
    <x v="362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x v="4"/>
    <d v="2013-11-20T04:13:24"/>
    <d v="2013-12-22T05:00:00"/>
    <n v="32"/>
    <x v="363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x v="4"/>
    <d v="2012-07-09T17:49:38"/>
    <d v="2012-07-25T17:49:38"/>
    <n v="16"/>
    <x v="364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x v="4"/>
    <d v="2012-06-19T21:03:31"/>
    <d v="2012-07-19T21:03:31"/>
    <n v="30"/>
    <x v="36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x v="4"/>
    <d v="2013-09-12T01:31:05"/>
    <d v="2013-10-12T01:31:05"/>
    <n v="30"/>
    <x v="366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x v="4"/>
    <d v="2014-09-22T20:26:42"/>
    <d v="2014-10-17T12:00:00"/>
    <n v="25"/>
    <x v="367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x v="4"/>
    <d v="2014-01-09T09:30:31"/>
    <d v="2014-02-08T09:30:31"/>
    <n v="30"/>
    <x v="368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x v="4"/>
    <d v="2013-03-27T23:17:40"/>
    <d v="2013-04-08T04:33:00"/>
    <n v="12"/>
    <x v="369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x v="4"/>
    <d v="2015-06-23T06:46:37"/>
    <d v="2015-07-23T06:46:37"/>
    <n v="30"/>
    <x v="37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x v="4"/>
    <d v="2013-04-30T20:13:07"/>
    <d v="2013-06-29T20:13:07"/>
    <n v="60"/>
    <x v="371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x v="5"/>
    <d v="2014-02-12T05:40:31"/>
    <d v="2014-03-14T04:40:31"/>
    <n v="30"/>
    <x v="372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x v="5"/>
    <d v="2015-06-22T11:47:36"/>
    <d v="2015-08-21T11:47:36"/>
    <n v="60"/>
    <x v="373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x v="5"/>
    <d v="2014-08-12T06:14:57"/>
    <d v="2014-09-11T06:14:57"/>
    <n v="30"/>
    <x v="374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x v="5"/>
    <d v="2013-05-06T22:13:50"/>
    <d v="2013-06-05T22:13:50"/>
    <n v="30"/>
    <x v="375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x v="5"/>
    <d v="2012-01-26T09:01:39"/>
    <d v="2012-03-26T08:01:39"/>
    <n v="60"/>
    <x v="376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x v="5"/>
    <d v="2015-09-28T20:40:04"/>
    <d v="2015-11-27T21:40:04"/>
    <n v="60"/>
    <x v="377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x v="5"/>
    <d v="2016-01-31T17:05:14"/>
    <d v="2016-03-01T17:05:14"/>
    <n v="30"/>
    <x v="378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x v="5"/>
    <d v="2015-10-08T21:49:00"/>
    <d v="2015-10-22T18:59:00"/>
    <n v="14"/>
    <x v="121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x v="5"/>
    <d v="2014-05-19T18:24:05"/>
    <d v="2014-06-16T22:00:00"/>
    <n v="28"/>
    <x v="379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x v="5"/>
    <d v="2009-09-14T21:38:02"/>
    <d v="2009-11-27T04:59:00"/>
    <n v="74"/>
    <x v="121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x v="5"/>
    <d v="2013-08-27T02:34:27"/>
    <d v="2013-09-11T02:34:27"/>
    <n v="15"/>
    <x v="38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x v="5"/>
    <d v="2016-06-05T20:54:43"/>
    <d v="2016-07-05T20:54:43"/>
    <n v="30"/>
    <x v="381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x v="5"/>
    <d v="2015-08-22T17:26:21"/>
    <d v="2015-10-21T17:26:21"/>
    <n v="60"/>
    <x v="38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x v="5"/>
    <d v="2015-08-12T15:07:02"/>
    <d v="2015-10-11T15:07:02"/>
    <n v="60"/>
    <x v="121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x v="5"/>
    <d v="2013-10-29T20:01:42"/>
    <d v="2013-12-01T21:01:42"/>
    <n v="33"/>
    <x v="383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x v="5"/>
    <d v="2013-08-14T17:56:20"/>
    <d v="2013-09-13T17:56:20"/>
    <n v="30"/>
    <x v="377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x v="5"/>
    <d v="2013-07-01T08:41:53"/>
    <d v="2013-07-31T08:41:53"/>
    <n v="30"/>
    <x v="121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x v="5"/>
    <d v="2016-08-09T07:38:46"/>
    <d v="2016-10-08T07:38:46"/>
    <n v="60"/>
    <x v="121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x v="5"/>
    <d v="2015-10-19T06:15:58"/>
    <d v="2015-11-18T07:15:58"/>
    <n v="30"/>
    <x v="384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x v="5"/>
    <d v="2014-10-07T18:16:58"/>
    <d v="2014-10-17T18:16:58"/>
    <n v="10"/>
    <x v="121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x v="5"/>
    <d v="2016-02-23T23:39:13"/>
    <d v="2016-03-24T22:39:13"/>
    <n v="30"/>
    <x v="147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x v="5"/>
    <d v="2013-10-03T19:03:16"/>
    <d v="2013-11-02T19:03:16"/>
    <n v="30"/>
    <x v="121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x v="5"/>
    <d v="2015-01-20T21:19:43"/>
    <d v="2015-02-19T21:19:43"/>
    <n v="30"/>
    <x v="385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x v="5"/>
    <d v="2014-01-11T00:21:41"/>
    <d v="2014-02-10T00:21:41"/>
    <n v="30"/>
    <x v="119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x v="5"/>
    <d v="2011-12-17T21:46:01"/>
    <d v="2012-02-15T21:46:01"/>
    <n v="60"/>
    <x v="19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x v="5"/>
    <d v="2015-05-06T08:02:55"/>
    <d v="2015-05-21T08:02:55"/>
    <n v="15"/>
    <x v="386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x v="5"/>
    <d v="2015-02-02T02:00:20"/>
    <d v="2015-03-04T02:00:20"/>
    <n v="30"/>
    <x v="387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x v="5"/>
    <d v="2013-02-26T13:19:23"/>
    <d v="2013-03-23T12:19:23"/>
    <n v="25"/>
    <x v="388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x v="5"/>
    <d v="2014-04-24T18:11:35"/>
    <d v="2014-05-14T18:11:35"/>
    <n v="20"/>
    <x v="389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x v="5"/>
    <d v="2013-09-17T13:38:05"/>
    <d v="2013-10-17T13:38:05"/>
    <n v="30"/>
    <x v="390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x v="5"/>
    <d v="2014-01-15T22:43:20"/>
    <d v="2014-02-14T22:43:20"/>
    <n v="30"/>
    <x v="391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x v="5"/>
    <d v="2013-12-26T17:09:51"/>
    <d v="2014-01-25T17:09:51"/>
    <n v="30"/>
    <x v="12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x v="5"/>
    <d v="2015-04-13T16:53:35"/>
    <d v="2015-05-13T16:53:35"/>
    <n v="30"/>
    <x v="392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x v="5"/>
    <d v="2015-02-03T19:47:59"/>
    <d v="2015-02-19T19:47:59"/>
    <n v="16"/>
    <x v="393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x v="5"/>
    <d v="2014-10-26T17:12:51"/>
    <d v="2014-11-26T13:14:00"/>
    <n v="31"/>
    <x v="394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x v="5"/>
    <d v="2012-03-03T00:03:42"/>
    <d v="2012-04-17T00:31:00"/>
    <n v="45"/>
    <x v="14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x v="5"/>
    <d v="2013-09-30T16:40:01"/>
    <d v="2013-10-22T03:59:00"/>
    <n v="22"/>
    <x v="395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x v="5"/>
    <d v="2014-07-17T18:25:12"/>
    <d v="2014-08-16T18:25:12"/>
    <n v="30"/>
    <x v="121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x v="5"/>
    <d v="2013-04-14T16:47:40"/>
    <d v="2013-05-14T16:47:40"/>
    <n v="30"/>
    <x v="396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x v="5"/>
    <d v="2011-09-14T15:22:07"/>
    <d v="2011-11-13T16:22:07"/>
    <n v="60"/>
    <x v="39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x v="5"/>
    <d v="2014-04-30T13:01:15"/>
    <d v="2014-06-01T04:00:00"/>
    <n v="32"/>
    <x v="398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x v="5"/>
    <d v="2013-05-13T20:19:27"/>
    <d v="2013-06-02T20:19:27"/>
    <n v="20"/>
    <x v="121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x v="5"/>
    <d v="2011-06-11T03:02:21"/>
    <d v="2011-08-10T03:02:21"/>
    <n v="60"/>
    <x v="1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x v="5"/>
    <d v="2011-07-26T17:02:33"/>
    <d v="2011-09-24T17:02:33"/>
    <n v="60"/>
    <x v="399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x v="5"/>
    <d v="2016-04-28T20:22:15"/>
    <d v="2016-05-18T20:22:15"/>
    <n v="20"/>
    <x v="168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x v="5"/>
    <d v="2014-06-11T02:52:54"/>
    <d v="2014-06-27T02:52:54"/>
    <n v="16"/>
    <x v="400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x v="5"/>
    <d v="2012-08-08T22:37:44"/>
    <d v="2012-09-07T22:37:44"/>
    <n v="30"/>
    <x v="401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x v="5"/>
    <d v="2012-08-14T16:18:54"/>
    <d v="2012-09-28T16:18:54"/>
    <n v="45"/>
    <x v="402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x v="5"/>
    <d v="2012-05-12T04:01:23"/>
    <d v="2012-07-11T03:51:05"/>
    <n v="60"/>
    <x v="121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x v="5"/>
    <d v="2014-07-07T23:45:24"/>
    <d v="2014-09-05T23:45:24"/>
    <n v="60"/>
    <x v="121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x v="5"/>
    <d v="2013-11-27T04:01:29"/>
    <d v="2014-01-16T04:00:00"/>
    <n v="50"/>
    <x v="403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x v="5"/>
    <d v="2014-03-05T17:19:39"/>
    <d v="2014-04-19T16:19:39"/>
    <n v="45"/>
    <x v="404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x v="5"/>
    <d v="2014-07-24T22:08:38"/>
    <d v="2014-08-23T22:08:38"/>
    <n v="30"/>
    <x v="40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x v="5"/>
    <d v="2014-08-18T16:45:19"/>
    <d v="2014-09-17T16:45:19"/>
    <n v="30"/>
    <x v="406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x v="5"/>
    <d v="2017-01-18T07:53:49"/>
    <d v="2017-02-17T07:53:49"/>
    <n v="30"/>
    <x v="407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x v="5"/>
    <d v="2015-04-06T02:04:03"/>
    <d v="2015-05-06T02:04:03"/>
    <n v="30"/>
    <x v="121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x v="5"/>
    <d v="2014-04-28T23:24:01"/>
    <d v="2014-06-03T03:59:00"/>
    <n v="36"/>
    <x v="408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x v="5"/>
    <d v="2012-03-19T20:02:14"/>
    <d v="2012-05-18T20:02:14"/>
    <n v="60"/>
    <x v="121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x v="5"/>
    <d v="2015-03-02T21:51:49"/>
    <d v="2015-04-01T20:51:49"/>
    <n v="30"/>
    <x v="121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x v="5"/>
    <d v="2014-09-22T09:47:15"/>
    <d v="2014-11-21T10:47:15"/>
    <n v="60"/>
    <x v="409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x v="5"/>
    <d v="2013-07-10T12:00:15"/>
    <d v="2013-08-09T12:00:15"/>
    <n v="30"/>
    <x v="410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x v="5"/>
    <d v="2012-09-10T16:08:09"/>
    <d v="2012-10-10T16:08:09"/>
    <n v="30"/>
    <x v="411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x v="5"/>
    <d v="2016-03-18T21:31:30"/>
    <d v="2016-04-14T14:34:00"/>
    <n v="27"/>
    <x v="41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x v="5"/>
    <d v="2012-11-30T04:44:32"/>
    <d v="2013-01-29T04:44:32"/>
    <n v="60"/>
    <x v="41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x v="5"/>
    <d v="2015-09-25T22:32:52"/>
    <d v="2015-11-05T23:32:52"/>
    <n v="41"/>
    <x v="414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x v="5"/>
    <d v="2013-04-17T12:08:19"/>
    <d v="2013-05-17T12:08:19"/>
    <n v="30"/>
    <x v="41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x v="5"/>
    <d v="2014-05-02T22:37:19"/>
    <d v="2014-06-01T22:37:19"/>
    <n v="30"/>
    <x v="184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x v="5"/>
    <d v="2016-10-26T14:16:34"/>
    <d v="2016-12-25T15:16:34"/>
    <n v="60"/>
    <x v="121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x v="5"/>
    <d v="2016-12-10T01:18:20"/>
    <d v="2017-01-09T01:18:20"/>
    <n v="30"/>
    <x v="121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x v="5"/>
    <d v="2011-12-05T11:33:36"/>
    <d v="2012-01-05T11:33:00"/>
    <n v="31"/>
    <x v="416"/>
  </r>
  <r>
    <x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x v="5"/>
    <d v="2012-07-23T23:14:45"/>
    <d v="2012-08-22T23:14:45"/>
    <n v="30"/>
    <x v="121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x v="5"/>
    <d v="2015-12-28T23:34:59"/>
    <d v="2016-01-27T23:34:59"/>
    <n v="30"/>
    <x v="12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x v="5"/>
    <d v="2016-08-14T00:50:30"/>
    <d v="2016-10-13T00:50:30"/>
    <n v="60"/>
    <x v="121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x v="5"/>
    <d v="2015-04-20T17:25:38"/>
    <d v="2015-05-20T17:25:38"/>
    <n v="30"/>
    <x v="121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x v="5"/>
    <d v="2014-06-09T19:56:05"/>
    <d v="2014-07-03T03:00:00"/>
    <n v="24"/>
    <x v="417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x v="5"/>
    <d v="2015-06-16T19:51:45"/>
    <d v="2015-07-16T19:51:45"/>
    <n v="30"/>
    <x v="121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x v="5"/>
    <d v="2013-12-12T22:21:14"/>
    <d v="2014-02-10T22:21:14"/>
    <n v="60"/>
    <x v="15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x v="5"/>
    <d v="2014-11-02T00:54:25"/>
    <d v="2014-12-25T05:00:00"/>
    <n v="53"/>
    <x v="418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x v="5"/>
    <d v="2011-11-11T18:17:29"/>
    <d v="2011-12-23T18:17:29"/>
    <n v="42"/>
    <x v="41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x v="5"/>
    <d v="2009-08-18T21:29:28"/>
    <d v="2009-10-12T20:59:00"/>
    <n v="55"/>
    <x v="42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x v="5"/>
    <d v="2010-03-10T21:15:51"/>
    <d v="2010-05-08T22:16:00"/>
    <n v="59"/>
    <x v="421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x v="5"/>
    <d v="2011-06-09T05:37:31"/>
    <d v="2011-07-09T05:37:31"/>
    <n v="30"/>
    <x v="12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x v="5"/>
    <d v="2012-02-17T13:17:05"/>
    <d v="2012-03-18T12:17:05"/>
    <n v="30"/>
    <x v="76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x v="5"/>
    <d v="2014-12-18T12:38:23"/>
    <d v="2015-01-17T12:38:23"/>
    <n v="30"/>
    <x v="422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x v="5"/>
    <d v="2012-02-10T23:36:27"/>
    <d v="2012-04-10T22:36:27"/>
    <n v="60"/>
    <x v="423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x v="5"/>
    <d v="2015-11-10T02:21:26"/>
    <d v="2015-12-25T02:21:26"/>
    <n v="45"/>
    <x v="424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x v="5"/>
    <d v="2013-07-11T13:15:20"/>
    <d v="2013-08-10T13:15:20"/>
    <n v="30"/>
    <x v="42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x v="5"/>
    <d v="2012-09-04T23:00:57"/>
    <d v="2012-10-19T23:00:57"/>
    <n v="45"/>
    <x v="426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x v="5"/>
    <d v="2012-03-27T00:35:01"/>
    <d v="2012-05-25T14:14:00"/>
    <n v="59"/>
    <x v="427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x v="5"/>
    <d v="2015-05-29T15:09:30"/>
    <d v="2015-06-28T15:09:30"/>
    <n v="30"/>
    <x v="119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x v="5"/>
    <d v="2016-01-31T04:13:59"/>
    <d v="2016-03-01T04:13:59"/>
    <n v="30"/>
    <x v="121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x v="5"/>
    <d v="2013-03-07T07:16:22"/>
    <d v="2013-04-06T06:16:22"/>
    <n v="30"/>
    <x v="165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x v="5"/>
    <d v="2016-10-06T17:48:47"/>
    <d v="2016-11-20T18:48:47"/>
    <n v="45"/>
    <x v="428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x v="5"/>
    <d v="2016-07-01T15:41:45"/>
    <d v="2016-08-15T07:00:00"/>
    <n v="45"/>
    <x v="429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x v="5"/>
    <d v="2014-07-10T14:44:07"/>
    <d v="2014-08-09T14:44:07"/>
    <n v="30"/>
    <x v="184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x v="5"/>
    <d v="2015-11-19T11:46:41"/>
    <d v="2015-12-29T11:46:41"/>
    <n v="40"/>
    <x v="43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x v="5"/>
    <d v="2015-03-28T18:41:20"/>
    <d v="2015-05-27T18:41:20"/>
    <n v="60"/>
    <x v="121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x v="5"/>
    <d v="2017-01-03T14:46:01"/>
    <d v="2017-02-02T14:46:01"/>
    <n v="30"/>
    <x v="43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x v="5"/>
    <d v="2015-08-07T14:47:04"/>
    <d v="2015-09-06T14:46:00"/>
    <n v="30"/>
    <x v="121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x v="5"/>
    <d v="2012-11-05T09:23:41"/>
    <d v="2012-12-05T09:23:41"/>
    <n v="30"/>
    <x v="432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x v="6"/>
    <d v="2015-11-10T16:51:01"/>
    <d v="2015-12-10T16:51:01"/>
    <n v="30"/>
    <x v="433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x v="6"/>
    <d v="2016-10-03T02:13:39"/>
    <d v="2016-11-01T04:59:00"/>
    <n v="29"/>
    <x v="434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x v="6"/>
    <d v="2016-03-01T00:58:45"/>
    <d v="2016-03-20T23:58:45"/>
    <n v="19"/>
    <x v="43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x v="6"/>
    <d v="2015-08-22T03:11:16"/>
    <d v="2015-09-21T03:11:16"/>
    <n v="30"/>
    <x v="43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x v="6"/>
    <d v="2016-05-02T17:12:49"/>
    <d v="2016-06-01T17:12:49"/>
    <n v="30"/>
    <x v="437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x v="6"/>
    <d v="2014-07-30T09:37:21"/>
    <d v="2014-09-13T09:37:21"/>
    <n v="45"/>
    <x v="326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x v="6"/>
    <d v="2015-07-07T14:12:24"/>
    <d v="2015-08-07T17:00:00"/>
    <n v="31"/>
    <x v="438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x v="6"/>
    <d v="2017-01-18T04:56:06"/>
    <d v="2017-02-17T16:05:00"/>
    <n v="30"/>
    <x v="439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x v="6"/>
    <d v="2015-05-31T22:05:07"/>
    <d v="2015-06-21T21:20:00"/>
    <n v="21"/>
    <x v="44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x v="6"/>
    <d v="2016-12-21T00:44:54"/>
    <d v="2017-01-11T05:00:00"/>
    <n v="21"/>
    <x v="441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x v="6"/>
    <d v="2015-06-02T14:11:08"/>
    <d v="2015-06-24T02:00:00"/>
    <n v="22"/>
    <x v="442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x v="6"/>
    <d v="2016-11-02T01:33:49"/>
    <d v="2016-12-17T06:59:00"/>
    <n v="45"/>
    <x v="443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x v="6"/>
    <d v="2016-04-13T00:10:08"/>
    <d v="2016-05-13T00:10:08"/>
    <n v="30"/>
    <x v="444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x v="6"/>
    <d v="2016-04-22T10:26:05"/>
    <d v="2016-05-16T10:26:05"/>
    <n v="24"/>
    <x v="44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x v="6"/>
    <d v="2015-09-23T19:27:50"/>
    <d v="2015-11-01T23:00:00"/>
    <n v="39"/>
    <x v="446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x v="6"/>
    <d v="2016-12-07T13:05:05"/>
    <d v="2017-01-06T13:05:05"/>
    <n v="30"/>
    <x v="447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x v="6"/>
    <d v="2015-06-24T08:16:47"/>
    <d v="2015-08-03T18:00:00"/>
    <n v="40"/>
    <x v="448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x v="6"/>
    <d v="2015-10-05T18:26:31"/>
    <d v="2015-11-04T19:26:31"/>
    <n v="30"/>
    <x v="449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x v="6"/>
    <d v="2016-04-13T19:04:23"/>
    <d v="2016-05-13T19:04:23"/>
    <n v="30"/>
    <x v="45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x v="6"/>
    <d v="2016-06-14T01:11:47"/>
    <d v="2016-07-05T01:11:47"/>
    <n v="21"/>
    <x v="451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x v="7"/>
    <d v="2015-01-05T19:36:46"/>
    <d v="2015-02-04T19:36:46"/>
    <n v="30"/>
    <x v="407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x v="7"/>
    <d v="2015-09-29T01:07:14"/>
    <d v="2015-10-29T01:07:14"/>
    <n v="30"/>
    <x v="19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x v="7"/>
    <d v="2016-03-04T17:41:56"/>
    <d v="2016-05-03T16:41:56"/>
    <n v="60"/>
    <x v="154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x v="7"/>
    <d v="2014-10-02T02:12:42"/>
    <d v="2014-11-01T02:12:42"/>
    <n v="30"/>
    <x v="139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x v="7"/>
    <d v="2016-06-04T15:46:00"/>
    <d v="2016-07-04T15:46:00"/>
    <n v="30"/>
    <x v="388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x v="7"/>
    <d v="2015-10-06T14:13:09"/>
    <d v="2015-11-15T15:13:09"/>
    <n v="40"/>
    <x v="452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x v="7"/>
    <d v="2015-09-02T16:01:55"/>
    <d v="2015-10-17T16:01:55"/>
    <n v="45"/>
    <x v="424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x v="7"/>
    <d v="2016-01-11T16:42:44"/>
    <d v="2016-02-10T16:42:44"/>
    <n v="30"/>
    <x v="121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x v="7"/>
    <d v="2015-09-29T21:40:48"/>
    <d v="2015-10-29T21:40:48"/>
    <n v="30"/>
    <x v="453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x v="7"/>
    <d v="2015-06-08T15:17:02"/>
    <d v="2015-07-08T15:17:02"/>
    <n v="30"/>
    <x v="454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x v="7"/>
    <d v="2017-01-18T16:17:25"/>
    <d v="2017-01-31T05:00:00"/>
    <n v="13"/>
    <x v="455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x v="7"/>
    <d v="2015-06-18T06:37:04"/>
    <d v="2015-08-01T17:53:00"/>
    <n v="44"/>
    <x v="456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x v="7"/>
    <d v="2015-11-10T14:48:16"/>
    <d v="2016-01-09T14:48:16"/>
    <n v="60"/>
    <x v="121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x v="7"/>
    <d v="2014-10-15T17:16:31"/>
    <d v="2014-11-14T18:16:31"/>
    <n v="30"/>
    <x v="45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x v="7"/>
    <d v="2014-09-19T16:26:12"/>
    <d v="2014-10-19T16:26:12"/>
    <n v="30"/>
    <x v="458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x v="7"/>
    <d v="2016-05-13T08:29:03"/>
    <d v="2016-06-12T08:29:03"/>
    <n v="30"/>
    <x v="121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x v="7"/>
    <d v="2015-12-07T20:38:37"/>
    <d v="2016-01-06T20:38:37"/>
    <n v="30"/>
    <x v="15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x v="7"/>
    <d v="2016-11-02T22:36:43"/>
    <d v="2016-12-02T23:36:43"/>
    <n v="30"/>
    <x v="459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x v="7"/>
    <d v="2015-02-22T21:11:45"/>
    <d v="2015-03-24T20:11:45"/>
    <n v="30"/>
    <x v="121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x v="7"/>
    <d v="2015-11-13T06:47:40"/>
    <d v="2015-12-13T06:47:40"/>
    <n v="30"/>
    <x v="184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x v="7"/>
    <d v="2014-11-17T18:30:45"/>
    <d v="2014-12-17T18:30:45"/>
    <n v="30"/>
    <x v="460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x v="7"/>
    <d v="2015-09-21T15:48:33"/>
    <d v="2015-10-26T15:48:33"/>
    <n v="35"/>
    <x v="4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x v="7"/>
    <d v="2016-11-18T09:20:15"/>
    <d v="2016-12-18T09:20:15"/>
    <n v="30"/>
    <x v="121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x v="7"/>
    <d v="2015-01-18T01:40:47"/>
    <d v="2015-02-17T01:40:47"/>
    <n v="30"/>
    <x v="454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x v="7"/>
    <d v="2016-02-11T22:37:55"/>
    <d v="2016-03-12T22:37:55"/>
    <n v="30"/>
    <x v="407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x v="7"/>
    <d v="2015-06-10T18:50:49"/>
    <d v="2015-07-10T18:50:49"/>
    <n v="30"/>
    <x v="121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x v="7"/>
    <d v="2016-06-14T16:25:33"/>
    <d v="2016-07-14T16:25:33"/>
    <n v="30"/>
    <x v="40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x v="7"/>
    <d v="2014-12-02T20:13:14"/>
    <d v="2015-01-01T20:13:14"/>
    <n v="30"/>
    <x v="121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x v="7"/>
    <d v="2015-12-10T22:07:03"/>
    <d v="2016-01-16T11:00:00"/>
    <n v="37"/>
    <x v="462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x v="7"/>
    <d v="2015-12-02T20:20:12"/>
    <d v="2016-01-01T20:20:12"/>
    <n v="30"/>
    <x v="18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x v="7"/>
    <d v="2016-01-19T19:09:29"/>
    <d v="2016-02-18T19:09:29"/>
    <n v="30"/>
    <x v="463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x v="7"/>
    <d v="2015-07-07T19:35:23"/>
    <d v="2015-07-27T03:59:00"/>
    <n v="20"/>
    <x v="464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x v="7"/>
    <d v="2015-10-05T17:11:28"/>
    <d v="2015-11-04T18:11:28"/>
    <n v="30"/>
    <x v="121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x v="7"/>
    <d v="2014-11-20T01:12:11"/>
    <d v="2015-01-18T01:12:00"/>
    <n v="59"/>
    <x v="465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x v="7"/>
    <d v="2016-09-19T10:38:27"/>
    <d v="2016-10-19T10:38:27"/>
    <n v="30"/>
    <x v="466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x v="7"/>
    <d v="2015-05-14T16:37:23"/>
    <d v="2015-06-13T16:37:23"/>
    <n v="30"/>
    <x v="467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x v="7"/>
    <d v="2015-01-27T11:19:12"/>
    <d v="2015-03-28T10:19:12"/>
    <n v="60"/>
    <x v="154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x v="7"/>
    <d v="2016-03-21T14:08:22"/>
    <d v="2016-05-20T14:08:22"/>
    <n v="60"/>
    <x v="147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x v="7"/>
    <d v="2015-08-14T13:53:13"/>
    <d v="2015-09-07T13:53:13"/>
    <n v="24"/>
    <x v="468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x v="7"/>
    <d v="2014-11-25T20:27:03"/>
    <d v="2014-12-25T20:27:03"/>
    <n v="30"/>
    <x v="469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x v="7"/>
    <d v="2016-08-23T21:47:47"/>
    <d v="2016-09-22T21:47:47"/>
    <n v="30"/>
    <x v="40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x v="7"/>
    <d v="2015-07-03T00:18:24"/>
    <d v="2015-08-02T00:18:24"/>
    <n v="30"/>
    <x v="121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x v="7"/>
    <d v="2015-02-20T17:45:19"/>
    <d v="2015-03-15T18:00:00"/>
    <n v="23"/>
    <x v="121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x v="7"/>
    <d v="2015-02-17T22:31:27"/>
    <d v="2015-03-19T21:31:27"/>
    <n v="30"/>
    <x v="40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x v="7"/>
    <d v="2015-02-14T17:11:56"/>
    <d v="2015-03-16T16:11:56"/>
    <n v="30"/>
    <x v="119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x v="7"/>
    <d v="2015-10-06T09:22:57"/>
    <d v="2015-12-01T00:00:00"/>
    <n v="56"/>
    <x v="121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x v="7"/>
    <d v="2015-01-16T20:30:07"/>
    <d v="2015-02-15T20:30:07"/>
    <n v="30"/>
    <x v="47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x v="7"/>
    <d v="2015-03-17T18:10:33"/>
    <d v="2015-04-16T18:10:33"/>
    <n v="30"/>
    <x v="471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x v="7"/>
    <d v="2016-09-18T18:28:06"/>
    <d v="2016-11-17T19:28:06"/>
    <n v="60"/>
    <x v="373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x v="7"/>
    <d v="2015-06-23T14:44:59"/>
    <d v="2015-07-08T14:44:59"/>
    <n v="15"/>
    <x v="472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x v="7"/>
    <d v="2016-01-08T13:18:51"/>
    <d v="2016-02-08T13:01:00"/>
    <n v="31"/>
    <x v="473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x v="7"/>
    <d v="2015-06-22T13:02:10"/>
    <d v="2015-07-22T13:02:10"/>
    <n v="30"/>
    <x v="474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x v="7"/>
    <d v="2014-11-03T05:34:20"/>
    <d v="2014-12-03T05:34:20"/>
    <n v="30"/>
    <x v="425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x v="7"/>
    <d v="2015-03-07T16:15:45"/>
    <d v="2015-04-06T15:15:45"/>
    <n v="30"/>
    <x v="47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x v="7"/>
    <d v="2016-03-17T18:43:26"/>
    <d v="2016-04-16T18:43:26"/>
    <n v="30"/>
    <x v="47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x v="7"/>
    <d v="2015-03-20T01:40:38"/>
    <d v="2015-05-04T01:40:38"/>
    <n v="45"/>
    <x v="477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x v="7"/>
    <d v="2016-10-03T21:31:32"/>
    <d v="2016-11-02T21:31:32"/>
    <n v="30"/>
    <x v="388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x v="7"/>
    <d v="2016-06-24T16:55:35"/>
    <d v="2016-07-31T16:00:00"/>
    <n v="37"/>
    <x v="478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x v="7"/>
    <d v="2014-11-05T00:03:01"/>
    <d v="2014-12-05T00:03:01"/>
    <n v="30"/>
    <x v="479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x v="7"/>
    <d v="2015-02-12T19:30:02"/>
    <d v="2015-03-08T15:16:00"/>
    <n v="24"/>
    <x v="417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x v="7"/>
    <d v="2015-03-10T19:09:22"/>
    <d v="2015-05-09T19:09:22"/>
    <n v="60"/>
    <x v="184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x v="7"/>
    <d v="2014-11-26T20:35:39"/>
    <d v="2014-12-26T20:35:39"/>
    <n v="30"/>
    <x v="48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x v="7"/>
    <d v="2015-05-19T19:03:35"/>
    <d v="2015-06-18T19:03:35"/>
    <n v="30"/>
    <x v="121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x v="7"/>
    <d v="2014-07-15T15:20:23"/>
    <d v="2014-08-14T15:20:23"/>
    <n v="30"/>
    <x v="481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x v="7"/>
    <d v="2014-07-29T00:50:56"/>
    <d v="2014-08-28T00:50:56"/>
    <n v="30"/>
    <x v="121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x v="7"/>
    <d v="2015-07-09T08:35:08"/>
    <d v="2015-08-23T08:35:08"/>
    <n v="45"/>
    <x v="482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x v="7"/>
    <d v="2015-04-08T15:36:49"/>
    <d v="2015-05-24T15:00:00"/>
    <n v="46"/>
    <x v="483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x v="7"/>
    <d v="2015-10-23T19:48:56"/>
    <d v="2015-11-22T20:48:56"/>
    <n v="30"/>
    <x v="121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x v="7"/>
    <d v="2015-05-16T22:06:20"/>
    <d v="2015-06-15T22:06:20"/>
    <n v="30"/>
    <x v="484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x v="7"/>
    <d v="2015-10-30T00:49:04"/>
    <d v="2015-11-29T01:49:04"/>
    <n v="30"/>
    <x v="147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x v="7"/>
    <d v="2015-03-23T19:56:26"/>
    <d v="2015-04-22T19:56:26"/>
    <n v="30"/>
    <x v="121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x v="7"/>
    <d v="2015-11-20T13:27:17"/>
    <d v="2016-01-19T13:27:17"/>
    <n v="60"/>
    <x v="121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x v="7"/>
    <d v="2016-08-03T00:45:46"/>
    <d v="2016-09-02T00:45:46"/>
    <n v="30"/>
    <x v="121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x v="7"/>
    <d v="2015-08-31T11:55:20"/>
    <d v="2015-10-01T04:59:00"/>
    <n v="31"/>
    <x v="485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x v="7"/>
    <d v="2016-05-25T01:29:00"/>
    <d v="2016-06-24T01:29:00"/>
    <n v="30"/>
    <x v="121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x v="7"/>
    <d v="2015-08-26T02:55:59"/>
    <d v="2015-09-25T02:55:59"/>
    <n v="30"/>
    <x v="121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x v="7"/>
    <d v="2017-01-26T09:01:47"/>
    <d v="2017-02-25T09:01:47"/>
    <n v="30"/>
    <x v="12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x v="7"/>
    <d v="2015-03-24T08:14:03"/>
    <d v="2015-05-08T08:14:03"/>
    <n v="45"/>
    <x v="136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x v="7"/>
    <d v="2015-11-09T19:26:43"/>
    <d v="2015-12-09T19:26:43"/>
    <n v="30"/>
    <x v="121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x v="7"/>
    <d v="2014-09-26T15:36:30"/>
    <d v="2014-11-25T16:36:30"/>
    <n v="60"/>
    <x v="154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x v="7"/>
    <d v="2014-07-11T17:12:18"/>
    <d v="2014-08-25T17:12:18"/>
    <n v="45"/>
    <x v="15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x v="7"/>
    <d v="2016-06-07T23:42:17"/>
    <d v="2016-07-07T23:42:17"/>
    <n v="30"/>
    <x v="486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x v="7"/>
    <d v="2016-06-11T18:35:38"/>
    <d v="2016-07-01T18:35:38"/>
    <n v="20"/>
    <x v="48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x v="7"/>
    <d v="2015-04-28T00:13:17"/>
    <d v="2015-05-28T00:13:17"/>
    <n v="30"/>
    <x v="121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x v="7"/>
    <d v="2015-04-14T23:44:01"/>
    <d v="2015-05-14T23:44:01"/>
    <n v="30"/>
    <x v="12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x v="7"/>
    <d v="2017-02-24T21:29:37"/>
    <d v="2017-03-26T20:29:37"/>
    <n v="30"/>
    <x v="12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x v="7"/>
    <d v="2015-07-13T13:25:39"/>
    <d v="2015-08-15T13:22:00"/>
    <n v="33"/>
    <x v="488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x v="7"/>
    <d v="2016-01-15T07:21:51"/>
    <d v="2016-03-14T23:00:00"/>
    <n v="59"/>
    <x v="489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x v="7"/>
    <d v="2014-06-13T16:37:37"/>
    <d v="2014-07-13T16:37:37"/>
    <n v="30"/>
    <x v="121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x v="7"/>
    <d v="2016-04-14T15:18:28"/>
    <d v="2016-05-14T15:18:28"/>
    <n v="30"/>
    <x v="490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x v="7"/>
    <d v="2015-08-07T14:52:01"/>
    <d v="2015-09-06T05:10:00"/>
    <n v="30"/>
    <x v="119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x v="7"/>
    <d v="2016-04-29T18:32:09"/>
    <d v="2016-05-28T18:32:09"/>
    <n v="29"/>
    <x v="491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x v="7"/>
    <d v="2015-10-26T15:49:25"/>
    <d v="2015-11-25T16:49:25"/>
    <n v="30"/>
    <x v="121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x v="7"/>
    <d v="2016-05-17T07:11:02"/>
    <d v="2016-06-17T23:00:00"/>
    <n v="31"/>
    <x v="49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x v="7"/>
    <d v="2015-01-27T22:17:09"/>
    <d v="2015-02-26T22:17:09"/>
    <n v="30"/>
    <x v="407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x v="7"/>
    <d v="2015-03-13T02:12:42"/>
    <d v="2015-04-12T02:12:42"/>
    <n v="30"/>
    <x v="47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x v="7"/>
    <d v="2015-05-07T10:55:50"/>
    <d v="2015-06-06T10:47:00"/>
    <n v="30"/>
    <x v="38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x v="7"/>
    <d v="2017-01-27T23:05:18"/>
    <d v="2017-02-25T23:04:00"/>
    <n v="29"/>
    <x v="121"/>
  </r>
  <r>
    <x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x v="7"/>
    <d v="2017-01-24T14:14:22"/>
    <d v="2017-03-25T13:14:22"/>
    <n v="60"/>
    <x v="453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x v="7"/>
    <d v="2014-08-14T13:59:55"/>
    <d v="2014-10-13T13:59:55"/>
    <n v="60"/>
    <x v="154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x v="8"/>
    <d v="2016-11-09T10:05:15"/>
    <d v="2016-11-24T23:00:00"/>
    <n v="15"/>
    <x v="493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x v="8"/>
    <d v="2015-07-14T13:40:48"/>
    <d v="2015-08-13T13:40:48"/>
    <n v="30"/>
    <x v="494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x v="8"/>
    <d v="2015-07-14T15:37:54"/>
    <d v="2015-08-19T15:37:54"/>
    <n v="36"/>
    <x v="495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x v="8"/>
    <d v="2015-04-06T15:24:35"/>
    <d v="2015-05-31T15:24:35"/>
    <n v="55"/>
    <x v="496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x v="8"/>
    <d v="2014-09-16T15:58:59"/>
    <d v="2014-10-29T01:00:00"/>
    <n v="43"/>
    <x v="497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x v="8"/>
    <d v="2016-07-13T00:37:54"/>
    <d v="2016-08-12T00:37:54"/>
    <n v="30"/>
    <x v="49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x v="8"/>
    <d v="2014-07-12T20:27:47"/>
    <d v="2014-08-11T20:27:47"/>
    <n v="30"/>
    <x v="499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x v="8"/>
    <d v="2016-02-16T18:25:49"/>
    <d v="2016-03-17T17:25:49"/>
    <n v="30"/>
    <x v="500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x v="8"/>
    <d v="2014-09-09T16:38:28"/>
    <d v="2014-10-14T16:38:28"/>
    <n v="35"/>
    <x v="501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x v="8"/>
    <d v="2014-08-26T21:53:33"/>
    <d v="2014-09-16T21:53:33"/>
    <n v="21"/>
    <x v="502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x v="8"/>
    <d v="2014-10-20T00:53:04"/>
    <d v="2014-12-19T01:53:04"/>
    <n v="60"/>
    <x v="50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x v="8"/>
    <d v="2014-11-13T00:25:11"/>
    <d v="2014-12-13T00:25:11"/>
    <n v="30"/>
    <x v="504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x v="8"/>
    <d v="2016-11-01T16:34:10"/>
    <d v="2016-12-01T17:34:10"/>
    <n v="30"/>
    <x v="505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x v="8"/>
    <d v="2015-07-14T14:50:40"/>
    <d v="2015-08-20T14:50:40"/>
    <n v="37"/>
    <x v="506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x v="8"/>
    <d v="2015-06-08T22:58:33"/>
    <d v="2015-07-08T22:58:33"/>
    <n v="30"/>
    <x v="507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x v="8"/>
    <d v="2015-02-10T22:58:32"/>
    <d v="2015-03-12T21:58:32"/>
    <n v="30"/>
    <x v="50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x v="8"/>
    <d v="2016-02-17T19:18:39"/>
    <d v="2016-04-17T18:18:39"/>
    <n v="60"/>
    <x v="50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x v="8"/>
    <d v="2015-11-23T20:17:52"/>
    <d v="2015-12-23T20:17:52"/>
    <n v="30"/>
    <x v="51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x v="8"/>
    <d v="2015-06-24T03:51:29"/>
    <d v="2015-07-26T18:00:00"/>
    <n v="32"/>
    <x v="511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x v="8"/>
    <d v="2015-07-24T14:14:55"/>
    <d v="2015-08-23T14:14:55"/>
    <n v="30"/>
    <x v="512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x v="8"/>
    <d v="2014-10-10T17:47:59"/>
    <d v="2014-11-09T18:47:59"/>
    <n v="30"/>
    <x v="51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x v="8"/>
    <d v="2016-09-23T15:29:19"/>
    <d v="2016-10-23T15:29:19"/>
    <n v="30"/>
    <x v="514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x v="8"/>
    <d v="2014-12-17T10:30:47"/>
    <d v="2015-01-16T10:30:47"/>
    <n v="30"/>
    <x v="515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x v="8"/>
    <d v="2015-06-18T20:14:16"/>
    <d v="2015-07-18T20:14:16"/>
    <n v="30"/>
    <x v="5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x v="8"/>
    <d v="2015-03-14T15:59:35"/>
    <d v="2015-04-13T15:59:35"/>
    <n v="30"/>
    <x v="517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x v="8"/>
    <d v="2016-11-14T17:04:21"/>
    <d v="2017-01-13T17:04:21"/>
    <n v="60"/>
    <x v="518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x v="8"/>
    <d v="2014-07-18T19:58:18"/>
    <d v="2014-08-17T19:58:18"/>
    <n v="30"/>
    <x v="145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x v="8"/>
    <d v="2016-09-19T08:57:43"/>
    <d v="2016-10-29T08:57:43"/>
    <n v="40"/>
    <x v="519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x v="8"/>
    <d v="2015-03-27T19:57:02"/>
    <d v="2015-05-11T19:57:02"/>
    <n v="45"/>
    <x v="52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x v="8"/>
    <d v="2016-06-06T15:00:58"/>
    <d v="2016-07-06T15:00:58"/>
    <n v="30"/>
    <x v="521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x v="8"/>
    <d v="2016-05-16T17:02:00"/>
    <d v="2016-06-19T08:10:00"/>
    <n v="34"/>
    <x v="52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x v="8"/>
    <d v="2014-12-11T16:37:32"/>
    <d v="2015-01-14T04:00:00"/>
    <n v="34"/>
    <x v="52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x v="8"/>
    <d v="2014-12-01T05:16:04"/>
    <d v="2015-01-01T04:59:00"/>
    <n v="31"/>
    <x v="524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x v="8"/>
    <d v="2014-07-18T20:10:17"/>
    <d v="2014-09-01T20:10:17"/>
    <n v="45"/>
    <x v="525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x v="8"/>
    <d v="2014-06-13T02:47:07"/>
    <d v="2014-08-12T02:47:07"/>
    <n v="60"/>
    <x v="146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x v="8"/>
    <d v="2014-12-02T22:20:04"/>
    <d v="2015-01-01T06:59:00"/>
    <n v="30"/>
    <x v="526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x v="8"/>
    <d v="2015-01-08T18:26:21"/>
    <d v="2015-02-07T18:26:21"/>
    <n v="30"/>
    <x v="527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x v="8"/>
    <d v="2016-05-14T09:41:35"/>
    <d v="2016-06-28T09:41:35"/>
    <n v="45"/>
    <x v="52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x v="8"/>
    <d v="2016-04-21T09:02:18"/>
    <d v="2016-05-21T09:02:18"/>
    <n v="30"/>
    <x v="529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x v="8"/>
    <d v="2016-07-05T16:41:49"/>
    <d v="2016-09-03T16:41:49"/>
    <n v="60"/>
    <x v="530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x v="8"/>
    <d v="2014-08-13T12:02:11"/>
    <d v="2014-09-17T12:02:11"/>
    <n v="35"/>
    <x v="53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x v="8"/>
    <d v="2016-09-26T19:20:04"/>
    <d v="2016-10-26T19:20:04"/>
    <n v="30"/>
    <x v="407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x v="8"/>
    <d v="2017-02-12T18:22:02"/>
    <d v="2017-03-14T17:22:02"/>
    <n v="30"/>
    <x v="53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x v="8"/>
    <d v="2016-09-21T21:36:04"/>
    <d v="2016-10-31T21:36:04"/>
    <n v="40"/>
    <x v="533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x v="8"/>
    <d v="2014-06-19T11:21:31"/>
    <d v="2014-07-25T03:00:00"/>
    <n v="36"/>
    <x v="53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x v="8"/>
    <d v="2014-11-28T20:47:52"/>
    <d v="2015-01-12T20:47:52"/>
    <n v="45"/>
    <x v="535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x v="8"/>
    <d v="2015-07-04T16:09:30"/>
    <d v="2015-08-03T16:09:30"/>
    <n v="30"/>
    <x v="121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x v="8"/>
    <d v="2016-12-07T18:00:53"/>
    <d v="2017-02-05T18:00:53"/>
    <n v="60"/>
    <x v="536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x v="8"/>
    <d v="2015-09-15T02:30:53"/>
    <d v="2015-10-15T02:30:53"/>
    <n v="30"/>
    <x v="537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x v="8"/>
    <d v="2016-11-01T16:01:37"/>
    <d v="2016-12-08T04:59:00"/>
    <n v="37"/>
    <x v="538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x v="8"/>
    <d v="2016-07-28T15:14:01"/>
    <d v="2016-09-09T06:00:00"/>
    <n v="43"/>
    <x v="539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x v="8"/>
    <d v="2015-06-03T00:40:46"/>
    <d v="2015-07-01T00:40:46"/>
    <n v="28"/>
    <x v="54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x v="8"/>
    <d v="2016-11-22T09:01:03"/>
    <d v="2016-12-22T09:01:03"/>
    <n v="30"/>
    <x v="541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x v="8"/>
    <d v="2015-03-31T19:23:47"/>
    <d v="2015-04-30T19:23:47"/>
    <n v="30"/>
    <x v="542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x v="8"/>
    <d v="2017-01-02T15:55:59"/>
    <d v="2017-02-01T15:55:59"/>
    <n v="30"/>
    <x v="543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x v="8"/>
    <d v="2014-10-01T12:30:20"/>
    <d v="2014-10-31T12:30:20"/>
    <n v="30"/>
    <x v="544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x v="8"/>
    <d v="2014-06-25T22:15:02"/>
    <d v="2014-07-25T22:15:02"/>
    <n v="30"/>
    <x v="407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x v="8"/>
    <d v="2016-01-19T12:33:09"/>
    <d v="2016-02-03T12:33:09"/>
    <n v="15"/>
    <x v="545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x v="8"/>
    <d v="2014-08-15T22:20:45"/>
    <d v="2014-09-18T02:00:00"/>
    <n v="34"/>
    <x v="546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x v="8"/>
    <d v="2013-10-16T11:39:08"/>
    <d v="2013-11-22T16:00:00"/>
    <n v="37"/>
    <x v="547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x v="8"/>
    <d v="2016-12-11T16:31:21"/>
    <d v="2017-01-10T16:31:21"/>
    <n v="30"/>
    <x v="54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x v="8"/>
    <d v="2014-06-23T15:54:40"/>
    <d v="2014-07-23T15:54:40"/>
    <n v="30"/>
    <x v="549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x v="8"/>
    <d v="2016-10-25T17:26:27"/>
    <d v="2016-11-24T18:26:27"/>
    <n v="30"/>
    <x v="550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x v="8"/>
    <d v="2016-12-07T22:49:09"/>
    <d v="2017-01-31T23:32:00"/>
    <n v="55"/>
    <x v="551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x v="8"/>
    <d v="2016-12-22T04:37:48"/>
    <d v="2017-02-20T04:37:48"/>
    <n v="60"/>
    <x v="55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x v="8"/>
    <d v="2016-12-22T11:47:58"/>
    <d v="2017-01-21T11:47:58"/>
    <n v="30"/>
    <x v="553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x v="8"/>
    <d v="2016-11-02T23:53:03"/>
    <d v="2016-12-14T18:39:00"/>
    <n v="42"/>
    <x v="121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x v="8"/>
    <d v="2016-11-22T15:55:27"/>
    <d v="2017-01-01T15:55:27"/>
    <n v="40"/>
    <x v="554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x v="8"/>
    <d v="2014-07-15T13:56:40"/>
    <d v="2014-09-13T13:56:40"/>
    <n v="60"/>
    <x v="555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x v="8"/>
    <d v="2014-11-05T00:59:19"/>
    <d v="2014-12-05T00:59:19"/>
    <n v="30"/>
    <x v="474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x v="8"/>
    <d v="2014-07-17T23:38:22"/>
    <d v="2014-08-20T00:44:00"/>
    <n v="34"/>
    <x v="121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x v="8"/>
    <d v="2016-11-04T11:01:08"/>
    <d v="2016-12-14T12:01:08"/>
    <n v="40"/>
    <x v="556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x v="8"/>
    <d v="2016-01-15T16:20:32"/>
    <d v="2016-02-14T16:20:32"/>
    <n v="30"/>
    <x v="557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x v="8"/>
    <d v="2016-05-06T12:42:12"/>
    <d v="2016-06-05T12:42:12"/>
    <n v="30"/>
    <x v="558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x v="8"/>
    <d v="2016-12-30T18:54:42"/>
    <d v="2017-02-28T18:54:42"/>
    <n v="60"/>
    <x v="559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x v="8"/>
    <d v="2015-09-26T02:10:40"/>
    <d v="2015-11-05T03:10:40"/>
    <n v="40"/>
    <x v="56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x v="8"/>
    <d v="2014-10-28T15:48:27"/>
    <d v="2014-12-01T00:00:00"/>
    <n v="34"/>
    <x v="561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x v="8"/>
    <d v="2014-08-06T20:30:02"/>
    <d v="2014-09-05T20:30:02"/>
    <n v="30"/>
    <x v="56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x v="8"/>
    <d v="2017-01-17T20:17:27"/>
    <d v="2017-02-18T05:59:00"/>
    <n v="32"/>
    <x v="563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x v="8"/>
    <d v="2016-02-09T00:57:56"/>
    <d v="2016-02-23T00:57:56"/>
    <n v="14"/>
    <x v="564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x v="9"/>
    <d v="2012-01-01T15:34:51"/>
    <d v="2012-01-29T15:34:51"/>
    <n v="28"/>
    <x v="56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x v="9"/>
    <d v="2014-06-17T13:43:27"/>
    <d v="2014-08-01T13:43:27"/>
    <n v="45"/>
    <x v="566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x v="9"/>
    <d v="2012-03-09T19:19:38"/>
    <d v="2012-04-08T18:19:38"/>
    <n v="30"/>
    <x v="567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x v="9"/>
    <d v="2015-06-29T19:35:49"/>
    <d v="2015-07-30T03:59:00"/>
    <n v="31"/>
    <x v="568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x v="9"/>
    <d v="2011-05-31T15:19:23"/>
    <d v="2011-06-30T15:19:23"/>
    <n v="30"/>
    <x v="569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x v="9"/>
    <d v="2015-11-13T15:01:52"/>
    <d v="2015-12-13T15:01:52"/>
    <n v="30"/>
    <x v="57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x v="9"/>
    <d v="2013-03-13T01:01:27"/>
    <d v="2013-04-12T01:01:27"/>
    <n v="30"/>
    <x v="571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x v="9"/>
    <d v="2012-12-04T00:29:09"/>
    <d v="2013-01-14T21:20:00"/>
    <n v="41"/>
    <x v="572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x v="9"/>
    <d v="2011-07-07T20:05:57"/>
    <d v="2011-08-21T20:05:57"/>
    <n v="45"/>
    <x v="573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x v="9"/>
    <d v="2012-07-21T04:27:41"/>
    <d v="2012-09-19T04:27:41"/>
    <n v="60"/>
    <x v="574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x v="9"/>
    <d v="2011-11-07T17:53:11"/>
    <d v="2011-12-07T17:53:11"/>
    <n v="30"/>
    <x v="575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x v="9"/>
    <d v="2011-12-02T19:05:47"/>
    <d v="2012-01-22T06:00:00"/>
    <n v="51"/>
    <x v="57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x v="9"/>
    <d v="2013-07-31T10:11:01"/>
    <d v="2013-09-29T10:11:01"/>
    <n v="60"/>
    <x v="577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x v="9"/>
    <d v="2013-11-20T10:04:52"/>
    <d v="2013-12-20T10:04:52"/>
    <n v="30"/>
    <x v="578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x v="9"/>
    <d v="2015-04-08T03:57:00"/>
    <d v="2015-05-09T05:00:00"/>
    <n v="31"/>
    <x v="57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x v="9"/>
    <d v="2014-11-03T00:42:26"/>
    <d v="2014-12-04T00:39:00"/>
    <n v="31"/>
    <x v="58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x v="9"/>
    <d v="2013-11-01T17:37:20"/>
    <d v="2013-11-21T04:59:00"/>
    <n v="20"/>
    <x v="581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x v="9"/>
    <d v="2014-01-28T06:36:27"/>
    <d v="2014-02-14T20:00:00"/>
    <n v="17"/>
    <x v="582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x v="9"/>
    <d v="2014-10-31T14:29:54"/>
    <d v="2014-12-01T04:59:00"/>
    <n v="31"/>
    <x v="58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x v="9"/>
    <d v="2014-07-09T12:03:49"/>
    <d v="2014-08-11T12:03:49"/>
    <n v="33"/>
    <x v="584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x v="9"/>
    <d v="2015-06-07T03:31:22"/>
    <d v="2015-06-21T03:31:22"/>
    <n v="14"/>
    <x v="585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x v="9"/>
    <d v="2013-05-07T15:33:26"/>
    <d v="2013-06-11T15:33:26"/>
    <n v="35"/>
    <x v="58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x v="9"/>
    <d v="2014-02-19T22:01:52"/>
    <d v="2014-03-21T21:01:52"/>
    <n v="30"/>
    <x v="11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x v="9"/>
    <d v="2012-03-22T17:01:25"/>
    <d v="2012-04-16T21:00:00"/>
    <n v="25"/>
    <x v="587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x v="9"/>
    <d v="2012-11-13T22:58:23"/>
    <d v="2012-12-13T22:58:23"/>
    <n v="30"/>
    <x v="588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x v="9"/>
    <d v="2013-04-03T13:44:05"/>
    <d v="2013-05-03T13:44:05"/>
    <n v="30"/>
    <x v="589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x v="9"/>
    <d v="2012-09-05T01:01:49"/>
    <d v="2012-09-23T03:59:00"/>
    <n v="18"/>
    <x v="59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x v="9"/>
    <d v="2014-12-15T13:10:19"/>
    <d v="2015-01-15T10:54:00"/>
    <n v="31"/>
    <x v="591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x v="9"/>
    <d v="2014-07-11T20:19:26"/>
    <d v="2014-08-10T20:19:26"/>
    <n v="30"/>
    <x v="592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x v="9"/>
    <d v="2016-12-29T22:35:30"/>
    <d v="2017-01-28T22:35:30"/>
    <n v="30"/>
    <x v="593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x v="9"/>
    <d v="2013-01-25T21:04:32"/>
    <d v="2013-02-24T21:04:32"/>
    <n v="30"/>
    <x v="59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x v="9"/>
    <d v="2011-06-19T15:07:55"/>
    <d v="2011-08-04T15:07:55"/>
    <n v="46"/>
    <x v="59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x v="9"/>
    <d v="2016-09-26T10:06:57"/>
    <d v="2016-10-16T11:00:00"/>
    <n v="20"/>
    <x v="596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x v="9"/>
    <d v="2015-01-15T14:09:51"/>
    <d v="2015-02-14T14:09:51"/>
    <n v="30"/>
    <x v="597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x v="9"/>
    <d v="2012-12-06T17:58:41"/>
    <d v="2013-01-05T17:58:41"/>
    <n v="30"/>
    <x v="598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x v="9"/>
    <d v="2013-04-19T14:31:17"/>
    <d v="2013-05-20T00:41:00"/>
    <n v="31"/>
    <x v="59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x v="9"/>
    <d v="2011-02-16T18:24:19"/>
    <d v="2011-04-18T17:24:19"/>
    <n v="61"/>
    <x v="600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x v="9"/>
    <d v="2012-11-22T01:18:34"/>
    <d v="2012-12-06T01:18:34"/>
    <n v="14"/>
    <x v="601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x v="9"/>
    <d v="2010-09-08T20:04:28"/>
    <d v="2010-10-08T20:04:28"/>
    <n v="30"/>
    <x v="602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x v="9"/>
    <d v="2014-05-30T07:55:39"/>
    <d v="2014-07-09T07:55:39"/>
    <n v="40"/>
    <x v="60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x v="10"/>
    <d v="2016-10-27T18:20:13"/>
    <d v="2016-11-26T19:20:13"/>
    <n v="30"/>
    <x v="121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x v="10"/>
    <d v="2014-01-03T18:02:06"/>
    <d v="2014-02-02T18:02:06"/>
    <n v="30"/>
    <x v="604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x v="10"/>
    <d v="2016-11-16T20:36:10"/>
    <d v="2016-12-04T06:00:00"/>
    <n v="18"/>
    <x v="121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x v="10"/>
    <d v="2013-07-16T10:43:28"/>
    <d v="2013-08-15T10:43:28"/>
    <n v="30"/>
    <x v="147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x v="10"/>
    <d v="2015-08-11T04:09:21"/>
    <d v="2015-09-10T04:09:21"/>
    <n v="30"/>
    <x v="1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x v="10"/>
    <d v="2014-09-19T13:01:24"/>
    <d v="2014-10-19T13:01:24"/>
    <n v="30"/>
    <x v="60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x v="10"/>
    <d v="2015-01-17T18:48:03"/>
    <d v="2015-02-16T18:48:03"/>
    <n v="30"/>
    <x v="121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x v="10"/>
    <d v="2015-04-21T03:26:50"/>
    <d v="2015-05-21T03:26:50"/>
    <n v="30"/>
    <x v="606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x v="10"/>
    <d v="2013-11-16T04:58:10"/>
    <d v="2013-12-16T04:58:10"/>
    <n v="30"/>
    <x v="121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x v="10"/>
    <d v="2013-11-26T23:54:54"/>
    <d v="2013-12-26T23:54:54"/>
    <n v="30"/>
    <x v="607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x v="10"/>
    <d v="2013-01-15T23:59:29"/>
    <d v="2013-02-24T23:59:29"/>
    <n v="40"/>
    <x v="121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x v="10"/>
    <d v="2015-12-11T19:46:42"/>
    <d v="2016-01-30T19:46:42"/>
    <n v="50"/>
    <x v="388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x v="10"/>
    <d v="2009-09-12T01:21:59"/>
    <d v="2009-11-01T03:59:00"/>
    <n v="50"/>
    <x v="14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x v="10"/>
    <d v="2015-04-06T17:39:45"/>
    <d v="2015-05-10T23:01:00"/>
    <n v="34"/>
    <x v="608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x v="10"/>
    <d v="2014-01-24T18:43:38"/>
    <d v="2014-02-23T18:43:38"/>
    <n v="30"/>
    <x v="609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x v="10"/>
    <d v="2011-11-16T01:26:35"/>
    <d v="2011-12-16T01:26:35"/>
    <n v="30"/>
    <x v="610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x v="10"/>
    <d v="2015-09-03T16:27:25"/>
    <d v="2015-10-11T05:00:00"/>
    <n v="38"/>
    <x v="611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x v="10"/>
    <d v="2013-07-01T23:32:57"/>
    <d v="2013-07-31T23:32:57"/>
    <n v="30"/>
    <x v="612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x v="10"/>
    <d v="2014-03-31T16:51:20"/>
    <d v="2014-04-30T16:51:20"/>
    <n v="30"/>
    <x v="472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x v="10"/>
    <d v="2010-09-15T16:25:05"/>
    <d v="2010-10-15T04:00:00"/>
    <n v="30"/>
    <x v="25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x v="11"/>
    <d v="2011-04-03T16:10:25"/>
    <d v="2011-05-03T16:10:25"/>
    <n v="30"/>
    <x v="613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x v="11"/>
    <d v="2013-05-09T00:01:14"/>
    <d v="2013-06-08T00:01:14"/>
    <n v="30"/>
    <x v="6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x v="11"/>
    <d v="2012-07-26T18:11:42"/>
    <d v="2012-08-25T18:11:42"/>
    <n v="30"/>
    <x v="516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x v="11"/>
    <d v="2012-03-19T18:34:09"/>
    <d v="2012-04-27T22:00:00"/>
    <n v="39"/>
    <x v="61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x v="11"/>
    <d v="2014-02-05T03:35:19"/>
    <d v="2014-03-17T02:35:19"/>
    <n v="40"/>
    <x v="22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x v="11"/>
    <d v="2013-01-29T14:15:15"/>
    <d v="2013-02-28T14:15:15"/>
    <n v="30"/>
    <x v="616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x v="11"/>
    <d v="2012-03-15T01:20:34"/>
    <d v="2012-05-11T15:47:00"/>
    <n v="57"/>
    <x v="617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x v="11"/>
    <d v="2013-10-02T15:03:46"/>
    <d v="2013-11-01T15:03:46"/>
    <n v="30"/>
    <x v="618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x v="11"/>
    <d v="2012-05-30T00:09:48"/>
    <d v="2012-07-07T03:59:00"/>
    <n v="38"/>
    <x v="619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x v="11"/>
    <d v="2013-01-03T04:28:00"/>
    <d v="2013-01-21T07:59:00"/>
    <n v="18"/>
    <x v="62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x v="11"/>
    <d v="2013-01-02T01:08:59"/>
    <d v="2013-02-01T01:08:59"/>
    <n v="30"/>
    <x v="62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x v="11"/>
    <d v="2013-10-10T18:44:06"/>
    <d v="2013-11-13T05:59:00"/>
    <n v="34"/>
    <x v="622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x v="11"/>
    <d v="2013-10-08T20:58:03"/>
    <d v="2013-11-07T21:58:03"/>
    <n v="30"/>
    <x v="62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x v="11"/>
    <d v="2013-06-17T17:47:24"/>
    <d v="2013-07-03T04:59:00"/>
    <n v="16"/>
    <x v="62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x v="11"/>
    <d v="2011-07-12T02:45:37"/>
    <d v="2011-09-05T17:06:00"/>
    <n v="55"/>
    <x v="625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x v="11"/>
    <d v="2012-02-24T14:42:46"/>
    <d v="2012-04-07T04:59:00"/>
    <n v="43"/>
    <x v="626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x v="11"/>
    <d v="2013-08-16T21:11:25"/>
    <d v="2013-09-15T21:10:00"/>
    <n v="30"/>
    <x v="627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x v="11"/>
    <d v="2012-03-28T23:51:28"/>
    <d v="2012-04-29T04:00:00"/>
    <n v="32"/>
    <x v="628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x v="11"/>
    <d v="2014-08-31T14:09:47"/>
    <d v="2014-09-30T14:09:47"/>
    <n v="30"/>
    <x v="629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x v="11"/>
    <d v="2012-03-28T16:00:46"/>
    <d v="2012-04-27T16:00:46"/>
    <n v="30"/>
    <x v="630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x v="11"/>
    <d v="2014-08-12T10:24:14"/>
    <d v="2014-09-11T10:24:14"/>
    <n v="30"/>
    <x v="631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x v="11"/>
    <d v="2011-06-01T19:05:20"/>
    <d v="2011-07-01T19:05:20"/>
    <n v="30"/>
    <x v="632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x v="11"/>
    <d v="2012-08-02T00:32:04"/>
    <d v="2012-09-17T04:05:00"/>
    <n v="46"/>
    <x v="633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x v="11"/>
    <d v="2011-05-02T22:47:58"/>
    <d v="2011-05-29T01:00:00"/>
    <n v="27"/>
    <x v="634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x v="11"/>
    <d v="2011-07-06T02:32:06"/>
    <d v="2011-07-23T03:59:00"/>
    <n v="17"/>
    <x v="635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x v="11"/>
    <d v="2011-05-27T19:45:12"/>
    <d v="2011-07-16T23:00:00"/>
    <n v="50"/>
    <x v="63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x v="11"/>
    <d v="2011-08-08T16:35:39"/>
    <d v="2011-09-07T16:35:39"/>
    <n v="30"/>
    <x v="637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x v="11"/>
    <d v="2017-01-24T15:05:11"/>
    <d v="2017-03-01T02:00:00"/>
    <n v="36"/>
    <x v="638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x v="11"/>
    <d v="2014-11-19T02:24:46"/>
    <d v="2014-12-22T04:59:00"/>
    <n v="33"/>
    <x v="639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x v="11"/>
    <d v="2013-12-20T20:00:30"/>
    <d v="2014-01-19T20:00:30"/>
    <n v="30"/>
    <x v="64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x v="11"/>
    <d v="2012-08-02T01:21:02"/>
    <d v="2012-09-01T01:21:02"/>
    <n v="30"/>
    <x v="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x v="11"/>
    <d v="2013-06-18T15:26:42"/>
    <d v="2013-07-10T16:52:00"/>
    <n v="22"/>
    <x v="64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x v="11"/>
    <d v="2013-01-08T00:25:52"/>
    <d v="2013-03-01T13:58:00"/>
    <n v="52"/>
    <x v="642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x v="11"/>
    <d v="2012-06-20T23:02:45"/>
    <d v="2012-07-20T23:02:45"/>
    <n v="30"/>
    <x v="64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x v="11"/>
    <d v="2011-05-16T17:50:01"/>
    <d v="2011-05-31T18:04:00"/>
    <n v="15"/>
    <x v="644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x v="11"/>
    <d v="2014-10-02T22:01:43"/>
    <d v="2014-11-01T22:01:43"/>
    <n v="30"/>
    <x v="645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x v="11"/>
    <d v="2013-03-08T20:54:03"/>
    <d v="2013-04-09T06:30:00"/>
    <n v="32"/>
    <x v="64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x v="11"/>
    <d v="2012-01-17T14:23:31"/>
    <d v="2012-03-11T04:59:00"/>
    <n v="54"/>
    <x v="64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x v="11"/>
    <d v="2012-07-30T21:11:21"/>
    <d v="2012-08-07T17:01:00"/>
    <n v="8"/>
    <x v="648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x v="11"/>
    <d v="2013-12-11T23:57:34"/>
    <d v="2013-12-21T04:44:00"/>
    <n v="10"/>
    <x v="649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x v="11"/>
    <d v="2014-05-09T20:12:22"/>
    <d v="2014-06-09T05:00:00"/>
    <n v="31"/>
    <x v="65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x v="11"/>
    <d v="2015-03-30T22:07:45"/>
    <d v="2015-05-04T04:01:00"/>
    <n v="35"/>
    <x v="651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x v="11"/>
    <d v="2012-09-05T22:44:10"/>
    <d v="2012-10-05T22:44:10"/>
    <n v="30"/>
    <x v="652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x v="11"/>
    <d v="2015-02-20T23:20:52"/>
    <d v="2015-03-22T22:20:52"/>
    <n v="30"/>
    <x v="65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x v="11"/>
    <d v="2010-03-13T05:48:38"/>
    <d v="2010-04-18T06:59:00"/>
    <n v="36"/>
    <x v="654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x v="11"/>
    <d v="2012-10-04T07:21:24"/>
    <d v="2012-10-29T07:21:24"/>
    <n v="25"/>
    <x v="65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x v="11"/>
    <d v="2012-03-05T00:55:30"/>
    <d v="2012-03-25T23:55:30"/>
    <n v="20"/>
    <x v="65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x v="11"/>
    <d v="2012-01-19T11:21:47"/>
    <d v="2012-02-14T19:49:00"/>
    <n v="26"/>
    <x v="65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x v="11"/>
    <d v="2012-06-13T01:13:02"/>
    <d v="2012-06-25T16:24:00"/>
    <n v="12"/>
    <x v="658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x v="11"/>
    <d v="2016-05-14T19:14:00"/>
    <d v="2016-07-13T19:14:00"/>
    <n v="60"/>
    <x v="659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x v="11"/>
    <d v="2013-02-20T12:37:05"/>
    <d v="2013-03-22T11:37:05"/>
    <n v="30"/>
    <x v="660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x v="11"/>
    <d v="2012-03-28T15:31:34"/>
    <d v="2012-04-27T15:31:34"/>
    <n v="30"/>
    <x v="66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x v="11"/>
    <d v="2011-11-22T16:12:15"/>
    <d v="2012-01-21T08:13:00"/>
    <n v="60"/>
    <x v="662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x v="11"/>
    <d v="2014-03-20T21:04:35"/>
    <d v="2014-04-19T21:04:35"/>
    <n v="30"/>
    <x v="66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x v="11"/>
    <d v="2013-05-28T19:44:52"/>
    <d v="2013-07-01T03:59:00"/>
    <n v="34"/>
    <x v="66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x v="11"/>
    <d v="2012-04-06T10:59:18"/>
    <d v="2012-05-19T03:00:00"/>
    <n v="43"/>
    <x v="66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x v="11"/>
    <d v="2013-09-07T01:21:58"/>
    <d v="2013-10-07T01:21:58"/>
    <n v="30"/>
    <x v="666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x v="11"/>
    <d v="2014-04-01T23:57:42"/>
    <d v="2014-05-01T23:57:42"/>
    <n v="30"/>
    <x v="66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x v="11"/>
    <d v="2011-12-18T21:33:05"/>
    <d v="2012-01-17T21:33:05"/>
    <n v="30"/>
    <x v="668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x v="11"/>
    <d v="2012-08-23T18:19:16"/>
    <d v="2012-09-22T18:19:16"/>
    <n v="30"/>
    <x v="66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x v="12"/>
    <d v="2016-08-25T05:26:27"/>
    <d v="2016-09-24T05:26:27"/>
    <n v="30"/>
    <x v="67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x v="12"/>
    <d v="2014-10-11T20:07:43"/>
    <d v="2014-11-10T21:07:43"/>
    <n v="30"/>
    <x v="67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x v="12"/>
    <d v="2013-09-09T14:13:03"/>
    <d v="2013-10-14T03:59:00"/>
    <n v="35"/>
    <x v="67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x v="12"/>
    <d v="2016-11-21T06:11:20"/>
    <d v="2016-12-08T08:00:00"/>
    <n v="17"/>
    <x v="67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x v="12"/>
    <d v="2014-09-23T16:25:52"/>
    <d v="2014-11-01T04:59:00"/>
    <n v="39"/>
    <x v="674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x v="12"/>
    <d v="2016-07-27T04:56:36"/>
    <d v="2016-09-05T03:59:00"/>
    <n v="40"/>
    <x v="675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x v="12"/>
    <d v="2014-02-24T09:24:15"/>
    <d v="2014-03-10T14:00:00"/>
    <n v="14"/>
    <x v="676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x v="12"/>
    <d v="2015-06-10T19:09:36"/>
    <d v="2015-07-10T19:09:36"/>
    <n v="30"/>
    <x v="119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x v="12"/>
    <d v="2015-03-15T19:00:33"/>
    <d v="2015-04-14T19:00:33"/>
    <n v="30"/>
    <x v="677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x v="12"/>
    <d v="2015-02-16T03:34:24"/>
    <d v="2015-03-16T02:34:24"/>
    <n v="28"/>
    <x v="678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x v="12"/>
    <d v="2016-03-23T19:51:57"/>
    <d v="2016-04-25T04:59:00"/>
    <n v="33"/>
    <x v="679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x v="12"/>
    <d v="2016-06-01T21:07:33"/>
    <d v="2016-07-31T19:45:00"/>
    <n v="60"/>
    <x v="68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x v="12"/>
    <d v="2016-10-13T19:19:55"/>
    <d v="2016-10-24T21:00:00"/>
    <n v="11"/>
    <x v="681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x v="12"/>
    <d v="2015-01-17T19:58:29"/>
    <d v="2015-02-16T19:58:29"/>
    <n v="30"/>
    <x v="677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x v="12"/>
    <d v="2016-11-28T05:05:46"/>
    <d v="2016-12-28T05:05:46"/>
    <n v="30"/>
    <x v="68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x v="12"/>
    <d v="2016-06-24T03:00:17"/>
    <d v="2016-07-24T03:00:17"/>
    <n v="30"/>
    <x v="13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x v="12"/>
    <d v="2016-08-27T07:29:16"/>
    <d v="2016-10-25T19:00:00"/>
    <n v="59"/>
    <x v="683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x v="12"/>
    <d v="2015-10-14T13:57:11"/>
    <d v="2015-11-25T14:57:11"/>
    <n v="42"/>
    <x v="684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x v="12"/>
    <d v="2015-03-16T17:53:38"/>
    <d v="2015-04-15T22:59:00"/>
    <n v="30"/>
    <x v="685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x v="12"/>
    <d v="2015-05-04T19:41:08"/>
    <d v="2015-06-04T00:00:00"/>
    <n v="31"/>
    <x v="686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x v="13"/>
    <d v="2013-10-23T11:35:13"/>
    <d v="2013-11-22T12:35:13"/>
    <n v="30"/>
    <x v="687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x v="13"/>
    <d v="2016-08-17T23:10:04"/>
    <d v="2016-09-16T23:10:04"/>
    <n v="30"/>
    <x v="688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x v="13"/>
    <d v="2013-10-12T13:19:08"/>
    <d v="2013-11-11T14:19:08"/>
    <n v="30"/>
    <x v="610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x v="13"/>
    <d v="2012-01-13T02:49:26"/>
    <d v="2012-02-12T02:49:26"/>
    <n v="30"/>
    <x v="689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x v="13"/>
    <d v="2013-09-24T02:33:58"/>
    <d v="2013-10-16T09:59:00"/>
    <n v="22"/>
    <x v="69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x v="13"/>
    <d v="2012-11-17T18:33:17"/>
    <d v="2013-01-16T18:33:17"/>
    <n v="60"/>
    <x v="691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x v="13"/>
    <d v="2015-01-21T15:18:38"/>
    <d v="2015-02-28T15:10:00"/>
    <n v="38"/>
    <x v="692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x v="13"/>
    <d v="2009-10-02T02:31:46"/>
    <d v="2009-12-01T04:59:00"/>
    <n v="60"/>
    <x v="69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x v="13"/>
    <d v="2013-12-08T00:39:58"/>
    <d v="2014-01-07T00:39:58"/>
    <n v="30"/>
    <x v="18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x v="13"/>
    <d v="2013-03-09T20:17:37"/>
    <d v="2013-04-08T19:17:37"/>
    <n v="30"/>
    <x v="6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x v="13"/>
    <d v="2013-08-02T00:32:03"/>
    <d v="2013-09-01T00:32:03"/>
    <n v="30"/>
    <x v="69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x v="13"/>
    <d v="2013-10-30T13:28:15"/>
    <d v="2013-11-29T14:28:15"/>
    <n v="30"/>
    <x v="152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x v="13"/>
    <d v="2011-01-24T19:48:47"/>
    <d v="2011-03-10T19:48:47"/>
    <n v="45"/>
    <x v="695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x v="13"/>
    <d v="2012-10-02T04:00:40"/>
    <d v="2012-11-11T05:00:40"/>
    <n v="40"/>
    <x v="696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x v="13"/>
    <d v="2013-04-04T14:00:34"/>
    <d v="2013-05-04T14:00:34"/>
    <n v="30"/>
    <x v="697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x v="13"/>
    <d v="2015-09-01T17:22:11"/>
    <d v="2015-09-21T17:22:11"/>
    <n v="20"/>
    <x v="12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x v="13"/>
    <d v="2013-01-02T11:55:27"/>
    <d v="2013-02-04T11:55:27"/>
    <n v="33"/>
    <x v="698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x v="13"/>
    <d v="2013-11-19T18:56:00"/>
    <d v="2013-12-19T18:56:00"/>
    <n v="30"/>
    <x v="699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x v="13"/>
    <d v="2010-11-23T05:35:24"/>
    <d v="2010-12-23T05:35:24"/>
    <n v="30"/>
    <x v="70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x v="13"/>
    <d v="2012-05-08T19:55:05"/>
    <d v="2012-05-29T19:55:05"/>
    <n v="21"/>
    <x v="701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x v="14"/>
    <d v="2012-09-27T07:42:18"/>
    <d v="2012-10-30T07:42:18"/>
    <n v="33"/>
    <x v="702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x v="14"/>
    <d v="2011-11-30T06:01:26"/>
    <d v="2012-01-14T06:01:26"/>
    <n v="45"/>
    <x v="180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x v="14"/>
    <d v="2011-08-04T20:39:10"/>
    <d v="2011-09-06T20:39:10"/>
    <n v="33"/>
    <x v="703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x v="14"/>
    <d v="2016-01-02T22:27:15"/>
    <d v="2016-03-02T22:27:15"/>
    <n v="60"/>
    <x v="704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x v="14"/>
    <d v="2012-03-13T19:15:46"/>
    <d v="2012-05-12T02:31:00"/>
    <n v="60"/>
    <x v="119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x v="14"/>
    <d v="2016-12-09T22:35:11"/>
    <d v="2016-12-30T22:35:11"/>
    <n v="21"/>
    <x v="70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x v="14"/>
    <d v="2016-08-21T20:53:33"/>
    <d v="2016-09-15T20:53:33"/>
    <n v="25"/>
    <x v="70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x v="14"/>
    <d v="2012-04-27T23:00:55"/>
    <d v="2012-05-27T23:00:55"/>
    <n v="30"/>
    <x v="121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x v="14"/>
    <d v="2011-07-27T18:04:45"/>
    <d v="2011-09-01T06:00:00"/>
    <n v="36"/>
    <x v="189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x v="14"/>
    <d v="2014-09-05T18:49:03"/>
    <d v="2014-10-05T18:49:03"/>
    <n v="30"/>
    <x v="707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x v="14"/>
    <d v="2013-10-22T16:46:19"/>
    <d v="2013-11-21T17:46:19"/>
    <n v="30"/>
    <x v="708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x v="14"/>
    <d v="2014-07-22T00:45:30"/>
    <d v="2014-08-21T00:45:30"/>
    <n v="30"/>
    <x v="659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x v="14"/>
    <d v="2010-05-06T04:48:03"/>
    <d v="2010-08-01T04:00:00"/>
    <n v="87"/>
    <x v="709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x v="14"/>
    <d v="2015-03-02T21:32:43"/>
    <d v="2015-04-01T20:32:43"/>
    <n v="30"/>
    <x v="157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x v="14"/>
    <d v="2016-05-06T23:33:30"/>
    <d v="2016-06-05T23:33:30"/>
    <n v="30"/>
    <x v="71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x v="14"/>
    <d v="2010-09-10T03:03:49"/>
    <d v="2010-10-25T03:03:49"/>
    <n v="45"/>
    <x v="711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x v="14"/>
    <d v="2015-08-02T20:57:06"/>
    <d v="2015-08-28T04:00:00"/>
    <n v="26"/>
    <x v="712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x v="14"/>
    <d v="2012-10-29T16:31:48"/>
    <d v="2012-11-28T17:31:48"/>
    <n v="30"/>
    <x v="121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x v="14"/>
    <d v="2011-12-01T18:11:50"/>
    <d v="2012-01-15T18:11:50"/>
    <n v="45"/>
    <x v="713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x v="14"/>
    <d v="2011-04-13T02:22:42"/>
    <d v="2011-05-28T02:22:42"/>
    <n v="45"/>
    <x v="714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x v="13"/>
    <d v="2016-02-29T20:23:22"/>
    <d v="2016-03-30T19:23:22"/>
    <n v="30"/>
    <x v="61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x v="13"/>
    <d v="2010-04-23T19:28:34"/>
    <d v="2010-06-08T19:11:00"/>
    <n v="46"/>
    <x v="121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x v="13"/>
    <d v="2014-07-09T23:10:22"/>
    <d v="2014-08-30T15:30:00"/>
    <n v="52"/>
    <x v="715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x v="13"/>
    <d v="2012-08-28T19:06:20"/>
    <d v="2012-09-23T02:25:00"/>
    <n v="26"/>
    <x v="716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x v="13"/>
    <d v="2015-12-04T01:55:37"/>
    <d v="2016-01-03T01:55:37"/>
    <n v="30"/>
    <x v="71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x v="13"/>
    <d v="2010-11-25T05:45:26"/>
    <d v="2011-01-24T05:45:26"/>
    <n v="60"/>
    <x v="718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x v="13"/>
    <d v="2014-02-11T04:33:10"/>
    <d v="2014-03-13T03:33:10"/>
    <n v="30"/>
    <x v="121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x v="13"/>
    <d v="2011-08-12T04:37:03"/>
    <d v="2011-09-11T04:37:03"/>
    <n v="30"/>
    <x v="121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x v="13"/>
    <d v="2010-06-11T19:14:15"/>
    <d v="2010-07-27T04:59:00"/>
    <n v="46"/>
    <x v="121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x v="13"/>
    <d v="2012-06-21T16:34:00"/>
    <d v="2012-07-23T04:00:00"/>
    <n v="32"/>
    <x v="71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x v="13"/>
    <d v="2017-01-02T13:05:19"/>
    <d v="2017-03-03T13:05:19"/>
    <n v="60"/>
    <x v="72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x v="13"/>
    <d v="2014-01-03T00:07:25"/>
    <d v="2014-01-24T00:07:25"/>
    <n v="21"/>
    <x v="121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x v="13"/>
    <d v="2012-10-12T02:37:27"/>
    <d v="2012-12-11T03:37:27"/>
    <n v="60"/>
    <x v="721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x v="13"/>
    <d v="2012-04-05T03:20:19"/>
    <d v="2012-05-05T03:20:19"/>
    <n v="30"/>
    <x v="722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x v="13"/>
    <d v="2012-07-26T18:19:07"/>
    <d v="2012-08-25T18:19:07"/>
    <n v="30"/>
    <x v="121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x v="13"/>
    <d v="2012-01-29T16:18:34"/>
    <d v="2012-03-01T04:59:00"/>
    <n v="32"/>
    <x v="72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x v="13"/>
    <d v="2010-09-13T20:28:54"/>
    <d v="2010-10-22T05:00:00"/>
    <n v="39"/>
    <x v="121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x v="13"/>
    <d v="2014-06-12T22:38:50"/>
    <d v="2014-07-14T02:30:00"/>
    <n v="32"/>
    <x v="724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x v="13"/>
    <d v="2014-11-01T21:59:21"/>
    <d v="2014-12-01T22:59:21"/>
    <n v="30"/>
    <x v="725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x v="13"/>
    <d v="2012-11-14T15:24:05"/>
    <d v="2012-12-19T15:24:05"/>
    <n v="35"/>
    <x v="726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x v="13"/>
    <d v="2013-10-15T16:07:02"/>
    <d v="2013-11-14T17:07:02"/>
    <n v="30"/>
    <x v="121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x v="13"/>
    <d v="2011-10-31T04:06:16"/>
    <d v="2011-12-12T05:06:16"/>
    <n v="42"/>
    <x v="727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x v="13"/>
    <d v="2014-08-27T12:43:13"/>
    <d v="2014-10-01T12:43:13"/>
    <n v="35"/>
    <x v="728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x v="13"/>
    <d v="2014-10-22T23:02:03"/>
    <d v="2014-11-22T00:02:03"/>
    <n v="31"/>
    <x v="729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x v="13"/>
    <d v="2013-01-14T22:37:49"/>
    <d v="2013-02-13T22:37:49"/>
    <n v="30"/>
    <x v="730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x v="13"/>
    <d v="2013-10-28T21:08:31"/>
    <d v="2013-11-27T22:08:31"/>
    <n v="30"/>
    <x v="7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x v="13"/>
    <d v="2010-06-09T00:28:50"/>
    <d v="2010-07-08T22:40:00"/>
    <n v="29"/>
    <x v="121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x v="13"/>
    <d v="2012-04-14T19:44:55"/>
    <d v="2012-05-14T19:44:55"/>
    <n v="30"/>
    <x v="121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x v="13"/>
    <d v="2012-09-28T20:41:53"/>
    <d v="2012-11-18T00:00:00"/>
    <n v="51"/>
    <x v="732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x v="13"/>
    <d v="2012-03-10T05:42:49"/>
    <d v="2012-04-09T04:42:49"/>
    <n v="30"/>
    <x v="121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x v="13"/>
    <d v="2010-05-14T21:58:26"/>
    <d v="2010-06-25T21:32:00"/>
    <n v="42"/>
    <x v="73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x v="13"/>
    <d v="2014-02-10T08:38:22"/>
    <d v="2014-03-16T22:00:00"/>
    <n v="34"/>
    <x v="734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x v="13"/>
    <d v="2013-02-05T23:15:45"/>
    <d v="2013-03-22T22:15:45"/>
    <n v="45"/>
    <x v="73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x v="13"/>
    <d v="2014-03-13T04:03:29"/>
    <d v="2014-05-12T04:03:29"/>
    <n v="60"/>
    <x v="18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x v="13"/>
    <d v="2014-04-04T17:41:24"/>
    <d v="2014-05-04T06:00:00"/>
    <n v="30"/>
    <x v="736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x v="13"/>
    <d v="2015-12-30T08:00:29"/>
    <d v="2016-01-29T08:00:29"/>
    <n v="30"/>
    <x v="184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x v="13"/>
    <d v="2011-12-06T00:34:49"/>
    <d v="2012-01-18T20:00:00"/>
    <n v="43"/>
    <x v="121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x v="13"/>
    <d v="2013-10-04T19:09:17"/>
    <d v="2013-11-03T20:09:17"/>
    <n v="30"/>
    <x v="136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x v="13"/>
    <d v="2012-08-03T11:30:48"/>
    <d v="2012-09-02T11:30:48"/>
    <n v="30"/>
    <x v="191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x v="13"/>
    <d v="2013-05-22T18:18:58"/>
    <d v="2013-06-30T19:58:00"/>
    <n v="39"/>
    <x v="737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x v="8"/>
    <d v="2015-06-27T00:12:06"/>
    <d v="2015-08-11T00:12:06"/>
    <n v="45"/>
    <x v="73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x v="8"/>
    <d v="2017-01-11T02:19:05"/>
    <d v="2017-02-10T02:19:05"/>
    <n v="30"/>
    <x v="739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x v="8"/>
    <d v="2016-01-13T20:14:20"/>
    <d v="2016-02-18T20:14:20"/>
    <n v="36"/>
    <x v="74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x v="8"/>
    <d v="2016-10-30T16:01:45"/>
    <d v="2016-11-29T17:01:45"/>
    <n v="30"/>
    <x v="741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x v="8"/>
    <d v="2016-03-15T14:00:50"/>
    <d v="2016-04-18T14:00:00"/>
    <n v="34"/>
    <x v="74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x v="8"/>
    <d v="2016-12-28T20:57:06"/>
    <d v="2017-02-18T23:59:00"/>
    <n v="52"/>
    <x v="743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x v="8"/>
    <d v="2016-08-10T18:00:48"/>
    <d v="2016-09-09T18:00:48"/>
    <n v="30"/>
    <x v="744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x v="8"/>
    <d v="2016-05-01T18:45:06"/>
    <d v="2016-06-30T18:45:06"/>
    <n v="60"/>
    <x v="121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x v="8"/>
    <d v="2016-02-11T19:52:44"/>
    <d v="2016-03-12T19:52:44"/>
    <n v="30"/>
    <x v="39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x v="8"/>
    <d v="2015-12-23T01:02:56"/>
    <d v="2016-02-21T01:02:56"/>
    <n v="60"/>
    <x v="745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x v="8"/>
    <d v="2015-12-18T18:01:01"/>
    <d v="2016-01-17T18:01:01"/>
    <n v="30"/>
    <x v="746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x v="8"/>
    <d v="2016-04-20T15:41:12"/>
    <d v="2016-06-04T15:41:12"/>
    <n v="45"/>
    <x v="747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x v="8"/>
    <d v="2016-10-19T14:43:32"/>
    <d v="2016-11-18T15:43:32"/>
    <n v="30"/>
    <x v="74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x v="8"/>
    <d v="2014-12-26T03:56:39"/>
    <d v="2015-01-25T03:56:39"/>
    <n v="30"/>
    <x v="74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x v="8"/>
    <d v="2015-07-09T20:00:39"/>
    <d v="2015-08-20T20:00:39"/>
    <n v="42"/>
    <x v="75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x v="8"/>
    <d v="2016-08-04T07:05:00"/>
    <d v="2016-09-13T07:05:00"/>
    <n v="40"/>
    <x v="751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x v="8"/>
    <d v="2015-02-25T21:55:59"/>
    <d v="2015-04-26T20:55:59"/>
    <n v="60"/>
    <x v="752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x v="8"/>
    <d v="2016-10-17T13:15:33"/>
    <d v="2016-11-17T14:15:33"/>
    <n v="31"/>
    <x v="75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x v="8"/>
    <d v="2015-03-19T19:16:03"/>
    <d v="2015-04-10T04:59:00"/>
    <n v="22"/>
    <x v="754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x v="8"/>
    <d v="2014-12-20T04:11:05"/>
    <d v="2015-01-19T04:11:05"/>
    <n v="30"/>
    <x v="75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x v="8"/>
    <d v="2017-01-31T15:02:35"/>
    <d v="2017-03-14T14:02:35"/>
    <n v="42"/>
    <x v="756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x v="8"/>
    <d v="2017-01-05T16:38:55"/>
    <d v="2017-02-20T19:00:00"/>
    <n v="46"/>
    <x v="757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x v="8"/>
    <d v="2016-01-04T17:05:53"/>
    <d v="2016-02-11T17:05:53"/>
    <n v="38"/>
    <x v="758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x v="8"/>
    <d v="2016-09-12T15:15:19"/>
    <d v="2016-10-17T15:15:19"/>
    <n v="35"/>
    <x v="75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x v="8"/>
    <d v="2015-07-23T15:05:19"/>
    <d v="2015-09-01T15:05:19"/>
    <n v="40"/>
    <x v="76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x v="8"/>
    <d v="2016-09-24T00:24:06"/>
    <d v="2016-10-26T03:59:00"/>
    <n v="32"/>
    <x v="761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x v="8"/>
    <d v="2016-09-06T15:15:32"/>
    <d v="2016-10-06T15:15:32"/>
    <n v="30"/>
    <x v="76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x v="8"/>
    <d v="2016-02-22T06:06:14"/>
    <d v="2016-04-22T05:06:14"/>
    <n v="60"/>
    <x v="763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x v="8"/>
    <d v="2014-07-16T20:20:34"/>
    <d v="2014-08-15T20:20:34"/>
    <n v="30"/>
    <x v="76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x v="8"/>
    <d v="2017-01-07T07:16:47"/>
    <d v="2017-02-09T07:16:47"/>
    <n v="33"/>
    <x v="765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x v="8"/>
    <d v="2016-12-17T05:17:33"/>
    <d v="2017-01-23T04:59:00"/>
    <n v="37"/>
    <x v="766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x v="8"/>
    <d v="2015-04-17T17:01:00"/>
    <d v="2015-06-01T17:01:00"/>
    <n v="45"/>
    <x v="767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x v="8"/>
    <d v="2014-08-05T20:46:38"/>
    <d v="2014-09-04T06:59:00"/>
    <n v="30"/>
    <x v="76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x v="8"/>
    <d v="2015-09-10T00:21:33"/>
    <d v="2015-11-09T01:21:33"/>
    <n v="60"/>
    <x v="769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x v="8"/>
    <d v="2016-02-24T17:59:16"/>
    <d v="2016-03-25T16:59:16"/>
    <n v="30"/>
    <x v="770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x v="8"/>
    <d v="2016-04-29T16:43:05"/>
    <d v="2016-06-28T16:43:05"/>
    <n v="60"/>
    <x v="771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x v="8"/>
    <d v="2015-06-30T01:24:57"/>
    <d v="2015-08-14T01:24:57"/>
    <n v="45"/>
    <x v="772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x v="8"/>
    <d v="2016-01-22T22:36:37"/>
    <d v="2016-02-21T22:36:37"/>
    <n v="30"/>
    <x v="773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x v="8"/>
    <d v="2016-01-26T07:25:01"/>
    <d v="2016-02-25T07:25:01"/>
    <n v="30"/>
    <x v="774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x v="8"/>
    <d v="2016-05-16T10:00:28"/>
    <d v="2016-06-20T18:59:00"/>
    <n v="35"/>
    <x v="775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x v="8"/>
    <d v="2014-10-16T21:42:02"/>
    <d v="2014-11-30T22:42:02"/>
    <n v="45"/>
    <x v="776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x v="8"/>
    <d v="2014-07-10T22:43:42"/>
    <d v="2014-08-09T22:43:42"/>
    <n v="30"/>
    <x v="777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x v="8"/>
    <d v="2016-09-02T18:04:46"/>
    <d v="2016-10-02T18:04:46"/>
    <n v="30"/>
    <x v="377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x v="8"/>
    <d v="2016-07-23T16:01:25"/>
    <d v="2016-08-23T20:54:00"/>
    <n v="31"/>
    <x v="77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x v="8"/>
    <d v="2015-02-26T02:46:48"/>
    <d v="2015-03-28T01:46:48"/>
    <n v="30"/>
    <x v="76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x v="8"/>
    <d v="2015-12-01T23:13:30"/>
    <d v="2015-12-31T23:00:00"/>
    <n v="30"/>
    <x v="779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x v="8"/>
    <d v="2015-11-16T18:25:00"/>
    <d v="2016-01-10T00:00:00"/>
    <n v="55"/>
    <x v="78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x v="8"/>
    <d v="2014-05-14T07:04:10"/>
    <d v="2014-06-23T07:04:10"/>
    <n v="40"/>
    <x v="781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x v="8"/>
    <d v="2016-09-01T08:33:45"/>
    <d v="2016-10-01T08:33:45"/>
    <n v="30"/>
    <x v="121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x v="8"/>
    <d v="2016-08-29T22:24:55"/>
    <d v="2016-09-28T22:24:55"/>
    <n v="30"/>
    <x v="78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x v="8"/>
    <d v="2014-08-04T18:49:24"/>
    <d v="2014-09-03T18:49:24"/>
    <n v="30"/>
    <x v="476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x v="8"/>
    <d v="2016-06-17T18:09:48"/>
    <d v="2016-07-12T18:51:00"/>
    <n v="25"/>
    <x v="783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x v="8"/>
    <d v="2016-03-08T22:11:59"/>
    <d v="2016-05-07T21:11:59"/>
    <n v="60"/>
    <x v="784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x v="8"/>
    <d v="2016-10-09T23:09:28"/>
    <d v="2016-11-12T05:00:00"/>
    <n v="34"/>
    <x v="785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x v="8"/>
    <d v="2014-10-09T06:18:50"/>
    <d v="2014-11-30T22:59:00"/>
    <n v="52"/>
    <x v="786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x v="8"/>
    <d v="2014-11-04T22:34:40"/>
    <d v="2014-11-29T16:00:00"/>
    <n v="25"/>
    <x v="787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x v="8"/>
    <d v="2014-06-27T20:47:40"/>
    <d v="2014-07-27T15:27:00"/>
    <n v="30"/>
    <x v="7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x v="8"/>
    <d v="2014-10-29T02:28:17"/>
    <d v="2014-11-28T03:28:17"/>
    <n v="30"/>
    <x v="700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x v="8"/>
    <d v="2015-10-05T04:03:21"/>
    <d v="2015-11-19T05:03:21"/>
    <n v="45"/>
    <x v="78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x v="8"/>
    <d v="2014-10-14T07:11:30"/>
    <d v="2014-11-13T08:02:00"/>
    <n v="30"/>
    <x v="78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x v="8"/>
    <d v="2017-01-14T01:26:00"/>
    <d v="2017-03-15T00:26:00"/>
    <n v="60"/>
    <x v="79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x v="8"/>
    <d v="2016-12-16T17:16:53"/>
    <d v="2017-01-30T17:16:53"/>
    <n v="45"/>
    <x v="79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x v="8"/>
    <d v="2015-11-17T16:25:14"/>
    <d v="2015-12-17T05:59:00"/>
    <n v="30"/>
    <x v="79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x v="8"/>
    <d v="2017-02-14T17:01:01"/>
    <d v="2017-03-16T16:01:01"/>
    <n v="30"/>
    <x v="793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x v="8"/>
    <d v="2016-01-19T17:00:27"/>
    <d v="2016-02-18T17:00:27"/>
    <n v="30"/>
    <x v="794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x v="8"/>
    <d v="2015-09-29T14:59:43"/>
    <d v="2015-10-30T14:59:43"/>
    <n v="31"/>
    <x v="79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x v="8"/>
    <d v="2014-12-04T00:57:52"/>
    <d v="2014-12-12T07:11:00"/>
    <n v="8"/>
    <x v="79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x v="8"/>
    <d v="2016-11-02T14:00:23"/>
    <d v="2016-12-14T15:00:23"/>
    <n v="42"/>
    <x v="79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x v="8"/>
    <d v="2016-11-28T19:25:15"/>
    <d v="2016-12-28T19:25:15"/>
    <n v="30"/>
    <x v="42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x v="8"/>
    <d v="2016-05-20T14:30:46"/>
    <d v="2016-06-19T14:30:46"/>
    <n v="30"/>
    <x v="79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x v="8"/>
    <d v="2016-07-10T19:54:22"/>
    <d v="2016-09-05T02:59:00"/>
    <n v="57"/>
    <x v="799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x v="8"/>
    <d v="2014-11-03T21:33:15"/>
    <d v="2014-12-18T21:33:15"/>
    <n v="45"/>
    <x v="184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x v="8"/>
    <d v="2016-12-10T10:34:12"/>
    <d v="2017-01-24T10:34:12"/>
    <n v="45"/>
    <x v="800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x v="8"/>
    <d v="2015-12-01T20:00:56"/>
    <d v="2015-12-29T20:00:00"/>
    <n v="28"/>
    <x v="801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x v="8"/>
    <d v="2014-11-12T00:03:35"/>
    <d v="2015-01-01T00:03:35"/>
    <n v="50"/>
    <x v="802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x v="8"/>
    <d v="2015-10-26T21:04:55"/>
    <d v="2015-11-25T22:04:55"/>
    <n v="30"/>
    <x v="803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x v="8"/>
    <d v="2016-02-22T02:34:16"/>
    <d v="2016-04-07T01:34:16"/>
    <n v="45"/>
    <x v="804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x v="8"/>
    <d v="2015-10-12T16:12:15"/>
    <d v="2015-11-21T17:12:15"/>
    <n v="40"/>
    <x v="80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x v="8"/>
    <d v="2016-06-14T11:48:53"/>
    <d v="2016-07-14T11:48:53"/>
    <n v="30"/>
    <x v="806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x v="8"/>
    <d v="2015-01-05T23:22:29"/>
    <d v="2015-02-04T23:22:29"/>
    <n v="30"/>
    <x v="807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x v="15"/>
    <d v="2015-05-03T01:40:09"/>
    <d v="2015-06-02T00:47:00"/>
    <n v="30"/>
    <x v="808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x v="15"/>
    <d v="2015-09-24T06:02:51"/>
    <d v="2015-10-17T04:00:00"/>
    <n v="23"/>
    <x v="809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x v="15"/>
    <d v="2015-04-17T15:31:17"/>
    <d v="2015-05-17T15:31:17"/>
    <n v="30"/>
    <x v="81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x v="15"/>
    <d v="2015-05-21T22:04:21"/>
    <d v="2015-06-20T22:04:21"/>
    <n v="30"/>
    <x v="81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x v="15"/>
    <d v="2016-01-01T13:56:03"/>
    <d v="2016-01-31T13:56:03"/>
    <n v="30"/>
    <x v="81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x v="15"/>
    <d v="2015-02-14T20:00:37"/>
    <d v="2015-03-16T19:00:37"/>
    <n v="30"/>
    <x v="813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x v="15"/>
    <d v="2016-02-26T09:46:56"/>
    <d v="2016-03-31T08:46:56"/>
    <n v="34"/>
    <x v="814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x v="15"/>
    <d v="2014-09-23T00:49:07"/>
    <d v="2014-10-23T00:49:07"/>
    <n v="30"/>
    <x v="8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x v="15"/>
    <d v="2017-01-20T15:03:25"/>
    <d v="2017-03-06T20:00:00"/>
    <n v="45"/>
    <x v="816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x v="15"/>
    <d v="2015-02-09T17:05:07"/>
    <d v="2015-04-04T21:59:00"/>
    <n v="54"/>
    <x v="817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x v="15"/>
    <d v="2016-08-29T11:35:49"/>
    <d v="2016-09-12T11:35:49"/>
    <n v="14"/>
    <x v="818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x v="15"/>
    <d v="2015-11-16T18:20:10"/>
    <d v="2015-12-16T18:20:10"/>
    <n v="30"/>
    <x v="819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x v="15"/>
    <d v="2016-05-24T16:00:25"/>
    <d v="2016-06-23T16:00:25"/>
    <n v="30"/>
    <x v="820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x v="15"/>
    <d v="2016-11-14T17:34:40"/>
    <d v="2016-12-12T17:34:40"/>
    <n v="28"/>
    <x v="821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x v="15"/>
    <d v="2016-07-04T04:00:04"/>
    <d v="2016-08-05T03:59:00"/>
    <n v="32"/>
    <x v="82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x v="15"/>
    <d v="2015-01-12T15:23:40"/>
    <d v="2015-02-11T15:23:40"/>
    <n v="30"/>
    <x v="823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x v="15"/>
    <d v="2012-12-06T10:46:30"/>
    <d v="2013-01-07T08:00:00"/>
    <n v="32"/>
    <x v="824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x v="15"/>
    <d v="2015-04-25T19:44:22"/>
    <d v="2015-05-18T05:00:00"/>
    <n v="23"/>
    <x v="82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x v="15"/>
    <d v="2016-02-18T05:33:43"/>
    <d v="2016-03-19T04:33:43"/>
    <n v="30"/>
    <x v="826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x v="15"/>
    <d v="2016-11-18T02:37:26"/>
    <d v="2016-12-13T07:59:00"/>
    <n v="25"/>
    <x v="827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x v="16"/>
    <d v="2016-07-28T17:00:09"/>
    <d v="2016-08-27T17:00:09"/>
    <n v="30"/>
    <x v="425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x v="16"/>
    <d v="2014-07-11T01:26:32"/>
    <d v="2014-07-31T01:26:32"/>
    <n v="20"/>
    <x v="121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x v="16"/>
    <d v="2014-07-31T16:42:28"/>
    <d v="2014-09-12T10:00:00"/>
    <n v="43"/>
    <x v="828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x v="16"/>
    <d v="2015-04-20T06:04:15"/>
    <d v="2015-05-20T06:04:15"/>
    <n v="30"/>
    <x v="829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x v="16"/>
    <d v="2015-01-07T22:13:21"/>
    <d v="2015-03-05T20:27:00"/>
    <n v="57"/>
    <x v="83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x v="16"/>
    <d v="2014-07-24T20:59:10"/>
    <d v="2014-08-23T20:59:10"/>
    <n v="30"/>
    <x v="831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x v="16"/>
    <d v="2015-11-11T20:26:00"/>
    <d v="2015-12-26T20:26:00"/>
    <n v="45"/>
    <x v="121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x v="16"/>
    <d v="2014-10-06T19:38:35"/>
    <d v="2014-11-05T20:38:35"/>
    <n v="30"/>
    <x v="40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x v="16"/>
    <d v="2016-08-16T01:16:29"/>
    <d v="2016-09-25T01:16:29"/>
    <n v="40"/>
    <x v="464"/>
  </r>
  <r>
    <x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x v="16"/>
    <d v="2016-01-13T10:20:45"/>
    <d v="2016-02-12T10:20:45"/>
    <n v="30"/>
    <x v="121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x v="16"/>
    <d v="2015-08-15T19:07:57"/>
    <d v="2015-09-14T19:07:57"/>
    <n v="30"/>
    <x v="121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x v="16"/>
    <d v="2014-07-30T00:20:25"/>
    <d v="2014-08-27T00:20:25"/>
    <n v="28"/>
    <x v="12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x v="16"/>
    <d v="2016-04-23T19:08:15"/>
    <d v="2016-06-06T20:09:00"/>
    <n v="44"/>
    <x v="121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x v="16"/>
    <d v="2017-02-09T04:08:52"/>
    <d v="2017-03-06T04:08:52"/>
    <n v="25"/>
    <x v="83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x v="16"/>
    <d v="2014-07-11T20:26:39"/>
    <d v="2014-08-10T22:00:00"/>
    <n v="30"/>
    <x v="121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x v="16"/>
    <d v="2016-02-06T23:49:05"/>
    <d v="2016-03-07T23:49:05"/>
    <n v="30"/>
    <x v="121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x v="16"/>
    <d v="2015-02-23T17:16:17"/>
    <d v="2015-04-24T16:16:17"/>
    <n v="60"/>
    <x v="121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x v="16"/>
    <d v="2016-11-04T20:54:43"/>
    <d v="2016-12-04T21:54:43"/>
    <n v="30"/>
    <x v="121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x v="16"/>
    <d v="2015-02-12T21:37:23"/>
    <d v="2015-03-26T00:00:00"/>
    <n v="42"/>
    <x v="121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x v="16"/>
    <d v="2015-02-11T18:57:36"/>
    <d v="2015-03-13T17:57:36"/>
    <n v="30"/>
    <x v="121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x v="16"/>
    <d v="2015-03-16T21:54:53"/>
    <d v="2015-04-15T21:54:53"/>
    <n v="30"/>
    <x v="184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x v="16"/>
    <d v="2016-03-03T06:38:28"/>
    <d v="2016-05-02T01:00:00"/>
    <n v="60"/>
    <x v="121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x v="16"/>
    <d v="2016-07-05T19:22:21"/>
    <d v="2016-07-12T19:22:21"/>
    <n v="7"/>
    <x v="833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x v="16"/>
    <d v="2016-08-01T00:44:22"/>
    <d v="2016-08-31T00:44:22"/>
    <n v="30"/>
    <x v="121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x v="17"/>
    <d v="2013-05-23T05:28:23"/>
    <d v="2013-07-07T05:28:23"/>
    <n v="45"/>
    <x v="83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x v="17"/>
    <d v="2014-01-22T09:08:42"/>
    <d v="2014-02-19T09:08:42"/>
    <n v="28"/>
    <x v="835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x v="17"/>
    <d v="2013-06-20T23:06:22"/>
    <d v="2013-08-04T23:06:22"/>
    <n v="45"/>
    <x v="83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x v="17"/>
    <d v="2013-11-21T20:32:11"/>
    <d v="2013-12-21T20:32:11"/>
    <n v="30"/>
    <x v="7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x v="17"/>
    <d v="2016-03-11T08:54:24"/>
    <d v="2016-04-10T07:54:24"/>
    <n v="30"/>
    <x v="390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x v="17"/>
    <d v="2013-10-25T05:30:59"/>
    <d v="2013-11-26T06:30:59"/>
    <n v="32"/>
    <x v="83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x v="17"/>
    <d v="2012-09-11T00:17:02"/>
    <d v="2012-10-01T00:17:02"/>
    <n v="20"/>
    <x v="557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x v="17"/>
    <d v="2015-10-18T18:04:53"/>
    <d v="2015-11-17T19:04:53"/>
    <n v="30"/>
    <x v="12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x v="17"/>
    <d v="2014-01-06T19:58:17"/>
    <d v="2014-02-05T19:58:17"/>
    <n v="30"/>
    <x v="838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x v="17"/>
    <d v="2011-09-16T23:09:01"/>
    <d v="2011-10-16T23:09:01"/>
    <n v="30"/>
    <x v="119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x v="17"/>
    <d v="2013-12-05T04:09:05"/>
    <d v="2014-01-04T04:09:05"/>
    <n v="30"/>
    <x v="839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x v="17"/>
    <d v="2012-04-06T21:41:56"/>
    <d v="2012-05-06T21:41:56"/>
    <n v="30"/>
    <x v="390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x v="17"/>
    <d v="2014-07-18T09:04:10"/>
    <d v="2014-09-11T09:04:10"/>
    <n v="55"/>
    <x v="84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x v="17"/>
    <d v="2015-12-15T04:00:11"/>
    <d v="2016-01-14T04:00:11"/>
    <n v="30"/>
    <x v="84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x v="17"/>
    <d v="2011-06-07T04:42:01"/>
    <d v="2011-07-22T04:42:01"/>
    <n v="45"/>
    <x v="14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x v="17"/>
    <d v="2016-04-19T13:35:36"/>
    <d v="2016-05-14T13:35:36"/>
    <n v="25"/>
    <x v="84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x v="17"/>
    <d v="2014-04-11T03:18:53"/>
    <d v="2014-05-11T03:18:53"/>
    <n v="30"/>
    <x v="84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x v="17"/>
    <d v="2014-12-29T22:14:52"/>
    <d v="2015-01-28T22:14:52"/>
    <n v="30"/>
    <x v="460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x v="17"/>
    <d v="2012-07-11T21:44:48"/>
    <d v="2012-08-10T21:44:48"/>
    <n v="30"/>
    <x v="470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x v="17"/>
    <d v="2014-06-03T15:49:43"/>
    <d v="2014-08-02T15:49:43"/>
    <n v="60"/>
    <x v="431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x v="17"/>
    <d v="2014-07-09T21:53:24"/>
    <d v="2014-08-08T21:53:24"/>
    <n v="30"/>
    <x v="121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x v="17"/>
    <d v="2016-02-13T16:06:15"/>
    <d v="2016-03-14T15:06:15"/>
    <n v="30"/>
    <x v="844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x v="17"/>
    <d v="2014-07-25T20:48:11"/>
    <d v="2014-08-24T20:48:11"/>
    <n v="30"/>
    <x v="72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x v="17"/>
    <d v="2014-05-16T17:08:07"/>
    <d v="2014-06-15T17:08:07"/>
    <n v="30"/>
    <x v="121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x v="17"/>
    <d v="2014-03-25T19:11:07"/>
    <d v="2014-04-24T19:11:07"/>
    <n v="30"/>
    <x v="845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x v="17"/>
    <d v="2015-05-27T04:32:55"/>
    <d v="2015-06-26T04:32:55"/>
    <n v="30"/>
    <x v="846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x v="17"/>
    <d v="2015-04-29T04:27:33"/>
    <d v="2015-05-29T04:27:33"/>
    <n v="30"/>
    <x v="14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x v="17"/>
    <d v="2016-03-11T19:41:12"/>
    <d v="2016-04-10T18:41:12"/>
    <n v="30"/>
    <x v="1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x v="17"/>
    <d v="2012-12-07T00:37:18"/>
    <d v="2013-01-06T00:37:18"/>
    <n v="30"/>
    <x v="61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x v="17"/>
    <d v="2016-01-27T23:22:17"/>
    <d v="2016-02-11T23:22:17"/>
    <n v="15"/>
    <x v="84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x v="17"/>
    <d v="2011-09-09T17:07:13"/>
    <d v="2011-10-09T17:07:13"/>
    <n v="30"/>
    <x v="848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x v="17"/>
    <d v="2013-07-31T12:53:40"/>
    <d v="2013-08-30T12:53:40"/>
    <n v="30"/>
    <x v="849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x v="17"/>
    <d v="2014-09-03T12:25:54"/>
    <d v="2014-10-04T03:30:00"/>
    <n v="31"/>
    <x v="85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x v="17"/>
    <d v="2014-01-21T19:01:17"/>
    <d v="2014-03-02T19:01:17"/>
    <n v="40"/>
    <x v="851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x v="17"/>
    <d v="2014-03-14T18:18:15"/>
    <d v="2014-04-13T18:18:15"/>
    <n v="30"/>
    <x v="852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x v="17"/>
    <d v="2015-04-13T20:04:28"/>
    <d v="2015-05-13T20:04:28"/>
    <n v="30"/>
    <x v="191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x v="17"/>
    <d v="2016-01-15T02:39:31"/>
    <d v="2016-02-14T02:39:31"/>
    <n v="30"/>
    <x v="853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x v="17"/>
    <d v="2016-06-17T18:32:18"/>
    <d v="2016-07-14T18:12:00"/>
    <n v="27"/>
    <x v="854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x v="17"/>
    <d v="2013-10-30T01:05:25"/>
    <d v="2013-12-09T05:59:00"/>
    <n v="40"/>
    <x v="855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x v="17"/>
    <d v="2016-04-19T05:19:50"/>
    <d v="2016-06-18T05:19:50"/>
    <n v="60"/>
    <x v="856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x v="17"/>
    <d v="2014-05-12T09:50:21"/>
    <d v="2014-06-11T09:50:21"/>
    <n v="30"/>
    <x v="857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x v="17"/>
    <d v="2014-02-22T03:15:27"/>
    <d v="2014-03-24T02:15:27"/>
    <n v="30"/>
    <x v="858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x v="17"/>
    <d v="2012-03-05T17:46:15"/>
    <d v="2012-04-04T16:46:15"/>
    <n v="30"/>
    <x v="859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x v="17"/>
    <d v="2014-06-23T20:40:24"/>
    <d v="2014-07-23T20:40:24"/>
    <n v="30"/>
    <x v="121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x v="17"/>
    <d v="2012-02-13T15:17:15"/>
    <d v="2012-04-13T14:17:15"/>
    <n v="60"/>
    <x v="860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x v="17"/>
    <d v="2016-10-19T18:03:10"/>
    <d v="2016-11-18T19:03:10"/>
    <n v="30"/>
    <x v="39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x v="17"/>
    <d v="2012-11-07T22:23:42"/>
    <d v="2012-12-07T22:23:42"/>
    <n v="30"/>
    <x v="861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x v="17"/>
    <d v="2015-12-09T04:53:10"/>
    <d v="2016-01-08T04:53:10"/>
    <n v="30"/>
    <x v="40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x v="17"/>
    <d v="2014-11-20T18:13:31"/>
    <d v="2015-01-19T08:30:00"/>
    <n v="60"/>
    <x v="862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x v="17"/>
    <d v="2014-07-15T23:27:00"/>
    <d v="2014-08-14T23:27:00"/>
    <n v="30"/>
    <x v="147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x v="17"/>
    <d v="2013-09-09T08:18:07"/>
    <d v="2013-10-09T08:18:07"/>
    <n v="30"/>
    <x v="119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x v="17"/>
    <d v="2016-02-29T16:41:35"/>
    <d v="2016-03-30T15:41:35"/>
    <n v="30"/>
    <x v="53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x v="17"/>
    <d v="2012-04-10T20:20:08"/>
    <d v="2012-06-09T20:20:08"/>
    <n v="60"/>
    <x v="863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x v="17"/>
    <d v="2015-11-25T14:21:53"/>
    <d v="2015-12-25T14:21:53"/>
    <n v="30"/>
    <x v="864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x v="17"/>
    <d v="2014-03-06T03:59:39"/>
    <d v="2014-04-05T02:59:39"/>
    <n v="30"/>
    <x v="865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x v="17"/>
    <d v="2014-03-24T19:01:04"/>
    <d v="2014-04-06T19:01:04"/>
    <n v="13"/>
    <x v="866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x v="17"/>
    <d v="2011-09-13T20:56:40"/>
    <d v="2011-10-28T20:56:40"/>
    <n v="45"/>
    <x v="121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x v="17"/>
    <d v="2016-02-12T22:25:16"/>
    <d v="2016-03-13T21:25:16"/>
    <n v="30"/>
    <x v="867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x v="17"/>
    <d v="2013-05-16T16:53:45"/>
    <d v="2013-05-30T16:53:45"/>
    <n v="14"/>
    <x v="121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x v="17"/>
    <d v="2014-03-20T12:34:08"/>
    <d v="2014-04-19T12:34:08"/>
    <n v="30"/>
    <x v="77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x v="18"/>
    <d v="2015-03-31T16:00:51"/>
    <d v="2015-04-30T16:00:51"/>
    <n v="30"/>
    <x v="96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x v="18"/>
    <d v="2015-07-27T14:58:50"/>
    <d v="2015-09-25T14:58:50"/>
    <n v="60"/>
    <x v="121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x v="18"/>
    <d v="2016-06-14T07:51:34"/>
    <d v="2016-07-14T07:51:34"/>
    <n v="30"/>
    <x v="119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x v="18"/>
    <d v="2014-10-14T20:30:00"/>
    <d v="2014-11-14T21:30:00"/>
    <n v="31"/>
    <x v="868"/>
  </r>
  <r>
    <x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x v="18"/>
    <d v="2014-07-08T15:35:17"/>
    <d v="2014-08-07T15:35:17"/>
    <n v="30"/>
    <x v="40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x v="18"/>
    <d v="2016-05-06T06:21:33"/>
    <d v="2016-06-05T06:21:33"/>
    <n v="30"/>
    <x v="61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x v="18"/>
    <d v="2014-09-26T23:55:00"/>
    <d v="2014-11-26T00:55:00"/>
    <n v="61"/>
    <x v="869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x v="18"/>
    <d v="2015-11-24T21:47:48"/>
    <d v="2015-12-24T21:47:48"/>
    <n v="30"/>
    <x v="121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x v="18"/>
    <d v="2016-12-02T02:46:11"/>
    <d v="2017-01-01T02:46:11"/>
    <n v="30"/>
    <x v="870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x v="18"/>
    <d v="2014-07-01T09:46:21"/>
    <d v="2014-07-31T09:46:21"/>
    <n v="30"/>
    <x v="180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x v="18"/>
    <d v="2014-11-15T06:50:28"/>
    <d v="2014-11-29T04:33:00"/>
    <n v="14"/>
    <x v="871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x v="18"/>
    <d v="2016-07-07T23:44:54"/>
    <d v="2016-08-06T23:44:54"/>
    <n v="30"/>
    <x v="18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x v="18"/>
    <d v="2015-11-19T16:07:09"/>
    <d v="2015-12-19T16:07:09"/>
    <n v="30"/>
    <x v="872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x v="18"/>
    <d v="2016-03-24T19:40:21"/>
    <d v="2016-04-23T19:40:21"/>
    <n v="30"/>
    <x v="873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x v="18"/>
    <d v="2017-01-01T21:45:31"/>
    <d v="2017-01-21T21:45:31"/>
    <n v="20"/>
    <x v="166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x v="18"/>
    <d v="2014-12-02T08:20:26"/>
    <d v="2015-01-01T08:20:26"/>
    <n v="30"/>
    <x v="147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x v="18"/>
    <d v="2015-07-07T11:05:21"/>
    <d v="2015-08-06T11:05:21"/>
    <n v="30"/>
    <x v="1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x v="18"/>
    <d v="2015-06-09T16:47:30"/>
    <d v="2015-07-09T16:47:30"/>
    <n v="30"/>
    <x v="12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x v="18"/>
    <d v="2015-01-18T00:08:47"/>
    <d v="2015-02-17T00:08:47"/>
    <n v="30"/>
    <x v="121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x v="18"/>
    <d v="2015-11-17T04:38:46"/>
    <d v="2015-12-17T04:38:46"/>
    <n v="30"/>
    <x v="874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x v="19"/>
    <d v="2015-03-30T04:22:00"/>
    <d v="2015-04-29T04:22:00"/>
    <n v="30"/>
    <x v="121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x v="19"/>
    <d v="2014-08-03T17:56:32"/>
    <d v="2014-10-02T17:56:32"/>
    <n v="60"/>
    <x v="184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x v="19"/>
    <d v="2014-03-25T22:52:53"/>
    <d v="2014-05-02T22:52:53"/>
    <n v="38"/>
    <x v="875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x v="19"/>
    <d v="2014-08-20T23:19:43"/>
    <d v="2014-10-19T23:19:43"/>
    <n v="60"/>
    <x v="121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x v="19"/>
    <d v="2016-11-01T04:06:21"/>
    <d v="2016-12-01T05:06:21"/>
    <n v="30"/>
    <x v="876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x v="19"/>
    <d v="2016-05-17T17:02:46"/>
    <d v="2016-06-16T17:02:46"/>
    <n v="30"/>
    <x v="877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x v="19"/>
    <d v="2015-11-09T22:54:35"/>
    <d v="2016-01-08T22:54:35"/>
    <n v="60"/>
    <x v="749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x v="19"/>
    <d v="2015-08-08T02:27:43"/>
    <d v="2015-09-07T02:27:43"/>
    <n v="30"/>
    <x v="121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x v="19"/>
    <d v="2015-04-15T17:01:52"/>
    <d v="2015-05-15T17:01:52"/>
    <n v="30"/>
    <x v="878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x v="19"/>
    <d v="2015-05-19T17:08:25"/>
    <d v="2015-06-18T17:08:25"/>
    <n v="30"/>
    <x v="184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x v="19"/>
    <d v="2015-08-07T02:36:46"/>
    <d v="2015-09-06T02:36:46"/>
    <n v="30"/>
    <x v="152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x v="19"/>
    <d v="2014-07-15T18:20:08"/>
    <d v="2014-08-14T18:20:08"/>
    <n v="30"/>
    <x v="879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x v="19"/>
    <d v="2015-01-25T01:42:42"/>
    <d v="2015-02-24T01:42:42"/>
    <n v="30"/>
    <x v="121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x v="19"/>
    <d v="2014-10-06T15:04:40"/>
    <d v="2014-12-05T16:04:40"/>
    <n v="60"/>
    <x v="88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x v="19"/>
    <d v="2014-11-09T02:12:08"/>
    <d v="2014-12-09T02:12:08"/>
    <n v="30"/>
    <x v="12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x v="19"/>
    <d v="2015-05-30T17:26:05"/>
    <d v="2015-06-30T15:45:00"/>
    <n v="31"/>
    <x v="121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x v="19"/>
    <d v="2015-02-26T03:43:06"/>
    <d v="2015-03-28T02:43:06"/>
    <n v="30"/>
    <x v="881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x v="19"/>
    <d v="2015-04-28T15:06:29"/>
    <d v="2015-05-19T15:06:29"/>
    <n v="21"/>
    <x v="121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x v="19"/>
    <d v="2014-08-25T16:24:24"/>
    <d v="2014-09-25T16:24:24"/>
    <n v="31"/>
    <x v="88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x v="19"/>
    <d v="2014-07-10T17:22:00"/>
    <d v="2014-08-09T17:22:00"/>
    <n v="30"/>
    <x v="121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x v="19"/>
    <d v="2016-05-19T17:23:02"/>
    <d v="2016-06-18T17:23:02"/>
    <n v="30"/>
    <x v="121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x v="19"/>
    <d v="2014-06-02T05:08:50"/>
    <d v="2014-07-06T05:08:50"/>
    <n v="34"/>
    <x v="88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x v="19"/>
    <d v="2015-05-26T11:39:02"/>
    <d v="2015-06-26T04:00:00"/>
    <n v="31"/>
    <x v="884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x v="19"/>
    <d v="2014-08-12T17:38:15"/>
    <d v="2014-09-12T17:38:15"/>
    <n v="31"/>
    <x v="88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x v="19"/>
    <d v="2016-08-23T01:17:45"/>
    <d v="2016-09-22T01:17:45"/>
    <n v="30"/>
    <x v="886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x v="19"/>
    <d v="2015-01-23T08:29:23"/>
    <d v="2015-02-22T08:29:23"/>
    <n v="30"/>
    <x v="167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x v="19"/>
    <d v="2015-04-30T21:26:11"/>
    <d v="2015-05-30T21:26:11"/>
    <n v="30"/>
    <x v="853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x v="19"/>
    <d v="2014-10-26T19:18:47"/>
    <d v="2014-11-13T20:18:47"/>
    <n v="18"/>
    <x v="88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x v="19"/>
    <d v="2014-07-21T16:22:32"/>
    <d v="2014-08-20T16:22:32"/>
    <n v="30"/>
    <x v="121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x v="19"/>
    <d v="2015-06-29T04:27:37"/>
    <d v="2015-08-03T04:27:37"/>
    <n v="35"/>
    <x v="888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x v="19"/>
    <d v="2016-04-08T20:12:07"/>
    <d v="2016-05-08T20:12:07"/>
    <n v="30"/>
    <x v="889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x v="19"/>
    <d v="2015-06-15T17:28:59"/>
    <d v="2015-07-15T17:28:59"/>
    <n v="30"/>
    <x v="89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x v="19"/>
    <d v="2017-01-11T00:28:18"/>
    <d v="2017-03-06T13:00:00"/>
    <n v="54"/>
    <x v="89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x v="19"/>
    <d v="2014-09-15T15:51:36"/>
    <d v="2014-10-15T15:51:36"/>
    <n v="30"/>
    <x v="121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x v="19"/>
    <d v="2014-07-17T21:44:12"/>
    <d v="2014-08-16T21:44:12"/>
    <n v="30"/>
    <x v="147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x v="19"/>
    <d v="2015-09-28T17:17:07"/>
    <d v="2015-10-28T17:17:07"/>
    <n v="30"/>
    <x v="892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x v="19"/>
    <d v="2014-05-22T19:21:54"/>
    <d v="2014-06-28T19:21:54"/>
    <n v="37"/>
    <x v="89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x v="19"/>
    <d v="2015-01-30T08:08:41"/>
    <d v="2015-03-01T08:08:41"/>
    <n v="30"/>
    <x v="386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x v="19"/>
    <d v="2016-12-24T19:51:28"/>
    <d v="2017-01-12T16:42:00"/>
    <n v="19"/>
    <x v="894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x v="19"/>
    <d v="2016-10-13T20:40:23"/>
    <d v="2016-11-02T03:59:00"/>
    <n v="20"/>
    <x v="165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x v="20"/>
    <d v="2017-01-06T14:23:31"/>
    <d v="2017-02-06T14:23:31"/>
    <n v="31"/>
    <x v="895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x v="20"/>
    <d v="2015-05-06T20:45:49"/>
    <d v="2015-06-08T04:00:00"/>
    <n v="33"/>
    <x v="896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x v="20"/>
    <d v="2015-04-29T20:43:15"/>
    <d v="2015-06-01T22:42:00"/>
    <n v="33"/>
    <x v="897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x v="20"/>
    <d v="2015-04-15T21:28:43"/>
    <d v="2015-05-17T18:00:00"/>
    <n v="32"/>
    <x v="898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x v="20"/>
    <d v="2016-12-07T16:49:00"/>
    <d v="2016-12-28T16:49:00"/>
    <n v="21"/>
    <x v="899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x v="20"/>
    <d v="2016-06-08T23:29:55"/>
    <d v="2016-06-29T23:29:55"/>
    <n v="21"/>
    <x v="900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x v="20"/>
    <d v="2014-08-01T15:58:45"/>
    <d v="2014-08-31T15:58:45"/>
    <n v="30"/>
    <x v="901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x v="20"/>
    <d v="2016-02-19T14:29:20"/>
    <d v="2016-03-20T13:29:20"/>
    <n v="30"/>
    <x v="90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x v="20"/>
    <d v="2017-01-12T12:09:38"/>
    <d v="2017-02-11T12:09:38"/>
    <n v="30"/>
    <x v="903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x v="20"/>
    <d v="2016-02-09T18:37:33"/>
    <d v="2016-04-09T17:37:33"/>
    <n v="60"/>
    <x v="904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x v="20"/>
    <d v="2015-03-09T11:42:59"/>
    <d v="2015-04-08T11:42:59"/>
    <n v="30"/>
    <x v="905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x v="20"/>
    <d v="2015-10-21T08:20:53"/>
    <d v="2015-12-20T09:00:00"/>
    <n v="60"/>
    <x v="906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x v="20"/>
    <d v="2015-11-18T19:38:59"/>
    <d v="2015-12-18T19:38:59"/>
    <n v="30"/>
    <x v="907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x v="20"/>
    <d v="2016-05-13T15:57:14"/>
    <d v="2016-06-13T05:59:00"/>
    <n v="31"/>
    <x v="908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x v="20"/>
    <d v="2015-11-25T14:51:26"/>
    <d v="2015-12-31T03:00:00"/>
    <n v="36"/>
    <x v="909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x v="20"/>
    <d v="2015-06-06T18:30:00"/>
    <d v="2015-07-08T18:30:00"/>
    <n v="32"/>
    <x v="91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x v="20"/>
    <d v="2015-03-26T11:27:36"/>
    <d v="2015-04-16T11:27:36"/>
    <n v="21"/>
    <x v="911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x v="20"/>
    <d v="2016-06-15T14:34:06"/>
    <d v="2016-07-15T14:34:06"/>
    <n v="30"/>
    <x v="91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x v="20"/>
    <d v="2015-05-28T06:55:54"/>
    <d v="2015-06-27T06:55:54"/>
    <n v="30"/>
    <x v="913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x v="20"/>
    <d v="2015-05-01T14:45:27"/>
    <d v="2015-05-31T14:45:27"/>
    <n v="30"/>
    <x v="914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x v="20"/>
    <d v="2015-10-20T17:57:13"/>
    <d v="2015-12-04T05:00:00"/>
    <n v="45"/>
    <x v="915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x v="20"/>
    <d v="2015-05-14T12:09:11"/>
    <d v="2015-06-13T12:09:11"/>
    <n v="30"/>
    <x v="916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x v="20"/>
    <d v="2017-02-06T18:37:33"/>
    <d v="2017-03-11T13:29:00"/>
    <n v="33"/>
    <x v="917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x v="20"/>
    <d v="2016-03-01T10:19:33"/>
    <d v="2016-03-31T10:00:00"/>
    <n v="30"/>
    <x v="918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x v="20"/>
    <d v="2016-02-23T17:01:04"/>
    <d v="2016-03-24T16:01:04"/>
    <n v="30"/>
    <x v="919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x v="20"/>
    <d v="2017-01-26T20:18:25"/>
    <d v="2017-02-25T20:18:25"/>
    <n v="30"/>
    <x v="920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x v="20"/>
    <d v="2015-05-08T22:36:12"/>
    <d v="2015-05-31T21:00:00"/>
    <n v="23"/>
    <x v="921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x v="20"/>
    <d v="2016-05-25T20:47:41"/>
    <d v="2016-06-09T20:47:41"/>
    <n v="15"/>
    <x v="92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x v="20"/>
    <d v="2015-11-10T22:48:15"/>
    <d v="2015-11-27T01:00:00"/>
    <n v="17"/>
    <x v="923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x v="20"/>
    <d v="2016-12-27T18:08:20"/>
    <d v="2017-01-31T18:08:20"/>
    <n v="35"/>
    <x v="924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x v="20"/>
    <d v="2015-04-10T20:10:05"/>
    <d v="2015-06-09T20:10:05"/>
    <n v="60"/>
    <x v="92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x v="20"/>
    <d v="2014-04-30T22:09:16"/>
    <d v="2014-05-30T22:09:16"/>
    <n v="30"/>
    <x v="92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x v="20"/>
    <d v="2015-08-31T14:47:37"/>
    <d v="2015-10-02T23:03:00"/>
    <n v="32"/>
    <x v="927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x v="20"/>
    <d v="2016-06-14T19:25:40"/>
    <d v="2016-07-14T19:25:40"/>
    <n v="30"/>
    <x v="928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x v="20"/>
    <d v="2015-10-01T15:53:20"/>
    <d v="2015-11-01T03:00:00"/>
    <n v="31"/>
    <x v="929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x v="20"/>
    <d v="2016-09-20T11:05:13"/>
    <d v="2016-10-20T11:05:13"/>
    <n v="30"/>
    <x v="930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x v="20"/>
    <d v="2015-07-26T15:05:12"/>
    <d v="2015-08-25T15:05:12"/>
    <n v="30"/>
    <x v="931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x v="20"/>
    <d v="2016-11-06T11:24:48"/>
    <d v="2016-12-04T00:00:00"/>
    <n v="28"/>
    <x v="93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x v="20"/>
    <d v="2016-03-01T17:17:27"/>
    <d v="2016-04-01T04:00:00"/>
    <n v="31"/>
    <x v="933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x v="20"/>
    <d v="2016-10-11T04:15:09"/>
    <d v="2016-11-10T05:15:09"/>
    <n v="30"/>
    <x v="934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x v="21"/>
    <d v="2014-04-07T13:11:42"/>
    <d v="2014-06-06T13:11:42"/>
    <n v="60"/>
    <x v="935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x v="21"/>
    <d v="2013-08-23T21:44:38"/>
    <d v="2013-10-22T21:44:38"/>
    <n v="60"/>
    <x v="936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x v="21"/>
    <d v="2014-03-17T20:59:41"/>
    <d v="2014-04-21T01:00:00"/>
    <n v="35"/>
    <x v="937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x v="21"/>
    <d v="2014-07-07T22:03:36"/>
    <d v="2014-08-07T07:00:00"/>
    <n v="31"/>
    <x v="1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x v="21"/>
    <d v="2011-07-30T17:30:08"/>
    <d v="2011-09-28T17:30:08"/>
    <n v="60"/>
    <x v="93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x v="21"/>
    <d v="2012-03-17T11:02:07"/>
    <d v="2012-04-16T16:00:00"/>
    <n v="30"/>
    <x v="19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x v="21"/>
    <d v="2011-01-25T23:20:30"/>
    <d v="2011-02-24T23:20:30"/>
    <n v="30"/>
    <x v="1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x v="21"/>
    <d v="2015-07-08T22:36:08"/>
    <d v="2015-08-28T01:00:00"/>
    <n v="51"/>
    <x v="1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x v="21"/>
    <d v="2013-08-20T20:21:10"/>
    <d v="2013-10-06T20:21:10"/>
    <n v="47"/>
    <x v="939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x v="21"/>
    <d v="2012-01-31T22:46:14"/>
    <d v="2012-02-21T22:46:14"/>
    <n v="21"/>
    <x v="94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x v="21"/>
    <d v="2015-01-03T18:55:42"/>
    <d v="2015-02-02T18:55:42"/>
    <n v="30"/>
    <x v="1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x v="21"/>
    <d v="2013-11-05T03:14:59"/>
    <d v="2013-12-15T03:14:59"/>
    <n v="40"/>
    <x v="941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x v="21"/>
    <d v="2012-07-20T16:19:24"/>
    <d v="2012-07-28T16:00:00"/>
    <n v="8"/>
    <x v="1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x v="21"/>
    <d v="2012-08-04T06:47:45"/>
    <d v="2012-08-24T06:47:45"/>
    <n v="20"/>
    <x v="1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x v="21"/>
    <d v="2011-07-07T14:38:56"/>
    <d v="2011-08-06T14:38:56"/>
    <n v="30"/>
    <x v="942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x v="21"/>
    <d v="2011-12-06T23:06:07"/>
    <d v="2012-01-05T23:06:07"/>
    <n v="30"/>
    <x v="121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x v="21"/>
    <d v="2013-05-15T00:57:37"/>
    <d v="2013-07-12T21:51:00"/>
    <n v="58"/>
    <x v="943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x v="21"/>
    <d v="2014-10-11T20:06:20"/>
    <d v="2014-11-03T05:59:00"/>
    <n v="23"/>
    <x v="944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x v="21"/>
    <d v="2011-08-27T03:58:22"/>
    <d v="2011-09-11T13:18:00"/>
    <n v="15"/>
    <x v="119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x v="21"/>
    <d v="2011-05-08T21:06:11"/>
    <d v="2011-07-08T21:00:00"/>
    <n v="61"/>
    <x v="945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x v="11"/>
    <d v="2013-03-22T19:48:43"/>
    <d v="2013-04-22T21:00:00"/>
    <n v="31"/>
    <x v="946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x v="11"/>
    <d v="2014-05-15T14:23:54"/>
    <d v="2014-06-14T14:23:54"/>
    <n v="30"/>
    <x v="947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x v="11"/>
    <d v="2011-10-22T01:02:29"/>
    <d v="2011-12-06T02:02:29"/>
    <n v="45"/>
    <x v="948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x v="11"/>
    <d v="2013-04-06T07:00:55"/>
    <d v="2013-05-06T07:00:55"/>
    <n v="30"/>
    <x v="949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x v="11"/>
    <d v="2014-05-08T15:45:53"/>
    <d v="2014-06-13T06:59:00"/>
    <n v="36"/>
    <x v="95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x v="11"/>
    <d v="2012-06-07T17:46:51"/>
    <d v="2012-07-07T17:46:51"/>
    <n v="30"/>
    <x v="9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x v="11"/>
    <d v="2014-07-23T15:25:31"/>
    <d v="2014-09-06T15:25:31"/>
    <n v="45"/>
    <x v="952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x v="11"/>
    <d v="2011-07-27T19:32:47"/>
    <d v="2011-09-25T19:32:47"/>
    <n v="60"/>
    <x v="953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x v="11"/>
    <d v="2013-09-26T23:42:49"/>
    <d v="2013-10-24T23:42:49"/>
    <n v="28"/>
    <x v="95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x v="11"/>
    <d v="2014-08-04T18:48:27"/>
    <d v="2014-09-03T18:48:27"/>
    <n v="30"/>
    <x v="955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x v="11"/>
    <d v="2010-11-05T14:54:46"/>
    <d v="2011-01-01T04:59:00"/>
    <n v="57"/>
    <x v="956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x v="11"/>
    <d v="2013-11-01T20:17:32"/>
    <d v="2013-12-01T21:17:32"/>
    <n v="30"/>
    <x v="957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x v="11"/>
    <d v="2012-01-13T22:03:51"/>
    <d v="2012-02-12T22:03:51"/>
    <n v="30"/>
    <x v="958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x v="11"/>
    <d v="2011-02-13T02:03:10"/>
    <d v="2011-04-03T01:03:10"/>
    <n v="49"/>
    <x v="959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x v="11"/>
    <d v="2013-08-01T14:40:12"/>
    <d v="2013-08-31T14:40:12"/>
    <n v="30"/>
    <x v="960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x v="11"/>
    <d v="2014-05-07T23:17:44"/>
    <d v="2014-06-09T03:59:00"/>
    <n v="33"/>
    <x v="96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x v="11"/>
    <d v="2014-01-27T20:13:40"/>
    <d v="2014-02-26T20:13:40"/>
    <n v="30"/>
    <x v="962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x v="11"/>
    <d v="2013-12-30T08:13:47"/>
    <d v="2014-01-29T08:13:47"/>
    <n v="30"/>
    <x v="963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x v="11"/>
    <d v="2014-01-17T18:18:12"/>
    <d v="2014-02-16T18:18:12"/>
    <n v="30"/>
    <x v="964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x v="11"/>
    <d v="2014-02-22T02:01:10"/>
    <d v="2014-03-29T01:00:00"/>
    <n v="35"/>
    <x v="965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x v="11"/>
    <d v="2013-09-30T15:54:43"/>
    <d v="2013-10-29T15:54:43"/>
    <n v="29"/>
    <x v="966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x v="11"/>
    <d v="2010-10-14T15:43:35"/>
    <d v="2010-11-30T15:43:35"/>
    <n v="47"/>
    <x v="96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x v="11"/>
    <d v="2013-12-12T21:02:25"/>
    <d v="2014-01-11T21:02:25"/>
    <n v="30"/>
    <x v="968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x v="11"/>
    <d v="2013-06-24T14:02:38"/>
    <d v="2013-07-24T14:02:38"/>
    <n v="30"/>
    <x v="969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x v="11"/>
    <d v="2013-08-21T20:17:27"/>
    <d v="2013-09-20T20:17:27"/>
    <n v="30"/>
    <x v="97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x v="11"/>
    <d v="2016-03-16T19:45:12"/>
    <d v="2016-04-16T00:00:00"/>
    <n v="31"/>
    <x v="971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x v="11"/>
    <d v="2012-01-25T20:34:02"/>
    <d v="2012-03-25T19:34:02"/>
    <n v="60"/>
    <x v="97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x v="11"/>
    <d v="2013-10-14T16:24:19"/>
    <d v="2013-11-13T17:24:19"/>
    <n v="30"/>
    <x v="973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x v="11"/>
    <d v="2010-04-06T17:52:59"/>
    <d v="2010-06-15T04:00:00"/>
    <n v="70"/>
    <x v="974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x v="11"/>
    <d v="2014-08-01T17:31:31"/>
    <d v="2014-08-31T17:31:31"/>
    <n v="30"/>
    <x v="975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x v="11"/>
    <d v="2012-07-26T16:33:45"/>
    <d v="2012-08-30T16:33:45"/>
    <n v="35"/>
    <x v="976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x v="11"/>
    <d v="2013-07-03T20:49:47"/>
    <d v="2013-08-07T20:49:47"/>
    <n v="35"/>
    <x v="97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x v="11"/>
    <d v="2009-07-13T16:54:07"/>
    <d v="2009-09-01T04:00:00"/>
    <n v="50"/>
    <x v="97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x v="11"/>
    <d v="2012-07-31T13:29:07"/>
    <d v="2012-09-04T13:29:07"/>
    <n v="35"/>
    <x v="979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x v="11"/>
    <d v="2014-05-27T13:19:26"/>
    <d v="2014-06-25T02:00:00"/>
    <n v="29"/>
    <x v="98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x v="11"/>
    <d v="2014-02-12T02:22:50"/>
    <d v="2014-03-24T01:22:50"/>
    <n v="40"/>
    <x v="981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x v="11"/>
    <d v="2010-12-01T18:10:54"/>
    <d v="2011-03-01T18:10:54"/>
    <n v="90"/>
    <x v="982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x v="11"/>
    <d v="2013-07-08T17:50:36"/>
    <d v="2013-07-28T17:50:36"/>
    <n v="20"/>
    <x v="983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x v="11"/>
    <d v="2013-11-08T11:24:15"/>
    <d v="2013-12-09T04:59:00"/>
    <n v="31"/>
    <x v="98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x v="11"/>
    <d v="2013-02-15T17:13:09"/>
    <d v="2013-03-11T04:00:00"/>
    <n v="24"/>
    <x v="985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x v="6"/>
    <d v="2016-12-08T05:38:02"/>
    <d v="2016-12-31T16:59:00"/>
    <n v="23"/>
    <x v="986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x v="6"/>
    <d v="2015-06-05T13:59:35"/>
    <d v="2015-06-20T13:59:35"/>
    <n v="15"/>
    <x v="987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x v="6"/>
    <d v="2015-02-04T09:13:47"/>
    <d v="2015-02-17T14:00:00"/>
    <n v="13"/>
    <x v="988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x v="6"/>
    <d v="2015-04-13T14:54:16"/>
    <d v="2015-06-12T14:54:16"/>
    <n v="60"/>
    <x v="989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x v="6"/>
    <d v="2016-07-10T03:42:43"/>
    <d v="2016-08-10T04:00:00"/>
    <n v="31"/>
    <x v="99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x v="6"/>
    <d v="2016-12-05T03:14:05"/>
    <d v="2017-01-04T03:14:05"/>
    <n v="30"/>
    <x v="384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x v="6"/>
    <d v="2015-03-23T14:45:31"/>
    <d v="2015-04-23T06:59:00"/>
    <n v="31"/>
    <x v="991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x v="6"/>
    <d v="2015-03-01T15:39:51"/>
    <d v="2015-04-07T07:00:00"/>
    <n v="37"/>
    <x v="992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x v="6"/>
    <d v="2015-09-09T18:20:28"/>
    <d v="2015-10-06T22:59:00"/>
    <n v="27"/>
    <x v="993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x v="6"/>
    <d v="2015-10-15T16:49:31"/>
    <d v="2015-11-14T17:49:31"/>
    <n v="30"/>
    <x v="994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x v="6"/>
    <d v="2015-10-01T10:53:17"/>
    <d v="2015-10-19T11:00:00"/>
    <n v="18"/>
    <x v="995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x v="6"/>
    <d v="2015-06-29T13:44:57"/>
    <d v="2015-07-29T17:00:00"/>
    <n v="30"/>
    <x v="99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x v="6"/>
    <d v="2016-02-23T01:12:53"/>
    <d v="2016-03-14T00:12:53"/>
    <n v="20"/>
    <x v="997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x v="6"/>
    <d v="2016-04-01T17:55:58"/>
    <d v="2016-05-01T17:55:58"/>
    <n v="30"/>
    <x v="99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x v="6"/>
    <d v="2016-03-29T16:20:32"/>
    <d v="2016-04-28T16:20:32"/>
    <n v="30"/>
    <x v="999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x v="6"/>
    <d v="2015-06-14T19:32:39"/>
    <d v="2015-07-14T19:32:39"/>
    <n v="30"/>
    <x v="100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x v="6"/>
    <d v="2016-04-23T16:12:18"/>
    <d v="2016-06-01T18:57:00"/>
    <n v="39"/>
    <x v="1001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x v="6"/>
    <d v="2015-07-10T17:59:38"/>
    <d v="2015-07-21T03:00:00"/>
    <n v="11"/>
    <x v="1002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x v="6"/>
    <d v="2016-11-01T01:23:31"/>
    <d v="2016-12-01T02:23:31"/>
    <n v="30"/>
    <x v="1003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x v="6"/>
    <d v="2016-07-15T10:35:20"/>
    <d v="2016-07-31T11:00:00"/>
    <n v="16"/>
    <x v="1004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x v="8"/>
    <d v="2017-01-12T04:40:05"/>
    <d v="2017-03-13T03:40:05"/>
    <n v="60"/>
    <x v="10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x v="8"/>
    <d v="2016-06-22T15:58:28"/>
    <d v="2016-07-21T17:30:00"/>
    <n v="29"/>
    <x v="1006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x v="8"/>
    <d v="2014-11-04T10:58:54"/>
    <d v="2014-12-04T10:58:54"/>
    <n v="30"/>
    <x v="1007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x v="8"/>
    <d v="2016-01-18T12:04:39"/>
    <d v="2016-02-17T12:04:39"/>
    <n v="30"/>
    <x v="1008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x v="8"/>
    <d v="2016-08-29T14:43:32"/>
    <d v="2016-10-08T14:43:32"/>
    <n v="40"/>
    <x v="1009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x v="8"/>
    <d v="2015-09-10T21:11:08"/>
    <d v="2015-10-15T21:11:08"/>
    <n v="35"/>
    <x v="101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x v="8"/>
    <d v="2016-07-05T16:00:50"/>
    <d v="2016-08-19T16:00:50"/>
    <n v="45"/>
    <x v="1011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x v="8"/>
    <d v="2016-10-26T19:15:19"/>
    <d v="2016-11-30T20:15:19"/>
    <n v="35"/>
    <x v="101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x v="8"/>
    <d v="2015-03-19T16:52:02"/>
    <d v="2015-04-18T16:52:02"/>
    <n v="30"/>
    <x v="1013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x v="8"/>
    <d v="2016-02-02T17:01:54"/>
    <d v="2016-03-03T17:01:54"/>
    <n v="30"/>
    <x v="101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x v="8"/>
    <d v="2016-08-22T16:04:20"/>
    <d v="2016-10-21T16:04:20"/>
    <n v="60"/>
    <x v="1015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x v="8"/>
    <d v="2015-10-01T11:57:28"/>
    <d v="2015-11-06T01:00:00"/>
    <n v="36"/>
    <x v="1016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x v="8"/>
    <d v="2016-01-24T23:05:09"/>
    <d v="2016-02-28T23:05:09"/>
    <n v="35"/>
    <x v="1017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x v="8"/>
    <d v="2016-05-30T05:39:06"/>
    <d v="2016-07-21T14:00:00"/>
    <n v="52"/>
    <x v="101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x v="8"/>
    <d v="2014-12-12T01:02:52"/>
    <d v="2015-01-11T01:02:52"/>
    <n v="30"/>
    <x v="1019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x v="8"/>
    <d v="2014-06-26T19:29:25"/>
    <d v="2014-07-11T16:00:00"/>
    <n v="15"/>
    <x v="102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x v="8"/>
    <d v="2016-12-01T16:34:06"/>
    <d v="2016-12-30T23:00:00"/>
    <n v="29"/>
    <x v="1021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x v="8"/>
    <d v="2016-11-23T17:58:57"/>
    <d v="2016-12-23T17:58:57"/>
    <n v="30"/>
    <x v="102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x v="8"/>
    <d v="2015-04-21T15:45:25"/>
    <d v="2015-05-21T15:45:25"/>
    <n v="30"/>
    <x v="764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x v="8"/>
    <d v="2016-03-22T16:45:46"/>
    <d v="2016-04-26T06:55:00"/>
    <n v="35"/>
    <x v="10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x v="8"/>
    <d v="2016-09-13T15:12:32"/>
    <d v="2016-10-13T15:12:32"/>
    <n v="30"/>
    <x v="10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x v="8"/>
    <d v="2016-11-30T02:03:55"/>
    <d v="2016-12-30T02:03:55"/>
    <n v="30"/>
    <x v="10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x v="8"/>
    <d v="2014-12-01T19:00:28"/>
    <d v="2015-01-15T19:00:28"/>
    <n v="45"/>
    <x v="10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x v="8"/>
    <d v="2015-04-29T16:17:15"/>
    <d v="2015-05-29T16:17:15"/>
    <n v="30"/>
    <x v="10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x v="8"/>
    <d v="2016-08-30T15:25:34"/>
    <d v="2016-10-14T15:25:34"/>
    <n v="45"/>
    <x v="10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x v="8"/>
    <d v="2014-10-23T05:19:05"/>
    <d v="2014-12-02T06:19:05"/>
    <n v="40"/>
    <x v="10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x v="8"/>
    <d v="2016-06-01T06:38:29"/>
    <d v="2016-07-02T04:00:00"/>
    <n v="31"/>
    <x v="10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x v="8"/>
    <d v="2016-07-18T12:05:54"/>
    <d v="2016-08-17T12:05:54"/>
    <n v="30"/>
    <x v="10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x v="8"/>
    <d v="2016-12-28T01:26:48"/>
    <d v="2017-01-27T01:26:48"/>
    <n v="30"/>
    <x v="121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x v="8"/>
    <d v="2014-06-16T02:33:45"/>
    <d v="2014-07-16T02:33:45"/>
    <n v="30"/>
    <x v="121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x v="8"/>
    <d v="2016-02-10T18:34:47"/>
    <d v="2016-03-11T18:34:47"/>
    <n v="30"/>
    <x v="103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x v="8"/>
    <d v="2015-11-05T22:28:22"/>
    <d v="2015-12-05T22:28:22"/>
    <n v="30"/>
    <x v="1033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x v="8"/>
    <d v="2014-11-12T20:43:48"/>
    <d v="2014-12-17T20:43:48"/>
    <n v="35"/>
    <x v="1034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x v="8"/>
    <d v="2017-02-01T13:51:19"/>
    <d v="2017-03-03T13:51:19"/>
    <n v="30"/>
    <x v="1035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x v="8"/>
    <d v="2015-07-03T19:17:13"/>
    <d v="2015-08-02T19:17:13"/>
    <n v="30"/>
    <x v="1036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x v="8"/>
    <d v="2014-10-24T15:31:55"/>
    <d v="2014-12-08T16:31:55"/>
    <n v="45"/>
    <x v="1037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x v="8"/>
    <d v="2014-07-16T14:17:33"/>
    <d v="2014-08-15T14:17:33"/>
    <n v="30"/>
    <x v="121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x v="8"/>
    <d v="2016-08-30T14:58:37"/>
    <d v="2016-10-01T14:58:37"/>
    <n v="32"/>
    <x v="103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x v="8"/>
    <d v="2015-06-17T19:35:39"/>
    <d v="2015-07-17T19:35:39"/>
    <n v="30"/>
    <x v="853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x v="8"/>
    <d v="2016-06-21T12:38:03"/>
    <d v="2016-08-19T03:59:00"/>
    <n v="59"/>
    <x v="1039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x v="9"/>
    <d v="2016-06-01T18:57:19"/>
    <d v="2016-06-30T18:57:19"/>
    <n v="29"/>
    <x v="104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x v="9"/>
    <d v="2014-06-09T19:32:39"/>
    <d v="2014-07-14T19:32:39"/>
    <n v="35"/>
    <x v="1041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x v="9"/>
    <d v="2013-05-28T01:49:11"/>
    <d v="2013-06-27T01:49:11"/>
    <n v="30"/>
    <x v="1042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x v="9"/>
    <d v="2015-02-05T15:18:45"/>
    <d v="2015-03-07T15:18:45"/>
    <n v="30"/>
    <x v="1043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x v="9"/>
    <d v="2014-11-20T12:08:53"/>
    <d v="2014-12-18T12:08:53"/>
    <n v="28"/>
    <x v="1044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x v="9"/>
    <d v="2015-11-09T07:58:55"/>
    <d v="2015-12-16T06:59:00"/>
    <n v="37"/>
    <x v="1045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x v="9"/>
    <d v="2015-11-26T00:18:54"/>
    <d v="2015-12-26T00:18:54"/>
    <n v="30"/>
    <x v="1046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x v="9"/>
    <d v="2016-01-13T17:45:44"/>
    <d v="2016-02-12T17:45:44"/>
    <n v="30"/>
    <x v="1047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x v="9"/>
    <d v="2015-07-15T13:52:46"/>
    <d v="2015-09-05T03:59:00"/>
    <n v="52"/>
    <x v="1048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x v="9"/>
    <d v="2013-02-04T02:49:48"/>
    <d v="2013-03-11T00:00:00"/>
    <n v="35"/>
    <x v="104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x v="9"/>
    <d v="2016-05-12T19:22:59"/>
    <d v="2016-06-11T19:22:59"/>
    <n v="30"/>
    <x v="1050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x v="9"/>
    <d v="2012-10-31T06:06:45"/>
    <d v="2012-11-30T10:00:00"/>
    <n v="30"/>
    <x v="1051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x v="9"/>
    <d v="2013-06-05T00:56:00"/>
    <d v="2013-07-05T00:56:00"/>
    <n v="30"/>
    <x v="1052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x v="9"/>
    <d v="2013-01-30T23:05:37"/>
    <d v="2013-03-01T05:59:00"/>
    <n v="30"/>
    <x v="1053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x v="9"/>
    <d v="2011-05-26T13:42:03"/>
    <d v="2011-06-25T13:42:03"/>
    <n v="30"/>
    <x v="1054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x v="9"/>
    <d v="2011-05-05T19:33:10"/>
    <d v="2011-07-06T19:33:10"/>
    <n v="62"/>
    <x v="1055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x v="9"/>
    <d v="2012-07-05T21:37:00"/>
    <d v="2012-08-02T21:37:00"/>
    <n v="28"/>
    <x v="1056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x v="9"/>
    <d v="2014-05-22T17:12:52"/>
    <d v="2014-06-21T17:12:52"/>
    <n v="30"/>
    <x v="1057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x v="9"/>
    <d v="2013-07-09T22:25:31"/>
    <d v="2013-09-07T22:25:31"/>
    <n v="60"/>
    <x v="1058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x v="9"/>
    <d v="2016-01-27T20:15:27"/>
    <d v="2016-02-15T07:59:00"/>
    <n v="19"/>
    <x v="105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x v="11"/>
    <d v="2014-11-08T16:41:46"/>
    <d v="2015-01-07T16:41:46"/>
    <n v="60"/>
    <x v="106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x v="11"/>
    <d v="2015-02-14T17:35:52"/>
    <d v="2015-03-16T16:35:52"/>
    <n v="30"/>
    <x v="1061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x v="11"/>
    <d v="2014-10-12T23:54:23"/>
    <d v="2014-11-27T00:54:23"/>
    <n v="46"/>
    <x v="1062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x v="11"/>
    <d v="2015-10-15T00:04:10"/>
    <d v="2015-11-14T01:04:10"/>
    <n v="30"/>
    <x v="1063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x v="11"/>
    <d v="2015-05-22T04:34:54"/>
    <d v="2015-06-15T04:34:54"/>
    <n v="24"/>
    <x v="106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x v="11"/>
    <d v="2014-03-12T14:15:46"/>
    <d v="2014-04-11T14:15:46"/>
    <n v="30"/>
    <x v="1065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x v="11"/>
    <d v="2013-10-01T00:04:50"/>
    <d v="2013-10-16T00:04:50"/>
    <n v="15"/>
    <x v="1066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x v="11"/>
    <d v="2015-04-07T18:12:22"/>
    <d v="2015-05-07T18:12:22"/>
    <n v="30"/>
    <x v="1067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x v="11"/>
    <d v="2012-06-12T17:45:32"/>
    <d v="2012-07-12T17:45:32"/>
    <n v="30"/>
    <x v="1068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x v="11"/>
    <d v="2016-11-30T22:50:33"/>
    <d v="2016-12-30T22:50:33"/>
    <n v="30"/>
    <x v="1069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x v="11"/>
    <d v="2016-02-24T03:53:08"/>
    <d v="2016-03-25T02:53:08"/>
    <n v="30"/>
    <x v="107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x v="11"/>
    <d v="2016-12-16T01:35:19"/>
    <d v="2017-01-15T01:35:19"/>
    <n v="30"/>
    <x v="1071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x v="11"/>
    <d v="2016-11-03T16:03:26"/>
    <d v="2016-12-03T17:03:26"/>
    <n v="30"/>
    <x v="107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x v="11"/>
    <d v="2017-01-12T05:16:10"/>
    <d v="2017-02-03T04:11:00"/>
    <n v="22"/>
    <x v="1073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x v="11"/>
    <d v="2016-07-17T18:13:30"/>
    <d v="2016-08-01T18:13:30"/>
    <n v="15"/>
    <x v="1074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x v="11"/>
    <d v="2015-05-06T11:47:56"/>
    <d v="2015-06-05T11:47:56"/>
    <n v="30"/>
    <x v="1075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x v="11"/>
    <d v="2015-05-17T18:18:26"/>
    <d v="2015-06-09T02:00:00"/>
    <n v="23"/>
    <x v="1076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x v="11"/>
    <d v="2016-11-29T05:08:45"/>
    <d v="2016-12-29T05:08:45"/>
    <n v="30"/>
    <x v="1077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x v="11"/>
    <d v="2013-04-06T19:12:16"/>
    <d v="2013-05-06T19:12:16"/>
    <n v="30"/>
    <x v="1078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x v="11"/>
    <d v="2016-12-03T01:47:58"/>
    <d v="2016-12-23T01:47:58"/>
    <n v="20"/>
    <x v="1079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x v="11"/>
    <d v="2015-06-05T17:38:42"/>
    <d v="2015-07-05T17:38:42"/>
    <n v="30"/>
    <x v="108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x v="11"/>
    <d v="2016-03-04T16:32:01"/>
    <d v="2016-04-29T12:11:00"/>
    <n v="56"/>
    <x v="1081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x v="11"/>
    <d v="2015-06-29T15:31:29"/>
    <d v="2015-07-29T15:31:29"/>
    <n v="30"/>
    <x v="1082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x v="11"/>
    <d v="2015-05-02T22:06:35"/>
    <d v="2015-06-03T04:30:00"/>
    <n v="32"/>
    <x v="1083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x v="11"/>
    <d v="2016-09-21T14:45:17"/>
    <d v="2016-10-17T16:14:00"/>
    <n v="26"/>
    <x v="1084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x v="11"/>
    <d v="2016-07-14T11:32:37"/>
    <d v="2016-08-13T11:32:37"/>
    <n v="30"/>
    <x v="1085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x v="11"/>
    <d v="2015-03-24T19:16:46"/>
    <d v="2015-04-27T17:12:00"/>
    <n v="34"/>
    <x v="1086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x v="11"/>
    <d v="2015-07-08T15:36:58"/>
    <d v="2015-08-22T04:59:00"/>
    <n v="45"/>
    <x v="1087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x v="11"/>
    <d v="2016-02-01T03:43:06"/>
    <d v="2016-03-03T03:43:06"/>
    <n v="31"/>
    <x v="1088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x v="11"/>
    <d v="2016-07-02T16:22:03"/>
    <d v="2016-08-01T16:22:03"/>
    <n v="30"/>
    <x v="1089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x v="11"/>
    <d v="2017-01-17T03:28:46"/>
    <d v="2017-03-01T03:00:00"/>
    <n v="43"/>
    <x v="109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x v="11"/>
    <d v="2016-12-15T21:48:01"/>
    <d v="2017-01-14T21:48:01"/>
    <n v="30"/>
    <x v="109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x v="11"/>
    <d v="2015-01-14T23:58:02"/>
    <d v="2015-02-13T23:58:02"/>
    <n v="30"/>
    <x v="109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x v="11"/>
    <d v="2016-09-27T22:01:50"/>
    <d v="2016-10-27T21:19:00"/>
    <n v="30"/>
    <x v="1093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x v="11"/>
    <d v="2016-06-05T20:58:54"/>
    <d v="2016-07-05T20:58:54"/>
    <n v="30"/>
    <x v="109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x v="11"/>
    <d v="2014-09-07T00:06:13"/>
    <d v="2014-10-07T00:06:13"/>
    <n v="30"/>
    <x v="1095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x v="11"/>
    <d v="2016-05-08T08:11:13"/>
    <d v="2016-06-12T05:30:00"/>
    <n v="35"/>
    <x v="1096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x v="11"/>
    <d v="2013-05-05T23:54:34"/>
    <d v="2013-05-26T23:54:34"/>
    <n v="21"/>
    <x v="1097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x v="11"/>
    <d v="2015-03-02T01:16:51"/>
    <d v="2015-05-01T00:16:51"/>
    <n v="60"/>
    <x v="1098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x v="11"/>
    <d v="2013-06-26T01:30:35"/>
    <d v="2013-07-26T01:30:35"/>
    <n v="30"/>
    <x v="1099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x v="22"/>
    <d v="2015-01-28T12:14:45"/>
    <d v="2015-02-22T12:14:45"/>
    <n v="25"/>
    <x v="110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x v="22"/>
    <d v="2014-10-29T16:20:01"/>
    <d v="2014-11-28T17:20:01"/>
    <n v="30"/>
    <x v="557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x v="22"/>
    <d v="2015-10-20T10:23:27"/>
    <d v="2015-12-12T10:00:00"/>
    <n v="53"/>
    <x v="1101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x v="22"/>
    <d v="2014-07-18T12:52:58"/>
    <d v="2014-08-12T12:52:58"/>
    <n v="25"/>
    <x v="83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x v="22"/>
    <d v="2015-10-14T20:55:56"/>
    <d v="2015-11-13T21:55:56"/>
    <n v="30"/>
    <x v="1102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x v="22"/>
    <d v="2014-11-02T03:12:15"/>
    <d v="2015-01-01T04:12:15"/>
    <n v="60"/>
    <x v="121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x v="22"/>
    <d v="2016-04-19T07:38:40"/>
    <d v="2016-06-03T07:38:40"/>
    <n v="45"/>
    <x v="1103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x v="22"/>
    <d v="2015-01-09T01:25:00"/>
    <d v="2015-02-06T01:25:00"/>
    <n v="28"/>
    <x v="146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x v="22"/>
    <d v="2014-11-04T01:31:39"/>
    <d v="2014-12-04T01:31:39"/>
    <n v="30"/>
    <x v="14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x v="22"/>
    <d v="2015-12-22T10:29:30"/>
    <d v="2016-02-20T10:29:30"/>
    <n v="60"/>
    <x v="184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x v="22"/>
    <d v="2016-12-04T06:04:27"/>
    <d v="2017-01-03T06:04:27"/>
    <n v="30"/>
    <x v="40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x v="22"/>
    <d v="2015-07-07T16:13:11"/>
    <d v="2015-08-16T16:13:11"/>
    <n v="40"/>
    <x v="1104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x v="22"/>
    <d v="2015-10-22T22:13:39"/>
    <d v="2015-11-21T23:13:39"/>
    <n v="30"/>
    <x v="121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x v="22"/>
    <d v="2015-08-16T03:36:14"/>
    <d v="2015-09-15T11:11:00"/>
    <n v="30"/>
    <x v="1105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x v="22"/>
    <d v="2016-01-26T10:57:14"/>
    <d v="2016-02-25T10:57:14"/>
    <n v="30"/>
    <x v="38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x v="22"/>
    <d v="2016-09-09T10:56:59"/>
    <d v="2016-10-09T10:56:59"/>
    <n v="30"/>
    <x v="1106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x v="22"/>
    <d v="2016-06-03T16:01:26"/>
    <d v="2016-06-28T16:01:26"/>
    <n v="25"/>
    <x v="1107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x v="22"/>
    <d v="2015-01-09T21:58:29"/>
    <d v="2015-02-08T21:58:29"/>
    <n v="30"/>
    <x v="157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x v="22"/>
    <d v="2016-08-22T05:45:04"/>
    <d v="2016-09-21T05:45:04"/>
    <n v="30"/>
    <x v="476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x v="22"/>
    <d v="2015-12-02T08:38:51"/>
    <d v="2016-01-01T08:38:51"/>
    <n v="30"/>
    <x v="853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x v="22"/>
    <d v="2016-11-02T17:13:22"/>
    <d v="2016-11-15T18:13:22"/>
    <n v="13"/>
    <x v="1108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x v="22"/>
    <d v="2015-03-30T03:09:19"/>
    <d v="2015-04-29T03:09:19"/>
    <n v="30"/>
    <x v="121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x v="22"/>
    <d v="2015-06-25T09:22:00"/>
    <d v="2015-08-24T09:22:00"/>
    <n v="60"/>
    <x v="121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x v="22"/>
    <d v="2016-08-19T20:26:25"/>
    <d v="2016-09-18T20:26:25"/>
    <n v="30"/>
    <x v="1109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x v="22"/>
    <d v="2016-03-03T09:06:57"/>
    <d v="2016-04-02T08:06:57"/>
    <n v="30"/>
    <x v="390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x v="22"/>
    <d v="2015-03-11T01:27:22"/>
    <d v="2015-04-10T01:27:22"/>
    <n v="30"/>
    <x v="121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x v="22"/>
    <d v="2014-11-18T19:31:28"/>
    <d v="2014-12-19T19:31:28"/>
    <n v="31"/>
    <x v="9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x v="22"/>
    <d v="2015-10-27T05:03:36"/>
    <d v="2015-11-26T06:03:36"/>
    <n v="30"/>
    <x v="111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x v="22"/>
    <d v="2015-06-20T18:43:48"/>
    <d v="2015-07-20T18:43:48"/>
    <n v="30"/>
    <x v="121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x v="22"/>
    <d v="2016-10-30T15:01:15"/>
    <d v="2016-12-10T11:00:00"/>
    <n v="41"/>
    <x v="1111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x v="22"/>
    <d v="2015-05-18T18:24:38"/>
    <d v="2015-06-08T15:00:00"/>
    <n v="21"/>
    <x v="1112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x v="22"/>
    <d v="2015-09-11T18:43:40"/>
    <d v="2015-10-11T18:43:40"/>
    <n v="30"/>
    <x v="721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x v="22"/>
    <d v="2016-01-22T08:24:17"/>
    <d v="2016-02-21T08:24:17"/>
    <n v="30"/>
    <x v="1113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x v="22"/>
    <d v="2014-06-06T12:45:39"/>
    <d v="2014-07-13T04:59:00"/>
    <n v="37"/>
    <x v="1114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x v="22"/>
    <d v="2016-03-28T20:54:59"/>
    <d v="2016-04-27T13:55:00"/>
    <n v="30"/>
    <x v="1104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x v="22"/>
    <d v="2015-02-05T19:55:01"/>
    <d v="2015-03-07T19:55:01"/>
    <n v="30"/>
    <x v="1115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x v="22"/>
    <d v="2016-04-26T17:57:43"/>
    <d v="2016-05-26T17:57:43"/>
    <n v="30"/>
    <x v="407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x v="22"/>
    <d v="2015-07-13T18:22:49"/>
    <d v="2015-09-11T18:22:49"/>
    <n v="60"/>
    <x v="1116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x v="22"/>
    <d v="2016-04-25T15:29:18"/>
    <d v="2016-05-25T15:29:18"/>
    <n v="30"/>
    <x v="121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x v="22"/>
    <d v="2016-12-03T22:13:29"/>
    <d v="2017-01-02T22:13:29"/>
    <n v="30"/>
    <x v="121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x v="22"/>
    <d v="2015-07-14T20:57:42"/>
    <d v="2015-09-12T20:57:42"/>
    <n v="60"/>
    <x v="121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x v="22"/>
    <d v="2015-05-15T13:00:55"/>
    <d v="2015-06-14T13:00:55"/>
    <n v="30"/>
    <x v="121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x v="22"/>
    <d v="2016-04-01T10:44:38"/>
    <d v="2016-04-21T10:44:38"/>
    <n v="20"/>
    <x v="121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x v="22"/>
    <d v="2016-06-08T17:32:14"/>
    <d v="2016-07-08T17:32:14"/>
    <n v="30"/>
    <x v="87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x v="22"/>
    <d v="2015-04-21T22:28:38"/>
    <d v="2015-05-22T05:25:00"/>
    <n v="31"/>
    <x v="121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x v="22"/>
    <d v="2015-03-23T19:28:25"/>
    <d v="2015-05-10T19:28:25"/>
    <n v="48"/>
    <x v="121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x v="22"/>
    <d v="2016-01-21T04:06:37"/>
    <d v="2016-02-20T04:06:37"/>
    <n v="30"/>
    <x v="40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x v="22"/>
    <d v="2014-10-19T23:00:59"/>
    <d v="2014-11-19T00:00:59"/>
    <n v="31"/>
    <x v="1117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x v="22"/>
    <d v="2014-06-28T16:52:43"/>
    <d v="2014-07-28T16:52:43"/>
    <n v="30"/>
    <x v="121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x v="22"/>
    <d v="2017-03-01T16:42:27"/>
    <d v="2017-04-15T15:42:27"/>
    <n v="45"/>
    <x v="12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x v="22"/>
    <d v="2016-04-03T20:48:00"/>
    <d v="2016-04-24T21:59:00"/>
    <n v="21"/>
    <x v="1118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x v="22"/>
    <d v="2014-07-12T16:08:40"/>
    <d v="2014-09-05T13:39:00"/>
    <n v="55"/>
    <x v="1119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x v="22"/>
    <d v="2016-12-04T16:02:45"/>
    <d v="2017-01-03T16:02:45"/>
    <n v="30"/>
    <x v="1120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x v="22"/>
    <d v="2015-10-12T21:30:44"/>
    <d v="2015-11-11T22:30:44"/>
    <n v="30"/>
    <x v="121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x v="22"/>
    <d v="2014-07-11T16:56:00"/>
    <d v="2014-08-11T04:00:00"/>
    <n v="31"/>
    <x v="121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x v="22"/>
    <d v="2015-11-04T04:54:56"/>
    <d v="2015-12-02T17:25:00"/>
    <n v="28"/>
    <x v="121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x v="22"/>
    <d v="2014-10-03T21:31:38"/>
    <d v="2014-11-30T23:45:00"/>
    <n v="58"/>
    <x v="121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x v="23"/>
    <d v="2014-09-17T15:29:14"/>
    <d v="2014-10-21T00:00:00"/>
    <n v="34"/>
    <x v="1121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x v="23"/>
    <d v="2013-03-11T15:54:31"/>
    <d v="2013-04-10T15:54:31"/>
    <n v="30"/>
    <x v="112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x v="23"/>
    <d v="2013-02-21T21:52:18"/>
    <d v="2013-04-07T20:52:18"/>
    <n v="45"/>
    <x v="1123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x v="23"/>
    <d v="2013-01-17T15:52:38"/>
    <d v="2013-02-16T15:52:38"/>
    <n v="30"/>
    <x v="112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x v="23"/>
    <d v="2012-02-20T17:37:32"/>
    <d v="2012-03-22T03:00:00"/>
    <n v="31"/>
    <x v="112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x v="23"/>
    <d v="2015-12-02T04:07:46"/>
    <d v="2016-01-12T05:00:00"/>
    <n v="41"/>
    <x v="1126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x v="23"/>
    <d v="2012-01-25T19:14:45"/>
    <d v="2012-03-25T18:14:45"/>
    <n v="60"/>
    <x v="112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x v="23"/>
    <d v="2011-04-13T00:20:49"/>
    <d v="2011-06-12T00:20:49"/>
    <n v="60"/>
    <x v="1128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x v="23"/>
    <d v="2013-01-16T14:21:49"/>
    <d v="2013-02-15T14:21:49"/>
    <n v="30"/>
    <x v="112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x v="23"/>
    <d v="2012-12-07T19:51:03"/>
    <d v="2012-12-28T19:51:03"/>
    <n v="21"/>
    <x v="1130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x v="23"/>
    <d v="2015-03-10T22:58:54"/>
    <d v="2015-04-09T22:58:54"/>
    <n v="30"/>
    <x v="113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x v="23"/>
    <d v="2013-09-16T13:01:43"/>
    <d v="2013-10-16T13:01:43"/>
    <n v="30"/>
    <x v="1132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x v="23"/>
    <d v="2012-01-31T23:30:39"/>
    <d v="2012-03-01T23:30:39"/>
    <n v="30"/>
    <x v="113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x v="23"/>
    <d v="2013-08-14T17:28:12"/>
    <d v="2013-09-13T17:28:12"/>
    <n v="30"/>
    <x v="113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x v="23"/>
    <d v="2014-11-17T17:21:03"/>
    <d v="2014-12-20T04:59:00"/>
    <n v="33"/>
    <x v="1135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x v="23"/>
    <d v="2011-08-11T01:00:22"/>
    <d v="2011-09-10T01:00:22"/>
    <n v="30"/>
    <x v="113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x v="23"/>
    <d v="2011-10-24T14:46:44"/>
    <d v="2011-12-23T03:00:00"/>
    <n v="60"/>
    <x v="1137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x v="23"/>
    <d v="2013-04-30T20:55:13"/>
    <d v="2013-05-14T20:55:13"/>
    <n v="14"/>
    <x v="113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x v="23"/>
    <d v="2014-04-25T17:53:09"/>
    <d v="2014-05-10T03:59:00"/>
    <n v="15"/>
    <x v="1139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x v="23"/>
    <d v="2013-07-09T22:24:59"/>
    <d v="2013-07-26T17:00:00"/>
    <n v="17"/>
    <x v="114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x v="10"/>
    <d v="2013-10-03T22:09:05"/>
    <d v="2013-11-02T22:09:05"/>
    <n v="30"/>
    <x v="557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x v="10"/>
    <d v="2012-08-15T20:35:36"/>
    <d v="2012-09-07T07:51:00"/>
    <n v="23"/>
    <x v="483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x v="10"/>
    <d v="2016-06-27T04:37:55"/>
    <d v="2016-07-22T04:37:55"/>
    <n v="25"/>
    <x v="189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x v="10"/>
    <d v="2012-05-24T04:49:23"/>
    <d v="2012-07-21T14:51:00"/>
    <n v="58"/>
    <x v="121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x v="10"/>
    <d v="2015-05-06T19:06:13"/>
    <d v="2015-06-20T19:06:13"/>
    <n v="45"/>
    <x v="85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x v="10"/>
    <d v="2015-01-28T04:02:41"/>
    <d v="2015-02-27T04:02:41"/>
    <n v="30"/>
    <x v="38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x v="10"/>
    <d v="2016-07-03T22:01:11"/>
    <d v="2016-08-02T22:01:11"/>
    <n v="30"/>
    <x v="12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x v="10"/>
    <d v="2013-12-06T13:31:00"/>
    <d v="2014-01-05T13:31:00"/>
    <n v="30"/>
    <x v="1141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x v="10"/>
    <d v="2012-10-16T14:40:52"/>
    <d v="2012-11-15T15:40:52"/>
    <n v="30"/>
    <x v="121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x v="10"/>
    <d v="2013-09-03T13:27:54"/>
    <d v="2013-10-02T13:27:54"/>
    <n v="29"/>
    <x v="1142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x v="10"/>
    <d v="2014-12-18T17:07:23"/>
    <d v="2015-02-15T15:38:00"/>
    <n v="59"/>
    <x v="114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x v="10"/>
    <d v="2011-05-19T21:14:06"/>
    <d v="2011-06-18T21:14:06"/>
    <n v="30"/>
    <x v="140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x v="10"/>
    <d v="2013-05-17T20:47:55"/>
    <d v="2013-06-16T20:47:55"/>
    <n v="30"/>
    <x v="121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x v="10"/>
    <d v="2015-03-04T17:20:13"/>
    <d v="2015-04-03T15:38:00"/>
    <n v="30"/>
    <x v="1106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x v="10"/>
    <d v="2011-07-28T18:57:11"/>
    <d v="2011-08-27T18:57:11"/>
    <n v="30"/>
    <x v="12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x v="10"/>
    <d v="2014-07-18T11:24:19"/>
    <d v="2014-09-16T11:24:19"/>
    <n v="60"/>
    <x v="121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x v="10"/>
    <d v="2013-06-19T15:25:22"/>
    <d v="2013-07-31T19:43:00"/>
    <n v="42"/>
    <x v="114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x v="10"/>
    <d v="2014-07-20T23:36:18"/>
    <d v="2014-09-03T23:36:18"/>
    <n v="45"/>
    <x v="1145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x v="10"/>
    <d v="2016-06-06T00:10:33"/>
    <d v="2016-08-05T00:10:33"/>
    <n v="60"/>
    <x v="1146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x v="10"/>
    <d v="2013-04-01T21:42:37"/>
    <d v="2013-05-01T21:42:37"/>
    <n v="30"/>
    <x v="114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x v="20"/>
    <d v="2015-06-08T14:00:23"/>
    <d v="2015-07-08T14:00:23"/>
    <n v="30"/>
    <x v="1148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x v="20"/>
    <d v="2016-02-26T13:01:20"/>
    <d v="2016-03-25T22:00:00"/>
    <n v="28"/>
    <x v="1149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x v="20"/>
    <d v="2016-08-24T08:20:01"/>
    <d v="2016-10-23T08:20:01"/>
    <n v="60"/>
    <x v="1150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x v="20"/>
    <d v="2014-05-13T15:47:04"/>
    <d v="2014-06-10T08:33:00"/>
    <n v="28"/>
    <x v="1151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x v="20"/>
    <d v="2016-02-14T10:38:23"/>
    <d v="2016-03-22T20:01:00"/>
    <n v="37"/>
    <x v="115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x v="20"/>
    <d v="2014-06-24T18:51:44"/>
    <d v="2014-07-24T18:51:44"/>
    <n v="30"/>
    <x v="115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x v="20"/>
    <d v="2010-03-17T10:48:29"/>
    <d v="2010-05-15T08:10:00"/>
    <n v="59"/>
    <x v="1154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x v="20"/>
    <d v="2014-05-27T14:44:41"/>
    <d v="2014-06-27T14:44:41"/>
    <n v="31"/>
    <x v="1155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x v="20"/>
    <d v="2017-01-16T12:48:05"/>
    <d v="2017-02-14T22:59:00"/>
    <n v="29"/>
    <x v="1156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x v="20"/>
    <d v="2014-06-19T09:14:38"/>
    <d v="2014-07-19T09:14:38"/>
    <n v="30"/>
    <x v="1157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x v="20"/>
    <d v="2015-10-19T14:00:04"/>
    <d v="2015-11-18T15:00:04"/>
    <n v="30"/>
    <x v="1158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x v="20"/>
    <d v="2017-01-06T16:25:39"/>
    <d v="2017-02-05T16:25:39"/>
    <n v="30"/>
    <x v="115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x v="20"/>
    <d v="2014-06-16T15:17:46"/>
    <d v="2014-07-16T15:17:46"/>
    <n v="30"/>
    <x v="1160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x v="20"/>
    <d v="2015-08-18T14:20:40"/>
    <d v="2015-09-27T14:20:40"/>
    <n v="40"/>
    <x v="1161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x v="20"/>
    <d v="2016-02-15T06:04:57"/>
    <d v="2016-03-16T05:04:57"/>
    <n v="30"/>
    <x v="116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x v="20"/>
    <d v="2016-09-06T11:11:32"/>
    <d v="2016-10-06T14:00:00"/>
    <n v="30"/>
    <x v="1163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x v="20"/>
    <d v="2014-11-05T13:35:53"/>
    <d v="2014-12-06T06:00:00"/>
    <n v="31"/>
    <x v="1164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x v="20"/>
    <d v="2014-05-01T19:40:52"/>
    <d v="2014-05-31T19:40:52"/>
    <n v="30"/>
    <x v="1165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x v="20"/>
    <d v="2014-05-23T17:48:03"/>
    <d v="2014-06-20T21:59:00"/>
    <n v="28"/>
    <x v="1166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x v="20"/>
    <d v="2014-11-12T20:35:13"/>
    <d v="2014-12-19T04:00:00"/>
    <n v="37"/>
    <x v="1167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x v="20"/>
    <d v="2016-05-03T04:01:31"/>
    <d v="2016-06-07T04:01:31"/>
    <n v="35"/>
    <x v="1168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x v="20"/>
    <d v="2014-09-17T19:55:39"/>
    <d v="2014-10-17T19:55:39"/>
    <n v="30"/>
    <x v="116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x v="20"/>
    <d v="2014-11-21T18:01:56"/>
    <d v="2014-12-23T00:00:00"/>
    <n v="32"/>
    <x v="117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x v="20"/>
    <d v="2017-01-21T12:01:30"/>
    <d v="2017-02-20T12:01:30"/>
    <n v="30"/>
    <x v="117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x v="20"/>
    <d v="2016-07-19T16:52:18"/>
    <d v="2016-08-18T16:52:18"/>
    <n v="30"/>
    <x v="117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x v="20"/>
    <d v="2015-12-01T06:37:27"/>
    <d v="2016-01-19T06:37:27"/>
    <n v="49"/>
    <x v="1173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x v="20"/>
    <d v="2017-02-14T14:24:46"/>
    <d v="2017-03-14T13:24:46"/>
    <n v="28"/>
    <x v="1174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x v="20"/>
    <d v="2017-01-01T17:35:22"/>
    <d v="2017-02-01T00:00:00"/>
    <n v="31"/>
    <x v="1175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x v="20"/>
    <d v="2015-02-17T15:05:20"/>
    <d v="2015-03-19T14:05:20"/>
    <n v="30"/>
    <x v="1176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x v="20"/>
    <d v="2015-09-28T18:24:55"/>
    <d v="2015-10-23T18:24:55"/>
    <n v="25"/>
    <x v="1177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x v="20"/>
    <d v="2014-10-29T19:15:26"/>
    <d v="2014-12-01T03:00:00"/>
    <n v="33"/>
    <x v="1178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x v="20"/>
    <d v="2016-01-22T11:24:25"/>
    <d v="2016-02-15T15:00:00"/>
    <n v="24"/>
    <x v="1179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x v="20"/>
    <d v="2016-03-14T00:02:57"/>
    <d v="2016-05-02T03:59:00"/>
    <n v="49"/>
    <x v="118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x v="20"/>
    <d v="2015-08-05T16:11:02"/>
    <d v="2015-09-04T16:11:02"/>
    <n v="30"/>
    <x v="1181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x v="20"/>
    <d v="2016-04-24T19:53:51"/>
    <d v="2016-05-23T22:00:00"/>
    <n v="29"/>
    <x v="118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x v="20"/>
    <d v="2015-07-28T19:15:10"/>
    <d v="2015-08-27T19:15:10"/>
    <n v="30"/>
    <x v="1183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x v="20"/>
    <d v="2016-07-01T07:33:47"/>
    <d v="2016-08-06T18:00:00"/>
    <n v="36"/>
    <x v="1184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x v="20"/>
    <d v="2014-12-08T18:46:10"/>
    <d v="2015-01-22T18:46:10"/>
    <n v="45"/>
    <x v="1185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x v="20"/>
    <d v="2016-12-01T22:03:39"/>
    <d v="2017-01-03T22:03:39"/>
    <n v="33"/>
    <x v="1186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x v="20"/>
    <d v="2014-10-27T00:10:16"/>
    <d v="2014-11-26T01:15:00"/>
    <n v="30"/>
    <x v="1187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x v="24"/>
    <d v="2014-12-01T17:05:38"/>
    <d v="2014-12-31T17:05:38"/>
    <n v="30"/>
    <x v="38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x v="24"/>
    <d v="2015-06-15T23:55:00"/>
    <d v="2015-06-30T23:55:00"/>
    <n v="15"/>
    <x v="136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x v="24"/>
    <d v="2014-10-23T12:13:54"/>
    <d v="2014-11-22T13:13:54"/>
    <n v="30"/>
    <x v="119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x v="24"/>
    <d v="2015-02-18T01:13:44"/>
    <d v="2015-04-01T00:18:00"/>
    <n v="42"/>
    <x v="121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x v="24"/>
    <d v="2015-01-27T21:13:54"/>
    <d v="2015-03-02T21:16:00"/>
    <n v="34"/>
    <x v="1188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x v="24"/>
    <d v="2014-07-19T05:06:39"/>
    <d v="2014-09-17T05:06:39"/>
    <n v="60"/>
    <x v="118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x v="24"/>
    <d v="2017-02-16T10:14:42"/>
    <d v="2017-02-23T10:14:42"/>
    <n v="7"/>
    <x v="12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x v="24"/>
    <d v="2015-10-09T21:10:20"/>
    <d v="2015-11-08T22:10:20"/>
    <n v="30"/>
    <x v="189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x v="24"/>
    <d v="2015-10-04T03:15:59"/>
    <d v="2015-11-03T04:15:59"/>
    <n v="30"/>
    <x v="61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x v="24"/>
    <d v="2016-04-12T10:47:14"/>
    <d v="2016-05-12T10:47:14"/>
    <n v="30"/>
    <x v="688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x v="24"/>
    <d v="2015-04-27T19:47:19"/>
    <d v="2015-05-27T19:47:19"/>
    <n v="30"/>
    <x v="12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x v="24"/>
    <d v="2014-09-10T16:31:48"/>
    <d v="2014-10-01T03:59:00"/>
    <n v="21"/>
    <x v="119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x v="24"/>
    <d v="2015-08-03T06:47:27"/>
    <d v="2015-09-02T06:47:27"/>
    <n v="30"/>
    <x v="121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x v="24"/>
    <d v="2015-07-03T06:03:10"/>
    <d v="2015-08-02T06:03:10"/>
    <n v="30"/>
    <x v="121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x v="24"/>
    <d v="2015-08-25T14:43:52"/>
    <d v="2015-09-17T17:00:00"/>
    <n v="23"/>
    <x v="121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x v="24"/>
    <d v="2016-06-04T03:40:24"/>
    <d v="2016-07-04T03:40:24"/>
    <n v="30"/>
    <x v="1191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x v="24"/>
    <d v="2014-08-20T15:40:33"/>
    <d v="2014-09-20T15:40:33"/>
    <n v="31"/>
    <x v="1192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x v="24"/>
    <d v="2015-06-30T09:32:39"/>
    <d v="2015-08-28T12:12:00"/>
    <n v="59"/>
    <x v="1193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x v="24"/>
    <d v="2015-04-14T01:16:39"/>
    <d v="2015-04-29T01:16:39"/>
    <n v="15"/>
    <x v="853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x v="24"/>
    <d v="2014-10-24T00:29:53"/>
    <d v="2014-11-13T01:29:53"/>
    <n v="20"/>
    <x v="405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x v="25"/>
    <d v="2013-10-08T01:00:03"/>
    <d v="2013-11-07T02:00:03"/>
    <n v="30"/>
    <x v="119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x v="25"/>
    <d v="2009-09-23T13:35:16"/>
    <d v="2009-12-02T00:50:00"/>
    <n v="70"/>
    <x v="121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x v="25"/>
    <d v="2014-01-13T17:49:11"/>
    <d v="2014-03-14T16:49:11"/>
    <n v="60"/>
    <x v="119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x v="25"/>
    <d v="2015-04-27T08:48:29"/>
    <d v="2015-05-28T20:05:00"/>
    <n v="31"/>
    <x v="1196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x v="25"/>
    <d v="2011-05-09T17:31:01"/>
    <d v="2011-06-08T17:31:01"/>
    <n v="30"/>
    <x v="853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x v="25"/>
    <d v="2016-06-28T22:00:04"/>
    <d v="2016-07-27T22:00:00"/>
    <n v="29"/>
    <x v="1197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x v="25"/>
    <d v="2014-02-01T22:29:05"/>
    <d v="2014-02-17T00:00:00"/>
    <n v="16"/>
    <x v="1198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x v="25"/>
    <d v="2014-11-19T01:29:45"/>
    <d v="2014-12-24T01:29:45"/>
    <n v="35"/>
    <x v="1199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x v="25"/>
    <d v="2013-04-25T16:18:34"/>
    <d v="2013-05-25T16:18:34"/>
    <n v="30"/>
    <x v="121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x v="25"/>
    <d v="2016-03-09T19:31:22"/>
    <d v="2016-04-08T18:31:22"/>
    <n v="30"/>
    <x v="120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x v="25"/>
    <d v="2015-05-20T18:28:03"/>
    <d v="2015-06-19T18:28:03"/>
    <n v="30"/>
    <x v="466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x v="25"/>
    <d v="2016-02-04T00:47:39"/>
    <d v="2016-02-28T23:59:00"/>
    <n v="24"/>
    <x v="1201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x v="25"/>
    <d v="2017-02-20T00:00:02"/>
    <d v="2017-04-01T03:59:00"/>
    <n v="40"/>
    <x v="1202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x v="25"/>
    <d v="2015-01-13T22:15:29"/>
    <d v="2015-02-17T22:15:29"/>
    <n v="35"/>
    <x v="1203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x v="25"/>
    <d v="2014-06-09T12:34:56"/>
    <d v="2014-07-09T12:34:56"/>
    <n v="30"/>
    <x v="1204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x v="25"/>
    <d v="2015-05-16T21:06:08"/>
    <d v="2015-06-30T21:06:08"/>
    <n v="45"/>
    <x v="120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x v="25"/>
    <d v="2012-05-25T20:20:48"/>
    <d v="2012-07-24T20:20:48"/>
    <n v="60"/>
    <x v="1206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x v="25"/>
    <d v="2010-08-09T01:34:51"/>
    <d v="2010-09-02T02:00:00"/>
    <n v="24"/>
    <x v="120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x v="25"/>
    <d v="2013-07-26T23:54:51"/>
    <d v="2013-08-28T23:54:51"/>
    <n v="33"/>
    <x v="1208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x v="25"/>
    <d v="2012-03-22T01:12:06"/>
    <d v="2012-05-21T01:12:06"/>
    <n v="60"/>
    <x v="121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x v="26"/>
    <d v="2015-11-17T10:46:30"/>
    <d v="2015-12-19T10:46:30"/>
    <n v="32"/>
    <x v="1209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x v="26"/>
    <d v="2015-08-30T18:57:33"/>
    <d v="2015-10-26T21:20:00"/>
    <n v="57"/>
    <x v="121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x v="26"/>
    <d v="2014-08-26T21:43:11"/>
    <d v="2014-09-25T21:43:11"/>
    <n v="30"/>
    <x v="72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x v="26"/>
    <d v="2014-05-20T15:35:01"/>
    <d v="2014-05-30T15:35:01"/>
    <n v="10"/>
    <x v="12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x v="26"/>
    <d v="2016-12-03T21:29:28"/>
    <d v="2016-12-25T11:00:00"/>
    <n v="22"/>
    <x v="1211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x v="26"/>
    <d v="2015-03-06T02:30:22"/>
    <d v="2015-04-05T01:30:22"/>
    <n v="30"/>
    <x v="121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x v="26"/>
    <d v="2014-11-13T22:49:25"/>
    <d v="2014-12-13T22:49:25"/>
    <n v="30"/>
    <x v="407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x v="26"/>
    <d v="2015-01-01T05:59:59"/>
    <d v="2015-01-31T20:12:00"/>
    <n v="30"/>
    <x v="121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x v="26"/>
    <d v="2015-09-09T23:38:06"/>
    <d v="2015-10-09T23:38:06"/>
    <n v="30"/>
    <x v="121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x v="26"/>
    <d v="2015-08-24T20:34:24"/>
    <d v="2015-09-23T20:34:24"/>
    <n v="30"/>
    <x v="88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x v="26"/>
    <d v="2016-03-04T17:25:41"/>
    <d v="2016-04-03T16:25:41"/>
    <n v="30"/>
    <x v="121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x v="26"/>
    <d v="2015-02-11T01:44:45"/>
    <d v="2015-03-28T00:44:45"/>
    <n v="45"/>
    <x v="121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x v="26"/>
    <d v="2015-01-29T20:17:35"/>
    <d v="2015-02-28T20:17:35"/>
    <n v="30"/>
    <x v="377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x v="26"/>
    <d v="2016-03-16T17:06:22"/>
    <d v="2016-05-15T16:21:00"/>
    <n v="60"/>
    <x v="1213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x v="26"/>
    <d v="2014-05-21T01:12:08"/>
    <d v="2014-06-18T20:13:00"/>
    <n v="28"/>
    <x v="677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x v="26"/>
    <d v="2014-10-29T10:19:29"/>
    <d v="2014-12-13T11:19:29"/>
    <n v="45"/>
    <x v="184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x v="26"/>
    <d v="2016-08-21T08:29:57"/>
    <d v="2016-09-20T08:29:57"/>
    <n v="30"/>
    <x v="121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x v="26"/>
    <d v="2015-05-27T16:00:58"/>
    <d v="2015-07-26T16:00:58"/>
    <n v="60"/>
    <x v="154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x v="26"/>
    <d v="2016-03-09T12:56:16"/>
    <d v="2016-04-08T11:56:16"/>
    <n v="30"/>
    <x v="121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x v="26"/>
    <d v="2014-06-01T01:22:32"/>
    <d v="2014-07-15T05:11:00"/>
    <n v="44"/>
    <x v="1214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x v="11"/>
    <d v="2011-04-05T02:13:53"/>
    <d v="2011-05-05T02:13:53"/>
    <n v="30"/>
    <x v="1215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x v="11"/>
    <d v="2011-09-02T07:08:37"/>
    <d v="2011-10-14T23:00:00"/>
    <n v="42"/>
    <x v="121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x v="11"/>
    <d v="2011-11-29T04:04:19"/>
    <d v="2012-01-28T04:04:19"/>
    <n v="60"/>
    <x v="1217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x v="11"/>
    <d v="2012-02-06T20:17:15"/>
    <d v="2012-03-17T19:17:15"/>
    <n v="40"/>
    <x v="1218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x v="11"/>
    <d v="2011-07-23T00:18:33"/>
    <d v="2011-08-01T07:00:00"/>
    <n v="9"/>
    <x v="1219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x v="11"/>
    <d v="2010-12-24T02:40:38"/>
    <d v="2011-03-24T01:40:38"/>
    <n v="90"/>
    <x v="1220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x v="11"/>
    <d v="2012-05-24T19:24:11"/>
    <d v="2012-06-14T19:24:11"/>
    <n v="21"/>
    <x v="122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x v="11"/>
    <d v="2013-11-29T19:56:26"/>
    <d v="2014-01-01T05:26:00"/>
    <n v="33"/>
    <x v="1222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x v="11"/>
    <d v="2011-09-10T00:01:49"/>
    <d v="2011-11-02T08:00:00"/>
    <n v="53"/>
    <x v="1223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x v="11"/>
    <d v="2012-11-15T22:11:50"/>
    <d v="2012-12-15T22:11:50"/>
    <n v="30"/>
    <x v="1224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x v="11"/>
    <d v="2013-05-15T00:00:32"/>
    <d v="2013-06-05T00:00:32"/>
    <n v="21"/>
    <x v="1225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x v="11"/>
    <d v="2012-12-03T20:59:44"/>
    <d v="2013-01-02T20:59:44"/>
    <n v="30"/>
    <x v="1226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x v="11"/>
    <d v="2012-06-22T01:40:02"/>
    <d v="2012-07-22T01:40:02"/>
    <n v="30"/>
    <x v="1227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x v="11"/>
    <d v="2014-06-04T23:32:49"/>
    <d v="2014-08-03T17:00:00"/>
    <n v="60"/>
    <x v="1228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x v="11"/>
    <d v="2011-10-29T01:13:16"/>
    <d v="2011-12-13T02:13:16"/>
    <n v="45"/>
    <x v="1229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x v="11"/>
    <d v="2012-10-12T17:10:21"/>
    <d v="2012-11-22T22:00:00"/>
    <n v="41"/>
    <x v="123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x v="11"/>
    <d v="2013-09-29T15:56:28"/>
    <d v="2013-11-01T19:00:00"/>
    <n v="33"/>
    <x v="1231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x v="11"/>
    <d v="2013-01-27T15:42:15"/>
    <d v="2013-03-08T15:42:15"/>
    <n v="40"/>
    <x v="1232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x v="11"/>
    <d v="2014-08-25T04:28:06"/>
    <d v="2014-09-15T04:28:06"/>
    <n v="21"/>
    <x v="123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x v="11"/>
    <d v="2013-02-16T08:09:00"/>
    <d v="2013-02-23T08:09:00"/>
    <n v="7"/>
    <x v="123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x v="11"/>
    <d v="2012-04-04T14:33:35"/>
    <d v="2012-05-28T03:59:00"/>
    <n v="54"/>
    <x v="123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x v="11"/>
    <d v="2014-11-07T07:04:34"/>
    <d v="2014-12-17T07:59:00"/>
    <n v="40"/>
    <x v="1236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x v="11"/>
    <d v="2013-06-28T16:31:29"/>
    <d v="2013-08-27T16:31:29"/>
    <n v="60"/>
    <x v="1237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x v="11"/>
    <d v="2012-11-30T08:48:55"/>
    <d v="2013-01-09T08:48:55"/>
    <n v="40"/>
    <x v="1238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x v="11"/>
    <d v="2012-08-14T16:47:33"/>
    <d v="2012-09-11T16:47:33"/>
    <n v="28"/>
    <x v="1239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x v="11"/>
    <d v="2013-11-01T20:21:07"/>
    <d v="2013-12-01T21:21:07"/>
    <n v="30"/>
    <x v="124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x v="11"/>
    <d v="2012-10-23T16:58:09"/>
    <d v="2012-11-26T04:59:00"/>
    <n v="34"/>
    <x v="223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x v="11"/>
    <d v="2014-05-15T17:41:22"/>
    <d v="2014-06-17T17:41:22"/>
    <n v="33"/>
    <x v="1241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x v="11"/>
    <d v="2014-01-06T20:48:53"/>
    <d v="2014-02-20T20:48:53"/>
    <n v="45"/>
    <x v="1242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x v="11"/>
    <d v="2012-01-31T20:06:15"/>
    <d v="2012-03-02T06:59:00"/>
    <n v="31"/>
    <x v="1243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x v="11"/>
    <d v="2012-09-12T20:37:41"/>
    <d v="2012-10-12T20:37:41"/>
    <n v="30"/>
    <x v="1244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x v="11"/>
    <d v="2011-07-26T08:10:54"/>
    <d v="2011-09-24T08:10:54"/>
    <n v="60"/>
    <x v="1245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x v="11"/>
    <d v="2011-12-19T21:12:36"/>
    <d v="2012-01-16T05:00:00"/>
    <n v="28"/>
    <x v="124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x v="11"/>
    <d v="2011-04-25T04:33:21"/>
    <d v="2011-06-02T05:59:00"/>
    <n v="38"/>
    <x v="1247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x v="11"/>
    <d v="2016-05-12T20:51:01"/>
    <d v="2016-07-11T20:51:01"/>
    <n v="60"/>
    <x v="1248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x v="11"/>
    <d v="2011-04-30T02:04:48"/>
    <d v="2011-06-12T04:00:00"/>
    <n v="43"/>
    <x v="1249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x v="11"/>
    <d v="2009-11-05T18:02:20"/>
    <d v="2009-12-31T23:39:00"/>
    <n v="56"/>
    <x v="125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x v="11"/>
    <d v="2013-01-14T16:29:28"/>
    <d v="2013-02-28T21:25:00"/>
    <n v="45"/>
    <x v="516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x v="11"/>
    <d v="2012-02-02T15:39:25"/>
    <d v="2012-03-03T15:39:25"/>
    <n v="30"/>
    <x v="997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x v="11"/>
    <d v="2010-07-20T05:32:35"/>
    <d v="2010-08-03T01:59:00"/>
    <n v="14"/>
    <x v="1251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x v="27"/>
    <d v="2014-11-19T14:19:04"/>
    <d v="2014-12-19T14:19:04"/>
    <n v="30"/>
    <x v="571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x v="27"/>
    <d v="2011-05-25T00:35:27"/>
    <d v="2011-06-14T00:35:27"/>
    <n v="20"/>
    <x v="99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x v="27"/>
    <d v="2012-08-25T19:46:52"/>
    <d v="2012-09-24T19:46:52"/>
    <n v="30"/>
    <x v="12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x v="27"/>
    <d v="2012-09-23T01:26:00"/>
    <d v="2012-11-22T02:26:00"/>
    <n v="60"/>
    <x v="1253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x v="27"/>
    <d v="2013-09-04T14:49:00"/>
    <d v="2013-09-18T14:49:00"/>
    <n v="14"/>
    <x v="125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x v="27"/>
    <d v="2014-07-13T10:48:23"/>
    <d v="2014-08-14T18:11:00"/>
    <n v="32"/>
    <x v="1255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x v="27"/>
    <d v="2012-05-10T09:49:37"/>
    <d v="2012-06-09T09:49:37"/>
    <n v="30"/>
    <x v="1256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x v="27"/>
    <d v="2011-02-18T16:54:42"/>
    <d v="2011-03-20T15:54:42"/>
    <n v="30"/>
    <x v="125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x v="27"/>
    <d v="2014-04-08T16:25:55"/>
    <d v="2014-05-23T16:25:55"/>
    <n v="45"/>
    <x v="1258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x v="27"/>
    <d v="2013-09-09T10:27:17"/>
    <d v="2013-10-09T10:27:17"/>
    <n v="30"/>
    <x v="1259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x v="27"/>
    <d v="2011-03-23T21:37:00"/>
    <d v="2011-04-26T06:59:00"/>
    <n v="34"/>
    <x v="126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x v="27"/>
    <d v="2013-10-25T11:49:53"/>
    <d v="2013-11-24T12:49:53"/>
    <n v="30"/>
    <x v="1261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x v="27"/>
    <d v="2011-03-24T20:01:36"/>
    <d v="2011-04-24T20:01:36"/>
    <n v="31"/>
    <x v="1262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x v="27"/>
    <d v="2012-03-19T21:22:40"/>
    <d v="2012-04-18T21:22:40"/>
    <n v="30"/>
    <x v="1263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x v="27"/>
    <d v="2012-03-06T19:00:20"/>
    <d v="2012-04-05T18:00:20"/>
    <n v="30"/>
    <x v="126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x v="27"/>
    <d v="2012-11-13T22:17:32"/>
    <d v="2012-12-13T22:17:32"/>
    <n v="30"/>
    <x v="126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x v="27"/>
    <d v="2012-04-24T18:46:08"/>
    <d v="2012-05-24T18:46:08"/>
    <n v="30"/>
    <x v="1266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x v="27"/>
    <d v="2012-11-10T05:19:27"/>
    <d v="2012-12-18T14:20:00"/>
    <n v="38"/>
    <x v="1267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x v="27"/>
    <d v="2013-11-18T21:55:21"/>
    <d v="2013-12-17T12:00:00"/>
    <n v="29"/>
    <x v="1268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x v="27"/>
    <d v="2016-03-30T16:39:10"/>
    <d v="2016-04-30T21:59:00"/>
    <n v="31"/>
    <x v="1269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x v="27"/>
    <d v="2015-12-05T23:57:11"/>
    <d v="2016-01-17T21:00:00"/>
    <n v="43"/>
    <x v="127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x v="27"/>
    <d v="2011-11-01T04:45:36"/>
    <d v="2011-12-31T05:45:36"/>
    <n v="60"/>
    <x v="1271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x v="27"/>
    <d v="2015-01-02T00:31:47"/>
    <d v="2015-02-01T00:31:47"/>
    <n v="30"/>
    <x v="1272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x v="27"/>
    <d v="2012-01-31T18:16:58"/>
    <d v="2012-03-16T03:59:00"/>
    <n v="45"/>
    <x v="1273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x v="27"/>
    <d v="2011-01-21T15:35:13"/>
    <d v="2011-02-22T03:00:00"/>
    <n v="32"/>
    <x v="127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x v="27"/>
    <d v="2013-02-26T06:04:33"/>
    <d v="2013-03-28T05:04:33"/>
    <n v="30"/>
    <x v="1275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x v="27"/>
    <d v="2014-02-12T01:41:38"/>
    <d v="2014-03-11T06:59:00"/>
    <n v="27"/>
    <x v="1276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x v="27"/>
    <d v="2011-10-29T03:35:39"/>
    <d v="2011-11-28T04:35:39"/>
    <n v="30"/>
    <x v="1277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x v="27"/>
    <d v="2016-04-01T21:14:36"/>
    <d v="2016-05-31T21:14:36"/>
    <n v="60"/>
    <x v="1278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x v="27"/>
    <d v="2010-05-15T22:19:59"/>
    <d v="2010-07-05T04:00:00"/>
    <n v="51"/>
    <x v="1279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x v="27"/>
    <d v="2016-07-02T13:03:34"/>
    <d v="2016-08-01T13:03:34"/>
    <n v="30"/>
    <x v="1280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x v="27"/>
    <d v="2012-05-05T15:45:30"/>
    <d v="2012-06-04T15:45:30"/>
    <n v="30"/>
    <x v="1281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x v="27"/>
    <d v="2015-02-04T21:04:52"/>
    <d v="2015-03-06T21:04:52"/>
    <n v="30"/>
    <x v="128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x v="27"/>
    <d v="2016-07-18T14:31:46"/>
    <d v="2016-08-18T06:59:00"/>
    <n v="31"/>
    <x v="1283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x v="27"/>
    <d v="2011-09-16T17:35:40"/>
    <d v="2011-10-16T22:03:00"/>
    <n v="30"/>
    <x v="1284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x v="27"/>
    <d v="2012-03-05T17:25:47"/>
    <d v="2012-04-21T03:59:00"/>
    <n v="47"/>
    <x v="128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x v="27"/>
    <d v="2016-02-16T09:46:16"/>
    <d v="2016-04-16T05:59:00"/>
    <n v="60"/>
    <x v="1054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x v="27"/>
    <d v="2014-01-23T20:31:11"/>
    <d v="2014-02-06T20:31:11"/>
    <n v="14"/>
    <x v="1286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x v="27"/>
    <d v="2011-06-29T01:39:05"/>
    <d v="2011-07-22T01:39:05"/>
    <n v="23"/>
    <x v="1287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x v="27"/>
    <d v="2014-06-12T18:11:07"/>
    <d v="2014-07-12T18:11:07"/>
    <n v="30"/>
    <x v="1288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x v="28"/>
    <d v="2017-02-08T02:54:44"/>
    <d v="2017-03-29T02:00:00"/>
    <n v="49"/>
    <x v="1289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x v="28"/>
    <d v="2017-02-13T05:07:40"/>
    <d v="2017-04-14T04:07:40"/>
    <n v="60"/>
    <x v="12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x v="28"/>
    <d v="2017-03-14T18:45:38"/>
    <d v="2017-04-07T18:45:38"/>
    <n v="24"/>
    <x v="1290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x v="28"/>
    <d v="2017-02-17T19:34:01"/>
    <d v="2017-03-17T18:34:01"/>
    <n v="28"/>
    <x v="129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x v="28"/>
    <d v="2017-02-22T06:00:23"/>
    <d v="2017-03-24T05:00:23"/>
    <n v="30"/>
    <x v="114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x v="28"/>
    <d v="2017-02-26T20:15:19"/>
    <d v="2017-04-27T19:15:19"/>
    <n v="60"/>
    <x v="453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x v="28"/>
    <d v="2017-03-08T01:07:25"/>
    <d v="2017-04-10T20:15:00"/>
    <n v="33"/>
    <x v="1292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x v="28"/>
    <d v="2017-03-10T12:49:54"/>
    <d v="2017-04-09T11:49:54"/>
    <n v="30"/>
    <x v="1293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x v="28"/>
    <d v="2017-02-14T22:37:10"/>
    <d v="2017-03-16T21:37:10"/>
    <n v="30"/>
    <x v="1294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x v="28"/>
    <d v="2017-03-07T10:20:42"/>
    <d v="2017-04-06T09:20:42"/>
    <n v="30"/>
    <x v="1295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x v="28"/>
    <d v="2017-03-01T16:50:08"/>
    <d v="2017-04-03T01:00:00"/>
    <n v="33"/>
    <x v="1296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x v="28"/>
    <d v="2017-02-22T03:37:47"/>
    <d v="2017-03-26T23:59:00"/>
    <n v="32"/>
    <x v="1297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x v="28"/>
    <d v="2017-03-09T22:05:12"/>
    <d v="2017-04-09T20:00:00"/>
    <n v="31"/>
    <x v="1298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x v="28"/>
    <d v="2017-02-25T16:04:34"/>
    <d v="2017-03-27T04:36:00"/>
    <n v="30"/>
    <x v="147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x v="28"/>
    <d v="2017-03-07T00:45:14"/>
    <d v="2017-04-10T01:00:00"/>
    <n v="34"/>
    <x v="1299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x v="28"/>
    <d v="2017-03-02T01:40:11"/>
    <d v="2017-04-01T00:40:11"/>
    <n v="30"/>
    <x v="12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x v="28"/>
    <d v="2017-03-11T00:47:28"/>
    <d v="2017-04-09T23:47:28"/>
    <n v="29"/>
    <x v="1300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x v="28"/>
    <d v="2017-03-02T04:59:20"/>
    <d v="2017-03-26T03:33:00"/>
    <n v="24"/>
    <x v="12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x v="28"/>
    <d v="2017-03-12T20:44:05"/>
    <d v="2017-04-11T20:44:05"/>
    <n v="30"/>
    <x v="130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x v="28"/>
    <d v="2017-03-02T01:43:10"/>
    <d v="2017-04-01T04:00:00"/>
    <n v="30"/>
    <x v="1302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x v="28"/>
    <d v="2014-12-16T15:56:45"/>
    <d v="2015-01-15T15:56:45"/>
    <n v="30"/>
    <x v="119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x v="28"/>
    <d v="2015-02-28T20:52:30"/>
    <d v="2015-03-30T19:52:30"/>
    <n v="30"/>
    <x v="407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x v="28"/>
    <d v="2015-07-02T06:45:37"/>
    <d v="2015-08-31T06:45:37"/>
    <n v="60"/>
    <x v="1303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x v="28"/>
    <d v="2015-01-17T03:21:13"/>
    <d v="2015-02-16T03:21:13"/>
    <n v="30"/>
    <x v="1304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x v="28"/>
    <d v="2015-08-29T00:24:06"/>
    <d v="2015-09-09T16:00:00"/>
    <n v="11"/>
    <x v="121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x v="28"/>
    <d v="2015-06-24T07:21:12"/>
    <d v="2015-08-23T07:21:12"/>
    <n v="60"/>
    <x v="121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x v="28"/>
    <d v="2016-02-27T17:18:15"/>
    <d v="2016-03-28T16:18:15"/>
    <n v="30"/>
    <x v="130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x v="28"/>
    <d v="2016-03-22T20:48:26"/>
    <d v="2016-05-01T20:48:26"/>
    <n v="40"/>
    <x v="121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x v="28"/>
    <d v="2014-07-21T13:31:54"/>
    <d v="2014-08-31T19:39:00"/>
    <n v="41"/>
    <x v="1306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x v="28"/>
    <d v="2015-12-03T14:11:28"/>
    <d v="2016-01-18T13:00:00"/>
    <n v="46"/>
    <x v="1307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x v="28"/>
    <d v="2014-08-01T15:30:34"/>
    <d v="2014-09-01T15:30:34"/>
    <n v="31"/>
    <x v="1308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x v="28"/>
    <d v="2015-05-01T21:55:53"/>
    <d v="2015-06-30T21:55:53"/>
    <n v="60"/>
    <x v="121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x v="28"/>
    <d v="2014-09-05T19:13:32"/>
    <d v="2014-10-05T19:13:32"/>
    <n v="30"/>
    <x v="184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x v="28"/>
    <d v="2015-04-01T22:02:41"/>
    <d v="2015-05-01T22:02:41"/>
    <n v="30"/>
    <x v="1309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x v="28"/>
    <d v="2015-03-01T05:13:05"/>
    <d v="2015-03-31T03:22:00"/>
    <n v="30"/>
    <x v="777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x v="28"/>
    <d v="2016-10-30T13:51:39"/>
    <d v="2016-12-09T14:51:39"/>
    <n v="40"/>
    <x v="1310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x v="28"/>
    <d v="2016-03-31T23:33:58"/>
    <d v="2016-04-21T04:00:00"/>
    <n v="21"/>
    <x v="1311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x v="28"/>
    <d v="2016-03-31T14:39:09"/>
    <d v="2016-05-14T04:59:00"/>
    <n v="44"/>
    <x v="131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x v="28"/>
    <d v="2014-08-18T12:49:51"/>
    <d v="2014-09-17T12:49:51"/>
    <n v="30"/>
    <x v="12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x v="28"/>
    <d v="2014-10-10T18:47:51"/>
    <d v="2014-11-09T19:47:51"/>
    <n v="30"/>
    <x v="131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x v="28"/>
    <d v="2015-11-11T11:04:23"/>
    <d v="2015-12-11T11:04:23"/>
    <n v="30"/>
    <x v="121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x v="28"/>
    <d v="2016-02-25T23:03:49"/>
    <d v="2016-04-03T00:10:00"/>
    <n v="38"/>
    <x v="1314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x v="28"/>
    <d v="2015-05-05T19:48:35"/>
    <d v="2015-07-01T06:00:00"/>
    <n v="57"/>
    <x v="1315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x v="28"/>
    <d v="2014-09-30T22:22:42"/>
    <d v="2014-10-30T22:22:42"/>
    <n v="30"/>
    <x v="12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x v="28"/>
    <d v="2014-07-25T23:14:09"/>
    <d v="2014-08-24T23:14:09"/>
    <n v="30"/>
    <x v="15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x v="28"/>
    <d v="2014-05-29T22:04:24"/>
    <d v="2014-06-27T22:04:24"/>
    <n v="29"/>
    <x v="1316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x v="28"/>
    <d v="2015-02-09T22:16:17"/>
    <d v="2015-04-05T11:00:00"/>
    <n v="55"/>
    <x v="1317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x v="28"/>
    <d v="2015-09-21T15:01:14"/>
    <d v="2015-10-21T15:01:14"/>
    <n v="30"/>
    <x v="131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x v="28"/>
    <d v="2016-04-11T01:15:06"/>
    <d v="2016-06-10T01:15:06"/>
    <n v="60"/>
    <x v="121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x v="28"/>
    <d v="2015-09-25T02:06:23"/>
    <d v="2015-10-25T02:06:23"/>
    <n v="30"/>
    <x v="121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x v="28"/>
    <d v="2015-05-28T21:45:52"/>
    <d v="2015-06-11T15:00:00"/>
    <n v="14"/>
    <x v="121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x v="28"/>
    <d v="2015-11-17T16:24:41"/>
    <d v="2016-01-16T05:00:00"/>
    <n v="60"/>
    <x v="121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x v="28"/>
    <d v="2016-09-01T16:12:54"/>
    <d v="2016-09-13T21:30:00"/>
    <n v="12"/>
    <x v="121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x v="28"/>
    <d v="2015-04-08T00:52:36"/>
    <d v="2015-05-08T00:52:36"/>
    <n v="30"/>
    <x v="407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x v="28"/>
    <d v="2016-07-08T19:32:25"/>
    <d v="2016-08-07T19:32:25"/>
    <n v="30"/>
    <x v="190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x v="28"/>
    <d v="2015-10-09T20:40:33"/>
    <d v="2015-11-08T21:40:33"/>
    <n v="30"/>
    <x v="1319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x v="28"/>
    <d v="2015-06-20T22:46:32"/>
    <d v="2015-07-20T22:46:32"/>
    <n v="30"/>
    <x v="479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x v="28"/>
    <d v="2014-09-02T20:59:02"/>
    <d v="2014-10-02T20:59:02"/>
    <n v="30"/>
    <x v="180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x v="28"/>
    <d v="2016-03-06T20:58:52"/>
    <d v="2016-05-04T19:58:52"/>
    <n v="59"/>
    <x v="1320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x v="28"/>
    <d v="2015-06-16T19:37:02"/>
    <d v="2015-07-16T19:37:02"/>
    <n v="30"/>
    <x v="121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x v="20"/>
    <d v="2015-04-26T15:04:31"/>
    <d v="2015-06-10T15:04:31"/>
    <n v="45"/>
    <x v="132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x v="20"/>
    <d v="2016-12-06T21:02:50"/>
    <d v="2017-01-07T21:00:00"/>
    <n v="32"/>
    <x v="132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x v="20"/>
    <d v="2016-08-04T22:12:55"/>
    <d v="2016-08-27T03:59:00"/>
    <n v="23"/>
    <x v="1323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x v="20"/>
    <d v="2015-01-22T14:31:17"/>
    <d v="2015-03-08T13:31:17"/>
    <n v="45"/>
    <x v="1324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x v="20"/>
    <d v="2016-11-16T06:13:58"/>
    <d v="2016-12-22T02:00:00"/>
    <n v="36"/>
    <x v="1325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x v="20"/>
    <d v="2016-10-25T04:14:27"/>
    <d v="2016-11-24T02:00:00"/>
    <n v="30"/>
    <x v="1326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x v="20"/>
    <d v="2015-10-15T10:27:10"/>
    <d v="2015-11-13T15:00:00"/>
    <n v="29"/>
    <x v="1327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x v="20"/>
    <d v="2015-08-03T22:49:03"/>
    <d v="2015-09-02T22:49:03"/>
    <n v="30"/>
    <x v="1328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x v="20"/>
    <d v="2017-01-23T23:25:21"/>
    <d v="2017-03-01T19:00:00"/>
    <n v="37"/>
    <x v="1329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x v="20"/>
    <d v="2016-03-25T20:05:04"/>
    <d v="2016-04-19T20:05:04"/>
    <n v="25"/>
    <x v="1330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x v="20"/>
    <d v="2015-02-17T18:45:23"/>
    <d v="2015-03-19T17:45:23"/>
    <n v="30"/>
    <x v="1331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x v="20"/>
    <d v="2016-09-14T06:04:42"/>
    <d v="2016-10-14T06:04:42"/>
    <n v="30"/>
    <x v="133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x v="20"/>
    <d v="2016-02-20T17:59:28"/>
    <d v="2016-03-21T16:59:28"/>
    <n v="30"/>
    <x v="1333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x v="20"/>
    <d v="2015-03-04T21:02:33"/>
    <d v="2015-04-03T20:02:33"/>
    <n v="30"/>
    <x v="1334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x v="20"/>
    <d v="2015-09-05T18:56:01"/>
    <d v="2015-10-05T18:56:01"/>
    <n v="30"/>
    <x v="14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x v="20"/>
    <d v="2016-07-20T04:01:09"/>
    <d v="2016-08-29T04:01:09"/>
    <n v="40"/>
    <x v="1335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x v="20"/>
    <d v="2016-12-29T19:51:23"/>
    <d v="2017-01-28T19:29:00"/>
    <n v="30"/>
    <x v="1336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x v="20"/>
    <d v="2016-05-15T22:56:32"/>
    <d v="2016-07-14T22:56:32"/>
    <n v="60"/>
    <x v="1337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x v="20"/>
    <d v="2015-03-05T19:53:49"/>
    <d v="2015-03-25T18:53:49"/>
    <n v="20"/>
    <x v="1338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x v="20"/>
    <d v="2016-02-05T16:08:33"/>
    <d v="2016-02-25T16:08:33"/>
    <n v="20"/>
    <x v="1339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x v="20"/>
    <d v="2015-07-24T13:37:40"/>
    <d v="2015-09-12T13:37:40"/>
    <n v="50"/>
    <x v="13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x v="20"/>
    <d v="2016-02-10T23:34:05"/>
    <d v="2016-03-11T23:34:05"/>
    <n v="30"/>
    <x v="1238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x v="20"/>
    <d v="2016-09-23T20:50:40"/>
    <d v="2016-10-23T20:50:40"/>
    <n v="30"/>
    <x v="1341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x v="20"/>
    <d v="2014-07-05T11:39:39"/>
    <d v="2014-08-03T11:39:39"/>
    <n v="29"/>
    <x v="1342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x v="20"/>
    <d v="2014-07-14T23:31:52"/>
    <d v="2014-08-13T23:31:52"/>
    <n v="30"/>
    <x v="134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x v="20"/>
    <d v="2014-08-04T20:38:08"/>
    <d v="2014-08-25T20:38:08"/>
    <n v="21"/>
    <x v="121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x v="20"/>
    <d v="2014-07-04T15:48:04"/>
    <d v="2014-08-03T15:48:04"/>
    <n v="30"/>
    <x v="134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x v="20"/>
    <d v="2014-07-29T13:27:24"/>
    <d v="2014-09-27T13:27:24"/>
    <n v="60"/>
    <x v="1345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x v="20"/>
    <d v="2014-12-14T19:39:19"/>
    <d v="2015-01-13T19:39:19"/>
    <n v="30"/>
    <x v="1346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x v="20"/>
    <d v="2014-09-09T18:43:14"/>
    <d v="2014-10-14T18:43:14"/>
    <n v="35"/>
    <x v="1347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x v="20"/>
    <d v="2014-09-23T23:30:40"/>
    <d v="2014-10-23T23:30:40"/>
    <n v="30"/>
    <x v="1348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x v="20"/>
    <d v="2014-05-07T17:13:56"/>
    <d v="2014-07-06T17:13:56"/>
    <n v="60"/>
    <x v="1349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x v="20"/>
    <d v="2014-12-05T18:14:58"/>
    <d v="2015-01-19T18:14:58"/>
    <n v="45"/>
    <x v="135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x v="20"/>
    <d v="2014-10-18T05:14:52"/>
    <d v="2014-11-29T14:59:00"/>
    <n v="42"/>
    <x v="1351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x v="20"/>
    <d v="2014-09-09T23:26:00"/>
    <d v="2014-10-24T23:26:00"/>
    <n v="45"/>
    <x v="1352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x v="20"/>
    <d v="2014-09-23T22:57:51"/>
    <d v="2014-10-29T22:57:51"/>
    <n v="36"/>
    <x v="135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x v="20"/>
    <d v="2015-01-21T08:34:13"/>
    <d v="2015-02-20T08:34:13"/>
    <n v="30"/>
    <x v="1354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x v="20"/>
    <d v="2015-02-10T20:43:15"/>
    <d v="2015-03-27T19:43:15"/>
    <n v="45"/>
    <x v="135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x v="20"/>
    <d v="2016-08-03T16:36:20"/>
    <d v="2016-09-02T16:36:20"/>
    <n v="30"/>
    <x v="1356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x v="20"/>
    <d v="2016-05-03T14:25:10"/>
    <d v="2016-07-02T14:25:10"/>
    <n v="60"/>
    <x v="1357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x v="20"/>
    <d v="2016-08-15T14:49:05"/>
    <d v="2016-09-15T14:49:05"/>
    <n v="31"/>
    <x v="1358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x v="20"/>
    <d v="2016-01-19T13:48:09"/>
    <d v="2016-02-21T13:48:09"/>
    <n v="33"/>
    <x v="135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x v="20"/>
    <d v="2015-04-21T22:47:58"/>
    <d v="2015-05-21T22:47:58"/>
    <n v="30"/>
    <x v="136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x v="20"/>
    <d v="2014-12-30T15:44:00"/>
    <d v="2015-01-31T03:25:00"/>
    <n v="32"/>
    <x v="1361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x v="20"/>
    <d v="2014-09-15T03:14:15"/>
    <d v="2014-10-16T00:00:00"/>
    <n v="31"/>
    <x v="1362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x v="20"/>
    <d v="2014-11-15T13:12:57"/>
    <d v="2014-12-15T13:12:57"/>
    <n v="30"/>
    <x v="136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x v="20"/>
    <d v="2015-03-05T15:43:57"/>
    <d v="2015-04-04T14:43:57"/>
    <n v="30"/>
    <x v="1364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x v="20"/>
    <d v="2014-10-01T22:45:42"/>
    <d v="2014-10-31T22:45:42"/>
    <n v="30"/>
    <x v="401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x v="20"/>
    <d v="2014-11-13T06:00:03"/>
    <d v="2015-01-12T06:00:03"/>
    <n v="60"/>
    <x v="180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x v="20"/>
    <d v="2015-01-06T16:11:18"/>
    <d v="2015-02-05T16:11:18"/>
    <n v="30"/>
    <x v="1365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x v="20"/>
    <d v="2014-11-30T17:46:05"/>
    <d v="2015-01-29T17:46:05"/>
    <n v="60"/>
    <x v="1366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x v="20"/>
    <d v="2015-07-04T00:44:42"/>
    <d v="2015-08-10T06:59:00"/>
    <n v="37"/>
    <x v="1367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x v="20"/>
    <d v="2014-10-28T21:24:00"/>
    <d v="2014-11-27T22:24:00"/>
    <n v="30"/>
    <x v="136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x v="20"/>
    <d v="2015-01-07T13:13:42"/>
    <d v="2015-02-11T13:13:42"/>
    <n v="35"/>
    <x v="1368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x v="20"/>
    <d v="2016-09-15T06:55:41"/>
    <d v="2016-10-14T16:00:00"/>
    <n v="29"/>
    <x v="1369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x v="20"/>
    <d v="2016-05-25T10:32:46"/>
    <d v="2016-07-24T10:32:46"/>
    <n v="60"/>
    <x v="137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x v="20"/>
    <d v="2016-11-15T13:39:49"/>
    <d v="2016-12-15T13:39:49"/>
    <n v="30"/>
    <x v="1371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x v="20"/>
    <d v="2015-12-06T07:50:33"/>
    <d v="2016-02-04T07:50:33"/>
    <n v="60"/>
    <x v="1372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x v="20"/>
    <d v="2014-10-22T20:13:28"/>
    <d v="2014-11-11T21:13:28"/>
    <n v="20"/>
    <x v="137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x v="20"/>
    <d v="2016-09-10T14:32:50"/>
    <d v="2016-10-10T14:32:50"/>
    <n v="30"/>
    <x v="1374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x v="20"/>
    <d v="2015-11-13T15:51:08"/>
    <d v="2015-12-15T12:10:00"/>
    <n v="32"/>
    <x v="1375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x v="20"/>
    <d v="2015-06-04T11:20:30"/>
    <d v="2015-06-27T21:59:00"/>
    <n v="23"/>
    <x v="1376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x v="20"/>
    <d v="2015-01-14T01:43:02"/>
    <d v="2015-02-14T01:43:02"/>
    <n v="31"/>
    <x v="1377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x v="20"/>
    <d v="2015-10-05T16:16:44"/>
    <d v="2015-11-14T17:16:44"/>
    <n v="40"/>
    <x v="1378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x v="20"/>
    <d v="2015-08-31T19:17:38"/>
    <d v="2015-10-02T18:00:00"/>
    <n v="32"/>
    <x v="1379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x v="20"/>
    <d v="2014-08-26T15:19:09"/>
    <d v="2014-09-30T15:19:09"/>
    <n v="35"/>
    <x v="1380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x v="20"/>
    <d v="2014-08-29T01:38:33"/>
    <d v="2014-09-28T01:38:33"/>
    <n v="30"/>
    <x v="1381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x v="20"/>
    <d v="2017-01-07T16:20:30"/>
    <d v="2017-02-11T16:20:30"/>
    <n v="35"/>
    <x v="1382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x v="20"/>
    <d v="2015-01-25T21:47:19"/>
    <d v="2015-03-01T21:47:19"/>
    <n v="35"/>
    <x v="1383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x v="20"/>
    <d v="2014-08-09T21:50:26"/>
    <d v="2014-08-21T21:50:26"/>
    <n v="12"/>
    <x v="1384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x v="20"/>
    <d v="2014-08-25T10:24:30"/>
    <d v="2014-10-24T04:00:00"/>
    <n v="60"/>
    <x v="18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x v="20"/>
    <d v="2016-06-03T07:38:56"/>
    <d v="2016-07-03T07:38:56"/>
    <n v="30"/>
    <x v="1385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x v="20"/>
    <d v="2014-07-09T21:20:12"/>
    <d v="2014-08-08T21:20:12"/>
    <n v="30"/>
    <x v="121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x v="20"/>
    <d v="2015-01-29T07:32:16"/>
    <d v="2015-02-28T07:32:16"/>
    <n v="30"/>
    <x v="138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x v="20"/>
    <d v="2015-06-17T21:45:37"/>
    <d v="2015-07-01T21:45:37"/>
    <n v="14"/>
    <x v="121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x v="20"/>
    <d v="2016-06-27T21:01:43"/>
    <d v="2016-07-25T19:00:00"/>
    <n v="28"/>
    <x v="1387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x v="20"/>
    <d v="2016-12-01T15:53:27"/>
    <d v="2017-01-30T06:59:00"/>
    <n v="60"/>
    <x v="1388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x v="20"/>
    <d v="2015-03-04T05:37:30"/>
    <d v="2015-04-03T04:37:30"/>
    <n v="30"/>
    <x v="121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x v="20"/>
    <d v="2014-06-30T18:03:16"/>
    <d v="2014-07-30T18:03:16"/>
    <n v="30"/>
    <x v="191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x v="20"/>
    <d v="2015-03-02T02:01:30"/>
    <d v="2015-04-01T01:01:30"/>
    <n v="30"/>
    <x v="1389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x v="11"/>
    <d v="2012-01-18T07:39:27"/>
    <d v="2012-03-03T07:39:27"/>
    <n v="45"/>
    <x v="1390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x v="11"/>
    <d v="2013-12-26T19:07:42"/>
    <d v="2014-01-31T19:01:00"/>
    <n v="36"/>
    <x v="425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x v="11"/>
    <d v="2012-09-24T16:26:16"/>
    <d v="2012-10-24T16:26:16"/>
    <n v="30"/>
    <x v="1391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x v="11"/>
    <d v="2013-12-18T21:59:27"/>
    <d v="2014-01-08T02:08:00"/>
    <n v="21"/>
    <x v="1392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x v="11"/>
    <d v="2013-06-18T20:01:43"/>
    <d v="2013-07-11T20:01:43"/>
    <n v="23"/>
    <x v="139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x v="11"/>
    <d v="2014-01-18T22:10:17"/>
    <d v="2014-02-17T22:10:17"/>
    <n v="30"/>
    <x v="1394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x v="11"/>
    <d v="2011-01-12T07:49:21"/>
    <d v="2011-03-03T07:49:21"/>
    <n v="50"/>
    <x v="1395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x v="11"/>
    <d v="2014-04-07T21:35:30"/>
    <d v="2014-05-09T22:00:00"/>
    <n v="32"/>
    <x v="1396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x v="11"/>
    <d v="2010-12-04T02:06:11"/>
    <d v="2011-01-21T22:00:00"/>
    <n v="48"/>
    <x v="139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x v="11"/>
    <d v="2014-01-25T16:25:07"/>
    <d v="2014-02-24T16:25:07"/>
    <n v="30"/>
    <x v="1398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x v="11"/>
    <d v="2012-04-27T23:54:23"/>
    <d v="2012-05-12T23:54:23"/>
    <n v="15"/>
    <x v="1399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x v="11"/>
    <d v="2011-02-02T12:57:07"/>
    <d v="2011-03-04T12:57:07"/>
    <n v="30"/>
    <x v="84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x v="11"/>
    <d v="2013-01-29T01:03:23"/>
    <d v="2013-03-02T07:59:00"/>
    <n v="32"/>
    <x v="14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x v="11"/>
    <d v="2014-12-15T23:08:15"/>
    <d v="2015-01-24T23:08:15"/>
    <n v="40"/>
    <x v="1401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x v="11"/>
    <d v="2016-03-01T16:51:11"/>
    <d v="2016-03-31T15:51:11"/>
    <n v="30"/>
    <x v="140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x v="11"/>
    <d v="2013-01-31T19:25:29"/>
    <d v="2013-02-17T19:25:29"/>
    <n v="17"/>
    <x v="1403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x v="11"/>
    <d v="2012-01-18T01:08:55"/>
    <d v="2012-03-18T00:08:55"/>
    <n v="60"/>
    <x v="1404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x v="11"/>
    <d v="2011-09-02T18:52:37"/>
    <d v="2011-10-01T03:00:00"/>
    <n v="29"/>
    <x v="1405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x v="11"/>
    <d v="2016-09-01T17:19:42"/>
    <d v="2016-10-01T17:19:42"/>
    <n v="30"/>
    <x v="1406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x v="11"/>
    <d v="2013-04-18T02:18:30"/>
    <d v="2013-05-07T04:59:00"/>
    <n v="19"/>
    <x v="1407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x v="11"/>
    <d v="2014-04-16T20:17:25"/>
    <d v="2014-05-20T04:59:00"/>
    <n v="34"/>
    <x v="1408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x v="11"/>
    <d v="2015-01-27T15:09:41"/>
    <d v="2015-03-02T05:59:00"/>
    <n v="34"/>
    <x v="1409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x v="11"/>
    <d v="2011-01-21T23:52:34"/>
    <d v="2011-02-20T23:52:34"/>
    <n v="30"/>
    <x v="141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x v="11"/>
    <d v="2011-05-03T23:21:54"/>
    <d v="2011-06-11T03:00:00"/>
    <n v="39"/>
    <x v="14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x v="11"/>
    <d v="2016-06-02T07:59:58"/>
    <d v="2016-06-17T04:55:00"/>
    <n v="15"/>
    <x v="4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x v="11"/>
    <d v="2012-11-15T15:36:17"/>
    <d v="2012-12-15T15:36:17"/>
    <n v="30"/>
    <x v="1412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x v="11"/>
    <d v="2015-03-31T05:40:32"/>
    <d v="2015-04-21T05:40:32"/>
    <n v="21"/>
    <x v="1413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x v="11"/>
    <d v="2011-05-28T18:54:48"/>
    <d v="2011-07-31T06:59:00"/>
    <n v="64"/>
    <x v="1414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x v="11"/>
    <d v="2012-09-17T20:17:39"/>
    <d v="2012-10-17T20:17:39"/>
    <n v="30"/>
    <x v="141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x v="11"/>
    <d v="2014-06-10T23:01:40"/>
    <d v="2014-07-10T23:01:40"/>
    <n v="30"/>
    <x v="1416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x v="11"/>
    <d v="2014-07-07T21:45:38"/>
    <d v="2014-07-28T01:00:00"/>
    <n v="21"/>
    <x v="1417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x v="11"/>
    <d v="2015-03-18T18:30:52"/>
    <d v="2015-04-25T00:00:00"/>
    <n v="38"/>
    <x v="1418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x v="11"/>
    <d v="2012-09-25T01:26:57"/>
    <d v="2012-11-14T02:26:57"/>
    <n v="50"/>
    <x v="1419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x v="11"/>
    <d v="2013-04-24T00:30:37"/>
    <d v="2013-05-24T00:30:37"/>
    <n v="30"/>
    <x v="1420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x v="11"/>
    <d v="2013-11-22T12:55:40"/>
    <d v="2014-01-06T12:55:40"/>
    <n v="45"/>
    <x v="1421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x v="11"/>
    <d v="2014-06-27T20:31:12"/>
    <d v="2014-07-18T20:31:12"/>
    <n v="21"/>
    <x v="142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x v="11"/>
    <d v="2014-08-13T18:26:53"/>
    <d v="2014-09-12T18:26:53"/>
    <n v="30"/>
    <x v="15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x v="11"/>
    <d v="2011-10-17T04:48:41"/>
    <d v="2011-12-16T05:48:41"/>
    <n v="60"/>
    <x v="1423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x v="11"/>
    <d v="2011-08-23T18:28:49"/>
    <d v="2011-09-22T18:28:49"/>
    <n v="30"/>
    <x v="1424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x v="11"/>
    <d v="2014-01-16T17:01:24"/>
    <d v="2014-02-06T17:01:24"/>
    <n v="21"/>
    <x v="1225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x v="18"/>
    <d v="2014-12-27T07:12:21"/>
    <d v="2015-01-26T07:12:21"/>
    <n v="30"/>
    <x v="1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x v="18"/>
    <d v="2017-01-20T11:49:34"/>
    <d v="2017-03-08T07:30:00"/>
    <n v="47"/>
    <x v="1425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x v="18"/>
    <d v="2014-05-13T19:08:05"/>
    <d v="2014-06-12T19:08:05"/>
    <n v="30"/>
    <x v="119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x v="18"/>
    <d v="2014-04-04T17:11:40"/>
    <d v="2014-05-04T17:11:40"/>
    <n v="30"/>
    <x v="1426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x v="18"/>
    <d v="2016-10-02T08:49:07"/>
    <d v="2016-11-06T09:49:07"/>
    <n v="35"/>
    <x v="142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x v="18"/>
    <d v="2017-01-07T05:54:57"/>
    <d v="2017-03-01T04:00:00"/>
    <n v="53"/>
    <x v="1428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x v="18"/>
    <d v="2016-10-06T22:11:52"/>
    <d v="2016-11-05T22:11:52"/>
    <n v="30"/>
    <x v="119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x v="18"/>
    <d v="2015-11-20T18:42:05"/>
    <d v="2015-12-15T07:59:00"/>
    <n v="25"/>
    <x v="1429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x v="18"/>
    <d v="2016-12-05T00:04:09"/>
    <d v="2017-01-04T00:04:09"/>
    <n v="30"/>
    <x v="121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x v="18"/>
    <d v="2016-01-02T08:32:15"/>
    <d v="2016-01-31T04:17:00"/>
    <n v="29"/>
    <x v="143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x v="18"/>
    <d v="2014-10-11T18:48:21"/>
    <d v="2014-11-20T19:48:21"/>
    <n v="40"/>
    <x v="143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x v="18"/>
    <d v="2015-05-31T03:06:42"/>
    <d v="2015-06-30T03:06:42"/>
    <n v="30"/>
    <x v="143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x v="18"/>
    <d v="2015-06-09T14:46:50"/>
    <d v="2015-07-08T16:45:00"/>
    <n v="29"/>
    <x v="1433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x v="18"/>
    <d v="2016-06-08T23:15:33"/>
    <d v="2016-06-28T23:15:33"/>
    <n v="20"/>
    <x v="1434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x v="18"/>
    <d v="2016-06-07T21:35:08"/>
    <d v="2016-08-06T21:35:08"/>
    <n v="60"/>
    <x v="1303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x v="18"/>
    <d v="2014-05-17T06:50:05"/>
    <d v="2014-06-16T06:50:05"/>
    <n v="30"/>
    <x v="121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x v="18"/>
    <d v="2015-01-31T00:42:05"/>
    <d v="2015-03-01T00:42:05"/>
    <n v="29"/>
    <x v="121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x v="18"/>
    <d v="2014-05-14T00:12:35"/>
    <d v="2014-06-13T00:12:35"/>
    <n v="30"/>
    <x v="121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x v="18"/>
    <d v="2016-02-13T15:35:29"/>
    <d v="2016-03-14T14:35:29"/>
    <n v="30"/>
    <x v="388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x v="18"/>
    <d v="2016-03-01T13:36:20"/>
    <d v="2016-03-30T12:36:20"/>
    <n v="29"/>
    <x v="1435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x v="14"/>
    <d v="2015-02-08T03:39:49"/>
    <d v="2015-03-10T02:39:49"/>
    <n v="30"/>
    <x v="1436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x v="14"/>
    <d v="2012-06-07T22:46:52"/>
    <d v="2012-07-10T23:48:00"/>
    <n v="33"/>
    <x v="1437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x v="14"/>
    <d v="2012-03-09T22:45:08"/>
    <d v="2012-04-08T21:45:08"/>
    <n v="30"/>
    <x v="143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x v="14"/>
    <d v="2012-10-23T04:45:35"/>
    <d v="2012-11-27T12:00:00"/>
    <n v="35"/>
    <x v="1439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x v="14"/>
    <d v="2012-07-09T02:15:10"/>
    <d v="2012-08-10T22:00:00"/>
    <n v="32"/>
    <x v="144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x v="14"/>
    <d v="2014-10-13T21:45:38"/>
    <d v="2014-11-12T22:45:38"/>
    <n v="30"/>
    <x v="1441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x v="14"/>
    <d v="2015-11-15T19:12:12"/>
    <d v="2015-12-03T21:30:00"/>
    <n v="18"/>
    <x v="1442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x v="14"/>
    <d v="2010-05-01T05:45:32"/>
    <d v="2010-06-01T04:59:00"/>
    <n v="31"/>
    <x v="1443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x v="14"/>
    <d v="2013-01-25T19:02:26"/>
    <d v="2013-03-11T18:02:26"/>
    <n v="45"/>
    <x v="144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x v="14"/>
    <d v="2012-11-15T18:52:08"/>
    <d v="2012-12-15T18:52:08"/>
    <n v="30"/>
    <x v="144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x v="14"/>
    <d v="2010-06-06T19:09:14"/>
    <d v="2010-07-22T06:00:00"/>
    <n v="46"/>
    <x v="1446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x v="14"/>
    <d v="2011-05-08T15:18:01"/>
    <d v="2011-06-07T15:18:01"/>
    <n v="30"/>
    <x v="1447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x v="14"/>
    <d v="2011-03-30T22:36:25"/>
    <d v="2011-04-16T03:59:00"/>
    <n v="17"/>
    <x v="1448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x v="14"/>
    <d v="2012-01-12T21:43:03"/>
    <d v="2012-02-12T21:43:03"/>
    <n v="31"/>
    <x v="1449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x v="14"/>
    <d v="2015-09-20T17:55:22"/>
    <d v="2015-10-20T17:55:22"/>
    <n v="30"/>
    <x v="145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x v="14"/>
    <d v="2012-03-13T17:02:45"/>
    <d v="2012-04-12T17:02:45"/>
    <n v="30"/>
    <x v="1451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x v="14"/>
    <d v="2014-02-10T14:00:06"/>
    <d v="2014-03-04T21:00:00"/>
    <n v="22"/>
    <x v="1452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x v="14"/>
    <d v="2015-12-28T04:37:53"/>
    <d v="2016-02-01T18:00:00"/>
    <n v="35"/>
    <x v="1453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x v="14"/>
    <d v="2015-02-23T22:36:06"/>
    <d v="2015-03-25T21:36:06"/>
    <n v="30"/>
    <x v="145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x v="14"/>
    <d v="2012-09-08T20:55:31"/>
    <d v="2012-10-06T09:59:00"/>
    <n v="28"/>
    <x v="145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x v="29"/>
    <d v="2015-04-22T13:02:09"/>
    <d v="2015-05-22T13:00:00"/>
    <n v="30"/>
    <x v="1456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x v="29"/>
    <d v="2015-02-02T18:57:27"/>
    <d v="2015-03-04T18:57:27"/>
    <n v="30"/>
    <x v="46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x v="29"/>
    <d v="2016-11-28T18:29:51"/>
    <d v="2017-01-27T18:29:51"/>
    <n v="60"/>
    <x v="1457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x v="29"/>
    <d v="2015-11-18T16:27:01"/>
    <d v="2016-01-02T16:27:01"/>
    <n v="45"/>
    <x v="1458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x v="29"/>
    <d v="2014-08-08T22:13:14"/>
    <d v="2014-09-07T22:13:14"/>
    <n v="30"/>
    <x v="145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x v="29"/>
    <d v="2016-05-24T16:06:23"/>
    <d v="2016-06-23T16:06:23"/>
    <n v="30"/>
    <x v="1460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x v="29"/>
    <d v="2014-05-08T14:05:25"/>
    <d v="2014-05-23T14:05:25"/>
    <n v="15"/>
    <x v="610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x v="29"/>
    <d v="2016-11-29T22:01:40"/>
    <d v="2016-12-29T22:01:40"/>
    <n v="30"/>
    <x v="1461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x v="29"/>
    <d v="2014-09-23T10:17:59"/>
    <d v="2014-10-23T10:17:59"/>
    <n v="30"/>
    <x v="1462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x v="29"/>
    <d v="2015-09-17T23:06:57"/>
    <d v="2015-10-31T22:45:00"/>
    <n v="44"/>
    <x v="1463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x v="29"/>
    <d v="2014-07-10T00:48:54"/>
    <d v="2014-08-09T00:48:54"/>
    <n v="30"/>
    <x v="11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x v="29"/>
    <d v="2015-05-05T05:26:00"/>
    <d v="2015-06-04T05:26:00"/>
    <n v="30"/>
    <x v="1464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x v="29"/>
    <d v="2014-09-08T12:16:18"/>
    <d v="2014-10-08T12:16:18"/>
    <n v="30"/>
    <x v="1465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x v="29"/>
    <d v="2014-10-17T04:11:13"/>
    <d v="2014-11-01T03:59:00"/>
    <n v="15"/>
    <x v="1466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x v="29"/>
    <d v="2014-08-13T01:10:22"/>
    <d v="2014-09-02T01:10:22"/>
    <n v="20"/>
    <x v="460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x v="29"/>
    <d v="2016-10-13T17:12:55"/>
    <d v="2016-11-07T18:12:55"/>
    <n v="25"/>
    <x v="1467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x v="29"/>
    <d v="2017-01-11T06:28:53"/>
    <d v="2017-02-10T06:28:53"/>
    <n v="30"/>
    <x v="1468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x v="29"/>
    <d v="2014-07-08T18:57:31"/>
    <d v="2014-08-12T18:57:31"/>
    <n v="35"/>
    <x v="146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x v="29"/>
    <d v="2015-04-19T21:00:49"/>
    <d v="2015-05-19T21:00:49"/>
    <n v="30"/>
    <x v="147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x v="29"/>
    <d v="2015-09-23T21:01:01"/>
    <d v="2015-10-21T23:00:00"/>
    <n v="28"/>
    <x v="1471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x v="14"/>
    <d v="2012-06-14T05:19:03"/>
    <d v="2012-07-14T05:19:03"/>
    <n v="30"/>
    <x v="1472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x v="14"/>
    <d v="2013-11-12T06:08:27"/>
    <d v="2013-12-12T06:08:27"/>
    <n v="30"/>
    <x v="1473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x v="14"/>
    <d v="2011-08-17T20:22:12"/>
    <d v="2011-09-27T04:59:00"/>
    <n v="41"/>
    <x v="147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x v="14"/>
    <d v="2013-12-18T18:15:55"/>
    <d v="2014-01-15T19:33:00"/>
    <n v="28"/>
    <x v="1475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x v="14"/>
    <d v="2013-09-18T21:38:08"/>
    <d v="2013-10-11T00:00:00"/>
    <n v="23"/>
    <x v="1476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x v="14"/>
    <d v="2010-10-05T22:54:16"/>
    <d v="2010-11-02T00:26:00"/>
    <n v="28"/>
    <x v="147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x v="14"/>
    <d v="2012-02-21T20:40:39"/>
    <d v="2012-03-08T04:59:00"/>
    <n v="16"/>
    <x v="1478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x v="14"/>
    <d v="2013-04-07T15:33:14"/>
    <d v="2013-05-07T15:33:14"/>
    <n v="30"/>
    <x v="1479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x v="14"/>
    <d v="2011-05-24T00:31:06"/>
    <d v="2011-07-05T00:31:06"/>
    <n v="42"/>
    <x v="1480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x v="14"/>
    <d v="2013-05-08T13:24:42"/>
    <d v="2013-07-07T13:24:42"/>
    <n v="60"/>
    <x v="1295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x v="14"/>
    <d v="2012-05-08T21:25:09"/>
    <d v="2012-05-22T03:30:00"/>
    <n v="14"/>
    <x v="148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x v="14"/>
    <d v="2012-01-03T19:26:13"/>
    <d v="2012-01-24T19:26:13"/>
    <n v="21"/>
    <x v="1482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x v="14"/>
    <d v="2014-08-28T03:08:27"/>
    <d v="2014-09-27T03:08:27"/>
    <n v="30"/>
    <x v="148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x v="14"/>
    <d v="2011-11-18T20:48:41"/>
    <d v="2011-12-25T05:00:00"/>
    <n v="37"/>
    <x v="1484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x v="14"/>
    <d v="2014-05-14T22:22:51"/>
    <d v="2014-06-21T04:59:00"/>
    <n v="38"/>
    <x v="1485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x v="14"/>
    <d v="2011-11-05T21:21:10"/>
    <d v="2011-12-06T05:59:00"/>
    <n v="31"/>
    <x v="148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x v="14"/>
    <d v="2012-05-30T02:51:21"/>
    <d v="2012-06-15T03:59:00"/>
    <n v="16"/>
    <x v="1487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x v="14"/>
    <d v="2013-06-01T06:13:51"/>
    <d v="2013-07-02T05:00:00"/>
    <n v="31"/>
    <x v="1488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x v="14"/>
    <d v="2013-02-08T23:38:28"/>
    <d v="2013-03-10T22:38:28"/>
    <n v="30"/>
    <x v="1489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x v="14"/>
    <d v="2011-05-07T12:10:33"/>
    <d v="2011-06-15T03:59:00"/>
    <n v="39"/>
    <x v="149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x v="30"/>
    <d v="2014-04-15T06:58:51"/>
    <d v="2014-05-15T06:58:51"/>
    <n v="30"/>
    <x v="149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x v="30"/>
    <d v="2011-04-05T19:52:20"/>
    <d v="2011-07-04T19:52:20"/>
    <n v="90"/>
    <x v="1492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x v="30"/>
    <d v="2016-06-27T06:28:36"/>
    <d v="2016-08-11T06:28:36"/>
    <n v="45"/>
    <x v="1493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x v="30"/>
    <d v="2014-04-01T14:01:30"/>
    <d v="2014-05-01T14:01:30"/>
    <n v="30"/>
    <x v="1494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x v="30"/>
    <d v="2015-06-02T06:02:38"/>
    <d v="2015-07-12T06:02:38"/>
    <n v="40"/>
    <x v="1495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x v="30"/>
    <d v="2014-02-19T03:36:01"/>
    <d v="2014-04-20T02:36:01"/>
    <n v="60"/>
    <x v="1496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x v="30"/>
    <d v="2009-10-16T22:02:00"/>
    <d v="2009-11-23T05:59:00"/>
    <n v="38"/>
    <x v="1497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x v="30"/>
    <d v="2016-04-13T14:30:09"/>
    <d v="2016-06-06T17:02:00"/>
    <n v="54"/>
    <x v="1498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x v="30"/>
    <d v="2014-06-10T10:09:11"/>
    <d v="2014-07-10T10:09:11"/>
    <n v="30"/>
    <x v="1499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x v="30"/>
    <d v="2011-03-22T04:21:13"/>
    <d v="2011-04-22T04:21:13"/>
    <n v="31"/>
    <x v="150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x v="30"/>
    <d v="2016-10-08T10:05:37"/>
    <d v="2016-11-07T11:05:37"/>
    <n v="30"/>
    <x v="1501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x v="30"/>
    <d v="2013-09-09T14:33:35"/>
    <d v="2013-10-16T14:33:35"/>
    <n v="37"/>
    <x v="1502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x v="30"/>
    <d v="2012-02-02T04:47:45"/>
    <d v="2012-03-02T03:00:00"/>
    <n v="29"/>
    <x v="1503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x v="30"/>
    <d v="2016-01-25T13:56:16"/>
    <d v="2016-03-12T05:00:00"/>
    <n v="47"/>
    <x v="1504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x v="30"/>
    <d v="2012-04-21T06:31:21"/>
    <d v="2012-05-23T19:00:00"/>
    <n v="32"/>
    <x v="150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x v="30"/>
    <d v="2015-03-04T22:10:05"/>
    <d v="2015-04-18T21:10:05"/>
    <n v="45"/>
    <x v="1506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x v="30"/>
    <d v="2012-09-27T02:21:53"/>
    <d v="2012-10-27T02:21:53"/>
    <n v="30"/>
    <x v="1507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x v="30"/>
    <d v="2013-02-21T23:42:41"/>
    <d v="2013-03-23T22:42:41"/>
    <n v="30"/>
    <x v="1508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x v="30"/>
    <d v="2014-08-20T20:17:40"/>
    <d v="2014-10-01T00:00:00"/>
    <n v="42"/>
    <x v="1509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x v="30"/>
    <d v="2014-11-21T08:42:21"/>
    <d v="2014-12-21T08:42:21"/>
    <n v="30"/>
    <x v="1510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x v="30"/>
    <d v="2012-08-27T04:40:17"/>
    <d v="2012-10-06T03:59:00"/>
    <n v="40"/>
    <x v="1511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x v="30"/>
    <d v="2014-04-13T18:43:56"/>
    <d v="2014-05-13T18:43:56"/>
    <n v="30"/>
    <x v="1512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x v="30"/>
    <d v="2014-08-12T10:18:54"/>
    <d v="2014-09-16T10:18:54"/>
    <n v="35"/>
    <x v="151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x v="30"/>
    <d v="2016-03-23T06:32:52"/>
    <d v="2016-04-22T06:32:52"/>
    <n v="30"/>
    <x v="1514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x v="30"/>
    <d v="2011-12-21T02:08:30"/>
    <d v="2012-01-12T01:00:00"/>
    <n v="22"/>
    <x v="1515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x v="30"/>
    <d v="2014-07-15T12:58:18"/>
    <d v="2014-08-14T12:58:18"/>
    <n v="30"/>
    <x v="1516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x v="30"/>
    <d v="2014-04-01T15:55:29"/>
    <d v="2014-05-01T15:55:29"/>
    <n v="30"/>
    <x v="1517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x v="30"/>
    <d v="2016-11-02T14:05:15"/>
    <d v="2016-12-03T15:05:15"/>
    <n v="31"/>
    <x v="1518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x v="30"/>
    <d v="2016-07-06T19:01:08"/>
    <d v="2016-08-05T19:01:08"/>
    <n v="30"/>
    <x v="1519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x v="30"/>
    <d v="2013-02-19T04:38:21"/>
    <d v="2013-04-20T03:38:21"/>
    <n v="60"/>
    <x v="152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x v="30"/>
    <d v="2013-10-14T12:01:01"/>
    <d v="2013-11-15T04:00:00"/>
    <n v="32"/>
    <x v="1521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x v="30"/>
    <d v="2012-10-19T00:17:24"/>
    <d v="2012-11-18T01:17:24"/>
    <n v="30"/>
    <x v="1522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x v="30"/>
    <d v="2016-06-28T17:21:04"/>
    <d v="2016-08-06T07:00:00"/>
    <n v="39"/>
    <x v="1523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x v="30"/>
    <d v="2013-06-20T08:01:09"/>
    <d v="2013-08-19T08:01:09"/>
    <n v="60"/>
    <x v="152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x v="30"/>
    <d v="2013-02-08T18:07:31"/>
    <d v="2013-03-10T18:07:31"/>
    <n v="30"/>
    <x v="1525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x v="30"/>
    <d v="2013-06-13T21:35:25"/>
    <d v="2013-07-13T21:35:25"/>
    <n v="30"/>
    <x v="1526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x v="30"/>
    <d v="2015-11-03T05:12:20"/>
    <d v="2015-12-19T07:59:00"/>
    <n v="46"/>
    <x v="1527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x v="30"/>
    <d v="2012-05-10T05:24:52"/>
    <d v="2012-06-12T07:00:00"/>
    <n v="33"/>
    <x v="1528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x v="30"/>
    <d v="2015-10-13T11:02:26"/>
    <d v="2015-11-19T04:59:00"/>
    <n v="37"/>
    <x v="1529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x v="30"/>
    <d v="2016-02-23T13:01:02"/>
    <d v="2016-04-03T12:01:02"/>
    <n v="40"/>
    <x v="15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x v="31"/>
    <d v="2014-06-09T17:24:25"/>
    <d v="2014-07-09T17:24:25"/>
    <n v="30"/>
    <x v="1531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x v="31"/>
    <d v="2016-11-04T14:04:47"/>
    <d v="2016-12-04T15:04:47"/>
    <n v="30"/>
    <x v="12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x v="31"/>
    <d v="2016-08-11T00:16:58"/>
    <d v="2016-09-02T07:00:00"/>
    <n v="22"/>
    <x v="153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x v="31"/>
    <d v="2014-10-01T18:58:01"/>
    <d v="2014-11-30T19:58:01"/>
    <n v="60"/>
    <x v="153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x v="31"/>
    <d v="2016-07-04T16:46:11"/>
    <d v="2016-08-02T23:00:00"/>
    <n v="29"/>
    <x v="1534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x v="31"/>
    <d v="2016-02-13T10:24:43"/>
    <d v="2016-03-14T09:24:43"/>
    <n v="30"/>
    <x v="407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x v="31"/>
    <d v="2015-01-30T15:21:16"/>
    <d v="2015-03-01T15:21:16"/>
    <n v="30"/>
    <x v="1535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x v="31"/>
    <d v="2015-07-21T18:19:02"/>
    <d v="2015-08-20T18:19:02"/>
    <n v="30"/>
    <x v="191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x v="31"/>
    <d v="2016-11-11T16:20:08"/>
    <d v="2016-12-11T16:20:08"/>
    <n v="30"/>
    <x v="184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x v="31"/>
    <d v="2016-01-29T04:42:12"/>
    <d v="2016-02-13T04:42:12"/>
    <n v="15"/>
    <x v="1536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x v="31"/>
    <d v="2015-06-12T21:26:26"/>
    <d v="2015-07-03T21:26:26"/>
    <n v="21"/>
    <x v="157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x v="31"/>
    <d v="2015-01-19T03:26:31"/>
    <d v="2015-02-18T03:26:31"/>
    <n v="30"/>
    <x v="472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x v="31"/>
    <d v="2015-11-21T14:07:17"/>
    <d v="2015-12-21T14:07:17"/>
    <n v="30"/>
    <x v="12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x v="31"/>
    <d v="2016-10-08T00:09:02"/>
    <d v="2016-12-07T01:09:02"/>
    <n v="60"/>
    <x v="121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x v="31"/>
    <d v="2015-06-26T21:38:56"/>
    <d v="2015-07-16T21:38:56"/>
    <n v="20"/>
    <x v="1537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x v="31"/>
    <d v="2014-06-10T19:40:11"/>
    <d v="2014-07-10T19:40:11"/>
    <n v="30"/>
    <x v="12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x v="31"/>
    <d v="2014-07-27T22:20:12"/>
    <d v="2014-08-26T22:20:12"/>
    <n v="30"/>
    <x v="121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x v="31"/>
    <d v="2014-06-17T02:50:38"/>
    <d v="2014-08-01T02:50:38"/>
    <n v="45"/>
    <x v="15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x v="31"/>
    <d v="2014-10-14T11:35:08"/>
    <d v="2014-11-13T12:35:08"/>
    <n v="30"/>
    <x v="1539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x v="31"/>
    <d v="2015-12-07T22:50:13"/>
    <d v="2016-01-06T22:50:13"/>
    <n v="30"/>
    <x v="399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x v="30"/>
    <d v="2015-05-12T05:01:56"/>
    <d v="2015-06-12T20:00:00"/>
    <n v="31"/>
    <x v="154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x v="30"/>
    <d v="2016-12-24T17:05:43"/>
    <d v="2017-01-23T17:05:43"/>
    <n v="30"/>
    <x v="1541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x v="30"/>
    <d v="2010-06-18T03:00:52"/>
    <d v="2010-07-02T23:00:00"/>
    <n v="14"/>
    <x v="1542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x v="30"/>
    <d v="2014-06-10T14:31:03"/>
    <d v="2014-07-10T14:31:03"/>
    <n v="30"/>
    <x v="154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x v="30"/>
    <d v="2013-09-18T19:30:18"/>
    <d v="2013-10-16T03:59:00"/>
    <n v="28"/>
    <x v="154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x v="30"/>
    <d v="2014-10-29T12:00:45"/>
    <d v="2014-12-03T13:00:45"/>
    <n v="35"/>
    <x v="15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x v="30"/>
    <d v="2010-06-18T20:06:26"/>
    <d v="2010-08-24T04:00:00"/>
    <n v="67"/>
    <x v="1546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x v="30"/>
    <d v="2011-08-06T14:30:22"/>
    <d v="2011-09-19T14:30:22"/>
    <n v="44"/>
    <x v="1547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x v="30"/>
    <d v="2016-10-18T07:45:43"/>
    <d v="2016-11-23T08:45:43"/>
    <n v="36"/>
    <x v="1548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x v="30"/>
    <d v="2016-07-19T23:54:51"/>
    <d v="2016-08-18T23:54:51"/>
    <n v="30"/>
    <x v="1549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x v="30"/>
    <d v="2015-12-09T08:36:13"/>
    <d v="2016-01-11T23:00:00"/>
    <n v="33"/>
    <x v="155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x v="30"/>
    <d v="2015-01-06T19:44:01"/>
    <d v="2015-02-05T19:44:01"/>
    <n v="30"/>
    <x v="155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x v="30"/>
    <d v="2016-05-09T23:03:34"/>
    <d v="2016-07-08T23:03:34"/>
    <n v="60"/>
    <x v="155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x v="30"/>
    <d v="2013-02-19T05:08:59"/>
    <d v="2013-03-25T04:08:59"/>
    <n v="34"/>
    <x v="1553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x v="30"/>
    <d v="2011-08-10T21:02:43"/>
    <d v="2011-09-09T21:02:43"/>
    <n v="30"/>
    <x v="1554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x v="30"/>
    <d v="2013-02-07T21:08:19"/>
    <d v="2013-03-09T21:08:19"/>
    <n v="30"/>
    <x v="1555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x v="30"/>
    <d v="2012-02-22T01:22:35"/>
    <d v="2012-03-24T04:00:00"/>
    <n v="31"/>
    <x v="1556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x v="30"/>
    <d v="2015-07-14T08:46:49"/>
    <d v="2015-08-13T08:46:49"/>
    <n v="30"/>
    <x v="1557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x v="30"/>
    <d v="2016-08-23T17:00:21"/>
    <d v="2016-09-22T17:00:21"/>
    <n v="30"/>
    <x v="1558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x v="30"/>
    <d v="2014-04-08T02:20:24"/>
    <d v="2014-05-14T23:04:00"/>
    <n v="36"/>
    <x v="1559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x v="30"/>
    <d v="2014-08-10T01:41:37"/>
    <d v="2014-09-24T01:41:37"/>
    <n v="45"/>
    <x v="156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x v="30"/>
    <d v="2016-05-12T13:39:32"/>
    <d v="2016-06-11T13:39:32"/>
    <n v="30"/>
    <x v="1561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x v="30"/>
    <d v="2015-05-12T10:05:53"/>
    <d v="2015-06-11T10:05:53"/>
    <n v="30"/>
    <x v="1562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x v="30"/>
    <d v="2012-07-09T23:12:24"/>
    <d v="2012-08-13T03:00:00"/>
    <n v="35"/>
    <x v="1563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x v="30"/>
    <d v="2015-05-12T04:25:46"/>
    <d v="2015-06-11T04:25:46"/>
    <n v="30"/>
    <x v="1564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x v="30"/>
    <d v="2014-03-06T17:39:45"/>
    <d v="2014-04-21T03:59:00"/>
    <n v="46"/>
    <x v="1565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x v="30"/>
    <d v="2015-02-13T19:31:59"/>
    <d v="2015-03-30T18:31:59"/>
    <n v="45"/>
    <x v="1566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x v="30"/>
    <d v="2010-02-06T22:03:26"/>
    <d v="2010-03-15T21:55:00"/>
    <n v="37"/>
    <x v="156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x v="30"/>
    <d v="2014-07-28T00:31:21"/>
    <d v="2014-08-27T00:31:21"/>
    <n v="30"/>
    <x v="1568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x v="30"/>
    <d v="2012-10-30T23:54:56"/>
    <d v="2012-11-29T23:54:56"/>
    <n v="30"/>
    <x v="1569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x v="30"/>
    <d v="2014-12-02T07:54:13"/>
    <d v="2015-01-09T01:00:00"/>
    <n v="38"/>
    <x v="157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x v="30"/>
    <d v="2016-11-15T13:34:34"/>
    <d v="2016-12-15T05:00:00"/>
    <n v="30"/>
    <x v="1571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x v="30"/>
    <d v="2014-03-27T01:58:38"/>
    <d v="2014-04-26T01:58:38"/>
    <n v="30"/>
    <x v="1572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x v="30"/>
    <d v="2015-03-13T03:07:13"/>
    <d v="2015-05-07T06:58:00"/>
    <n v="55"/>
    <x v="1573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x v="30"/>
    <d v="2015-11-03T15:00:07"/>
    <d v="2015-12-19T01:00:00"/>
    <n v="46"/>
    <x v="1574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x v="30"/>
    <d v="2014-04-09T20:45:19"/>
    <d v="2014-05-09T20:45:19"/>
    <n v="30"/>
    <x v="1575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x v="30"/>
    <d v="2013-10-31T05:02:33"/>
    <d v="2013-12-30T06:02:33"/>
    <n v="60"/>
    <x v="1576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x v="30"/>
    <d v="2013-05-30T06:30:21"/>
    <d v="2013-07-01T18:00:00"/>
    <n v="32"/>
    <x v="1577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x v="30"/>
    <d v="2016-11-01T10:32:05"/>
    <d v="2016-12-01T04:59:00"/>
    <n v="30"/>
    <x v="1578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x v="30"/>
    <d v="2013-10-31T22:15:03"/>
    <d v="2013-11-15T23:15:03"/>
    <n v="15"/>
    <x v="1579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x v="30"/>
    <d v="2016-10-11T12:37:07"/>
    <d v="2016-11-10T13:37:07"/>
    <n v="30"/>
    <x v="158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x v="30"/>
    <d v="2015-11-23T16:59:34"/>
    <d v="2016-01-22T16:59:34"/>
    <n v="60"/>
    <x v="1581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x v="30"/>
    <d v="2016-10-18T04:14:37"/>
    <d v="2016-12-11T04:59:00"/>
    <n v="54"/>
    <x v="158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x v="30"/>
    <d v="2015-05-14T16:25:14"/>
    <d v="2015-06-13T16:25:14"/>
    <n v="30"/>
    <x v="1583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x v="30"/>
    <d v="2012-06-09T02:07:27"/>
    <d v="2012-07-09T02:07:27"/>
    <n v="30"/>
    <x v="1584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x v="30"/>
    <d v="2013-04-23T04:07:24"/>
    <d v="2013-05-23T04:07:24"/>
    <n v="30"/>
    <x v="1585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x v="30"/>
    <d v="2015-03-18T21:41:10"/>
    <d v="2015-04-17T00:00:00"/>
    <n v="30"/>
    <x v="1586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x v="30"/>
    <d v="2013-04-23T15:38:11"/>
    <d v="2013-05-23T15:38:11"/>
    <n v="30"/>
    <x v="1587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x v="30"/>
    <d v="2013-10-28T12:39:23"/>
    <d v="2013-12-02T22:59:00"/>
    <n v="35"/>
    <x v="1588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x v="30"/>
    <d v="2015-04-21T01:42:58"/>
    <d v="2015-05-31T01:42:58"/>
    <n v="40"/>
    <x v="1589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x v="30"/>
    <d v="2013-11-26T00:32:17"/>
    <d v="2013-12-26T00:32:17"/>
    <n v="30"/>
    <x v="159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x v="30"/>
    <d v="2016-01-06T02:00:53"/>
    <d v="2016-02-20T02:00:53"/>
    <n v="45"/>
    <x v="1591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x v="30"/>
    <d v="2015-10-26T14:49:11"/>
    <d v="2015-11-25T15:49:11"/>
    <n v="30"/>
    <x v="1592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x v="30"/>
    <d v="2014-04-02T12:30:10"/>
    <d v="2014-05-02T12:30:10"/>
    <n v="30"/>
    <x v="159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x v="30"/>
    <d v="2014-11-03T16:10:43"/>
    <d v="2014-12-03T04:00:00"/>
    <n v="30"/>
    <x v="1594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x v="30"/>
    <d v="2013-03-18T18:15:42"/>
    <d v="2013-04-17T18:15:42"/>
    <n v="30"/>
    <x v="1595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x v="30"/>
    <d v="2016-01-27T11:52:12"/>
    <d v="2016-02-26T11:52:12"/>
    <n v="30"/>
    <x v="1596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x v="30"/>
    <d v="2015-01-22T08:53:50"/>
    <d v="2015-03-02T20:00:00"/>
    <n v="39"/>
    <x v="1597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x v="30"/>
    <d v="2015-12-23T14:27:34"/>
    <d v="2016-01-31T21:59:00"/>
    <n v="39"/>
    <x v="1598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x v="30"/>
    <d v="2014-05-24T15:25:50"/>
    <d v="2014-07-23T15:25:50"/>
    <n v="60"/>
    <x v="1599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x v="30"/>
    <d v="2016-12-01T18:20:54"/>
    <d v="2016-12-31T18:20:54"/>
    <n v="30"/>
    <x v="1600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x v="30"/>
    <d v="2016-02-23T09:11:38"/>
    <d v="2016-03-24T08:11:38"/>
    <n v="30"/>
    <x v="1601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x v="30"/>
    <d v="2016-04-12T17:35:01"/>
    <d v="2016-05-15T17:35:01"/>
    <n v="33"/>
    <x v="160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x v="30"/>
    <d v="2013-04-25T08:45:23"/>
    <d v="2013-05-31T12:00:00"/>
    <n v="36"/>
    <x v="1603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x v="30"/>
    <d v="2013-11-25T08:00:29"/>
    <d v="2013-12-25T08:00:29"/>
    <n v="30"/>
    <x v="160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x v="30"/>
    <d v="2014-07-24T18:31:23"/>
    <d v="2014-08-23T18:31:23"/>
    <n v="30"/>
    <x v="1605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x v="30"/>
    <d v="2015-04-21T20:29:36"/>
    <d v="2015-05-24T20:29:36"/>
    <n v="33"/>
    <x v="160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x v="30"/>
    <d v="2016-09-20T20:11:55"/>
    <d v="2016-10-20T20:11:55"/>
    <n v="30"/>
    <x v="1607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x v="30"/>
    <d v="2015-12-02T23:19:51"/>
    <d v="2016-01-02T23:19:51"/>
    <n v="31"/>
    <x v="1608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x v="30"/>
    <d v="2016-05-29T15:45:23"/>
    <d v="2016-06-28T15:45:23"/>
    <n v="30"/>
    <x v="1609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x v="30"/>
    <d v="2016-08-18T06:41:24"/>
    <d v="2016-10-02T06:41:24"/>
    <n v="45"/>
    <x v="161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x v="30"/>
    <d v="2016-04-07T13:57:12"/>
    <d v="2016-05-07T13:57:12"/>
    <n v="30"/>
    <x v="1611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x v="30"/>
    <d v="2015-03-24T16:01:58"/>
    <d v="2015-05-08T16:01:58"/>
    <n v="45"/>
    <x v="1612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x v="30"/>
    <d v="2016-04-06T19:49:42"/>
    <d v="2016-05-06T19:49:42"/>
    <n v="30"/>
    <x v="1613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x v="30"/>
    <d v="2013-06-25T16:21:28"/>
    <d v="2013-07-25T16:21:28"/>
    <n v="30"/>
    <x v="161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x v="30"/>
    <d v="2014-06-13T21:08:09"/>
    <d v="2014-07-23T21:08:09"/>
    <n v="40"/>
    <x v="1615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x v="30"/>
    <d v="2015-04-09T01:01:16"/>
    <d v="2015-06-05T21:00:00"/>
    <n v="57"/>
    <x v="1616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x v="30"/>
    <d v="2016-11-18T18:30:57"/>
    <d v="2016-12-18T18:30:57"/>
    <n v="30"/>
    <x v="161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x v="30"/>
    <d v="2015-05-26T17:03:13"/>
    <d v="2015-06-25T19:00:00"/>
    <n v="30"/>
    <x v="1618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x v="30"/>
    <d v="2015-10-12T22:58:20"/>
    <d v="2015-11-11T23:58:20"/>
    <n v="30"/>
    <x v="1619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x v="14"/>
    <d v="2012-04-05T03:45:55"/>
    <d v="2012-05-16T04:59:00"/>
    <n v="41"/>
    <x v="162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x v="14"/>
    <d v="2011-09-25T02:53:16"/>
    <d v="2011-11-24T03:53:16"/>
    <n v="60"/>
    <x v="1621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x v="14"/>
    <d v="2012-05-05T17:19:55"/>
    <d v="2012-06-04T17:19:55"/>
    <n v="30"/>
    <x v="479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x v="14"/>
    <d v="2014-04-02T19:59:42"/>
    <d v="2014-05-04T06:59:00"/>
    <n v="32"/>
    <x v="1622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x v="14"/>
    <d v="2012-06-15T20:03:07"/>
    <d v="2012-07-15T20:03:07"/>
    <n v="30"/>
    <x v="1623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x v="14"/>
    <d v="2011-11-13T16:05:32"/>
    <d v="2011-12-14T04:59:00"/>
    <n v="31"/>
    <x v="162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x v="14"/>
    <d v="2011-08-09T04:54:18"/>
    <d v="2011-09-08T04:54:18"/>
    <n v="30"/>
    <x v="1625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x v="14"/>
    <d v="2010-08-05T17:09:12"/>
    <d v="2010-09-11T03:59:00"/>
    <n v="37"/>
    <x v="1626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x v="14"/>
    <d v="2013-06-28T01:49:54"/>
    <d v="2013-08-02T01:49:54"/>
    <n v="35"/>
    <x v="1627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x v="14"/>
    <d v="2013-01-25T09:09:15"/>
    <d v="2013-02-24T09:09:15"/>
    <n v="30"/>
    <x v="1628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x v="14"/>
    <d v="2011-01-12T07:44:38"/>
    <d v="2011-03-01T20:00:00"/>
    <n v="48"/>
    <x v="1629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x v="14"/>
    <d v="2011-08-08T16:58:52"/>
    <d v="2011-10-07T16:58:52"/>
    <n v="60"/>
    <x v="1630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x v="14"/>
    <d v="2012-10-23T20:30:32"/>
    <d v="2012-12-22T21:30:32"/>
    <n v="60"/>
    <x v="1631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x v="14"/>
    <d v="2012-01-31T00:28:50"/>
    <d v="2012-03-05T03:00:00"/>
    <n v="34"/>
    <x v="1632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x v="14"/>
    <d v="2011-08-03T17:36:13"/>
    <d v="2011-10-02T17:36:13"/>
    <n v="60"/>
    <x v="163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x v="14"/>
    <d v="2012-10-10T18:12:15"/>
    <d v="2012-10-26T03:59:00"/>
    <n v="16"/>
    <x v="1634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x v="14"/>
    <d v="2011-10-02T14:02:15"/>
    <d v="2011-12-01T15:02:15"/>
    <n v="60"/>
    <x v="130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x v="14"/>
    <d v="2012-02-07T02:43:55"/>
    <d v="2012-03-08T02:43:55"/>
    <n v="30"/>
    <x v="163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x v="14"/>
    <d v="2015-06-18T17:54:44"/>
    <d v="2015-07-02T03:40:00"/>
    <n v="14"/>
    <x v="1636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x v="14"/>
    <d v="2012-06-14T20:02:21"/>
    <d v="2012-06-30T03:59:00"/>
    <n v="16"/>
    <x v="1637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x v="14"/>
    <d v="2011-12-15T03:35:14"/>
    <d v="2012-02-13T03:35:14"/>
    <n v="60"/>
    <x v="1638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x v="14"/>
    <d v="2011-04-05T20:50:48"/>
    <d v="2011-05-05T20:50:48"/>
    <n v="30"/>
    <x v="1639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x v="14"/>
    <d v="2012-10-10T18:07:07"/>
    <d v="2012-11-09T19:07:07"/>
    <n v="30"/>
    <x v="1640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x v="14"/>
    <d v="2013-04-30T01:47:14"/>
    <d v="2013-05-31T00:00:00"/>
    <n v="31"/>
    <x v="1641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x v="14"/>
    <d v="2014-11-08T18:55:53"/>
    <d v="2014-11-21T04:00:00"/>
    <n v="13"/>
    <x v="1642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x v="14"/>
    <d v="2012-12-27T05:09:34"/>
    <d v="2013-01-26T05:09:34"/>
    <n v="30"/>
    <x v="1643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x v="14"/>
    <d v="2014-10-22T17:03:13"/>
    <d v="2014-11-12T18:03:13"/>
    <n v="21"/>
    <x v="164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x v="14"/>
    <d v="2012-08-14T04:13:00"/>
    <d v="2012-09-10T03:55:00"/>
    <n v="27"/>
    <x v="164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x v="14"/>
    <d v="2015-06-05T17:00:17"/>
    <d v="2015-07-05T17:00:17"/>
    <n v="30"/>
    <x v="1646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x v="14"/>
    <d v="2014-04-30T16:06:09"/>
    <d v="2014-05-28T04:59:00"/>
    <n v="28"/>
    <x v="1647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x v="14"/>
    <d v="2011-06-09T04:43:45"/>
    <d v="2011-08-15T01:00:00"/>
    <n v="67"/>
    <x v="1648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x v="14"/>
    <d v="2013-04-01T22:16:33"/>
    <d v="2013-04-15T22:16:33"/>
    <n v="14"/>
    <x v="1649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x v="14"/>
    <d v="2014-08-19T20:46:16"/>
    <d v="2014-09-23T20:46:16"/>
    <n v="35"/>
    <x v="165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x v="14"/>
    <d v="2010-10-07T19:34:30"/>
    <d v="2010-12-09T04:59:00"/>
    <n v="63"/>
    <x v="1651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x v="14"/>
    <d v="2011-01-21T01:56:41"/>
    <d v="2011-02-20T01:56:41"/>
    <n v="30"/>
    <x v="1652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x v="14"/>
    <d v="2012-08-15T18:40:03"/>
    <d v="2012-10-02T18:40:03"/>
    <n v="48"/>
    <x v="165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x v="14"/>
    <d v="2015-10-13T01:25:49"/>
    <d v="2015-10-27T04:59:00"/>
    <n v="14"/>
    <x v="1654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x v="14"/>
    <d v="2011-06-24T20:08:56"/>
    <d v="2011-07-24T20:08:56"/>
    <n v="30"/>
    <x v="1655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x v="14"/>
    <d v="2012-07-17T03:07:25"/>
    <d v="2012-08-16T03:07:25"/>
    <n v="30"/>
    <x v="1656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x v="14"/>
    <d v="2013-11-13T23:08:56"/>
    <d v="2014-01-01T23:08:56"/>
    <n v="49"/>
    <x v="1657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x v="17"/>
    <d v="2016-12-12T17:49:08"/>
    <d v="2017-01-11T17:49:08"/>
    <n v="30"/>
    <x v="477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x v="17"/>
    <d v="2016-12-08T07:12:49"/>
    <d v="2017-01-07T07:12:49"/>
    <n v="30"/>
    <x v="1658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x v="17"/>
    <d v="2010-01-20T10:11:47"/>
    <d v="2010-03-15T06:59:00"/>
    <n v="54"/>
    <x v="1659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x v="17"/>
    <d v="2010-10-13T00:40:35"/>
    <d v="2010-11-30T05:00:00"/>
    <n v="48"/>
    <x v="166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x v="17"/>
    <d v="2015-07-06T00:33:53"/>
    <d v="2015-08-05T00:33:53"/>
    <n v="30"/>
    <x v="1009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x v="17"/>
    <d v="2014-11-08T23:21:27"/>
    <d v="2014-12-08T23:21:27"/>
    <n v="30"/>
    <x v="119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x v="17"/>
    <d v="2015-02-10T12:07:43"/>
    <d v="2015-03-12T11:07:43"/>
    <n v="30"/>
    <x v="1661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x v="17"/>
    <d v="2014-07-23T18:32:49"/>
    <d v="2014-09-21T18:32:49"/>
    <n v="60"/>
    <x v="397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x v="17"/>
    <d v="2016-02-09T00:35:00"/>
    <d v="2016-03-10T00:35:00"/>
    <n v="30"/>
    <x v="1539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x v="17"/>
    <d v="2014-07-12T02:04:23"/>
    <d v="2014-08-16T02:04:23"/>
    <n v="35"/>
    <x v="1662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x v="17"/>
    <d v="2015-06-12T04:58:11"/>
    <d v="2015-07-12T04:58:11"/>
    <n v="30"/>
    <x v="19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x v="17"/>
    <d v="2014-01-04T11:41:32"/>
    <d v="2014-02-03T11:41:32"/>
    <n v="30"/>
    <x v="166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x v="17"/>
    <d v="2011-03-17T02:19:59"/>
    <d v="2011-04-24T06:59:00"/>
    <n v="38"/>
    <x v="1664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x v="17"/>
    <d v="2013-03-28T21:16:31"/>
    <d v="2013-04-27T21:16:31"/>
    <n v="30"/>
    <x v="1665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x v="17"/>
    <d v="2012-09-04T23:07:13"/>
    <d v="2012-10-04T23:07:13"/>
    <n v="30"/>
    <x v="1666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x v="17"/>
    <d v="2013-09-19T12:13:06"/>
    <d v="2013-10-19T12:13:06"/>
    <n v="30"/>
    <x v="166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x v="17"/>
    <d v="2014-11-05T18:30:29"/>
    <d v="2014-12-05T18:30:29"/>
    <n v="30"/>
    <x v="1668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x v="17"/>
    <d v="2013-10-10T00:18:59"/>
    <d v="2013-11-09T01:18:59"/>
    <n v="30"/>
    <x v="166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x v="17"/>
    <d v="2016-10-04T18:00:08"/>
    <d v="2016-11-03T18:00:08"/>
    <n v="30"/>
    <x v="167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x v="17"/>
    <d v="2012-12-12T20:00:24"/>
    <d v="2013-01-11T20:00:24"/>
    <n v="30"/>
    <x v="153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x v="17"/>
    <d v="2014-10-15T05:39:19"/>
    <d v="2014-11-14T06:39:19"/>
    <n v="30"/>
    <x v="121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x v="17"/>
    <d v="2015-12-02T16:50:10"/>
    <d v="2015-12-30T16:50:10"/>
    <n v="28"/>
    <x v="167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x v="17"/>
    <d v="2010-06-03T21:16:52"/>
    <d v="2010-07-21T19:00:00"/>
    <n v="48"/>
    <x v="1672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x v="17"/>
    <d v="2013-08-13T13:07:20"/>
    <d v="2013-09-14T13:07:20"/>
    <n v="32"/>
    <x v="1673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x v="17"/>
    <d v="2013-10-28T05:41:54"/>
    <d v="2013-11-27T06:41:54"/>
    <n v="30"/>
    <x v="167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x v="17"/>
    <d v="2016-01-28T16:18:30"/>
    <d v="2016-02-11T16:18:30"/>
    <n v="14"/>
    <x v="871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x v="17"/>
    <d v="2014-10-15T07:05:48"/>
    <d v="2014-11-16T08:05:48"/>
    <n v="32"/>
    <x v="1675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x v="17"/>
    <d v="2015-03-03T17:36:22"/>
    <d v="2015-04-02T16:36:22"/>
    <n v="30"/>
    <x v="47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x v="17"/>
    <d v="2010-06-26T00:35:56"/>
    <d v="2010-07-31T00:00:00"/>
    <n v="35"/>
    <x v="121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x v="17"/>
    <d v="2016-06-13T06:49:59"/>
    <d v="2016-07-13T06:49:59"/>
    <n v="30"/>
    <x v="1676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x v="17"/>
    <d v="2016-05-30T20:20:14"/>
    <d v="2016-06-29T20:20:14"/>
    <n v="30"/>
    <x v="1677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x v="17"/>
    <d v="2014-02-13T19:58:29"/>
    <d v="2014-03-15T18:58:29"/>
    <n v="30"/>
    <x v="184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x v="17"/>
    <d v="2014-12-01T21:51:58"/>
    <d v="2015-01-10T07:59:00"/>
    <n v="40"/>
    <x v="130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x v="17"/>
    <d v="2014-01-08T15:10:27"/>
    <d v="2014-01-28T15:10:27"/>
    <n v="20"/>
    <x v="37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x v="17"/>
    <d v="2016-03-01T17:56:25"/>
    <d v="2016-03-31T16:56:25"/>
    <n v="30"/>
    <x v="47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x v="17"/>
    <d v="2013-08-02T20:30:06"/>
    <d v="2013-09-16T20:30:06"/>
    <n v="45"/>
    <x v="1678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x v="17"/>
    <d v="2016-11-20T23:33:03"/>
    <d v="2016-12-23T07:59:00"/>
    <n v="33"/>
    <x v="1679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x v="17"/>
    <d v="2012-12-21T20:29:34"/>
    <d v="2013-02-04T20:29:34"/>
    <n v="45"/>
    <x v="1680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x v="17"/>
    <d v="2011-06-16T17:32:54"/>
    <d v="2011-07-16T17:32:54"/>
    <n v="30"/>
    <x v="47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x v="17"/>
    <d v="2012-04-19T17:05:05"/>
    <d v="2012-05-19T17:05:05"/>
    <n v="30"/>
    <x v="1681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x v="11"/>
    <d v="2015-08-24T20:27:39"/>
    <d v="2015-09-23T20:27:39"/>
    <n v="30"/>
    <x v="1682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x v="11"/>
    <d v="2014-06-23T18:23:11"/>
    <d v="2014-07-24T18:23:11"/>
    <n v="31"/>
    <x v="168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x v="11"/>
    <d v="2015-04-17T21:35:20"/>
    <d v="2015-06-08T03:50:00"/>
    <n v="52"/>
    <x v="1684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x v="11"/>
    <d v="2016-05-25T17:13:34"/>
    <d v="2016-06-25T03:59:00"/>
    <n v="31"/>
    <x v="1685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x v="11"/>
    <d v="2016-03-09T16:00:35"/>
    <d v="2016-04-08T15:00:35"/>
    <n v="30"/>
    <x v="1686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x v="11"/>
    <d v="2014-10-21T20:06:58"/>
    <d v="2014-12-05T21:06:58"/>
    <n v="45"/>
    <x v="1687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x v="11"/>
    <d v="2012-09-01T01:35:37"/>
    <d v="2012-09-15T01:35:37"/>
    <n v="14"/>
    <x v="1688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x v="11"/>
    <d v="2017-01-10T14:24:21"/>
    <d v="2017-02-10T05:00:00"/>
    <n v="31"/>
    <x v="1689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x v="11"/>
    <d v="2017-02-27T16:49:11"/>
    <d v="2017-03-02T16:49:11"/>
    <n v="3"/>
    <x v="965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x v="11"/>
    <d v="2015-07-13T18:00:22"/>
    <d v="2015-08-22T18:00:22"/>
    <n v="40"/>
    <x v="169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x v="11"/>
    <d v="2015-05-17T22:58:15"/>
    <d v="2015-06-22T05:00:00"/>
    <n v="36"/>
    <x v="1691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x v="11"/>
    <d v="2015-03-19T13:55:20"/>
    <d v="2015-04-18T13:55:20"/>
    <n v="30"/>
    <x v="163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x v="11"/>
    <d v="2013-08-09T16:37:23"/>
    <d v="2013-09-10T03:59:00"/>
    <n v="32"/>
    <x v="1692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x v="11"/>
    <d v="2016-04-05T13:01:47"/>
    <d v="2016-05-05T13:01:47"/>
    <n v="30"/>
    <x v="1693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x v="11"/>
    <d v="2016-07-14T00:13:06"/>
    <d v="2016-07-21T00:13:06"/>
    <n v="7"/>
    <x v="99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x v="11"/>
    <d v="2015-04-02T15:11:49"/>
    <d v="2015-05-02T15:11:49"/>
    <n v="30"/>
    <x v="1694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x v="11"/>
    <d v="2016-05-12T06:01:07"/>
    <d v="2016-06-06T06:01:07"/>
    <n v="25"/>
    <x v="1695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x v="11"/>
    <d v="2016-12-19T15:16:37"/>
    <d v="2017-01-18T15:16:37"/>
    <n v="30"/>
    <x v="1696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x v="11"/>
    <d v="2015-03-12T04:06:32"/>
    <d v="2015-04-11T04:06:32"/>
    <n v="30"/>
    <x v="1697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x v="11"/>
    <d v="2015-10-02T16:04:28"/>
    <d v="2015-11-13T17:04:28"/>
    <n v="42"/>
    <x v="169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x v="32"/>
    <d v="2017-02-07T00:07:33"/>
    <d v="2017-02-21T00:07:33"/>
    <n v="14"/>
    <x v="1699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x v="32"/>
    <d v="2014-08-28T21:37:05"/>
    <d v="2014-10-02T21:37:05"/>
    <n v="35"/>
    <x v="170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x v="32"/>
    <d v="2017-01-10T08:46:17"/>
    <d v="2017-02-09T05:00:00"/>
    <n v="30"/>
    <x v="170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x v="32"/>
    <d v="2016-01-11T16:34:01"/>
    <d v="2016-01-25T16:00:00"/>
    <n v="14"/>
    <x v="170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x v="32"/>
    <d v="2013-02-14T08:23:59"/>
    <d v="2013-03-26T08:23:59"/>
    <n v="40"/>
    <x v="1703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x v="32"/>
    <d v="2016-08-01T14:45:43"/>
    <d v="2016-09-07T02:00:00"/>
    <n v="37"/>
    <x v="1704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x v="32"/>
    <d v="2015-03-05T05:01:06"/>
    <d v="2015-04-03T03:59:00"/>
    <n v="29"/>
    <x v="1705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x v="32"/>
    <d v="2016-09-20T14:04:01"/>
    <d v="2016-10-25T17:00:00"/>
    <n v="35"/>
    <x v="1706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x v="32"/>
    <d v="2016-04-07T18:55:00"/>
    <d v="2016-04-21T22:00:00"/>
    <n v="14"/>
    <x v="1707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x v="32"/>
    <d v="2016-02-17T15:00:04"/>
    <d v="2016-03-23T06:59:00"/>
    <n v="35"/>
    <x v="1708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x v="32"/>
    <d v="2017-02-02T20:00:27"/>
    <d v="2017-02-14T20:00:27"/>
    <n v="12"/>
    <x v="1709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x v="32"/>
    <d v="2016-11-17T20:25:44"/>
    <d v="2016-12-15T23:00:00"/>
    <n v="28"/>
    <x v="171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x v="32"/>
    <d v="2016-10-21T09:44:32"/>
    <d v="2016-11-21T04:59:00"/>
    <n v="31"/>
    <x v="1711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x v="32"/>
    <d v="2016-02-25T18:11:30"/>
    <d v="2016-03-26T17:11:30"/>
    <n v="30"/>
    <x v="171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x v="32"/>
    <d v="2015-07-12T18:31:40"/>
    <d v="2015-08-11T18:31:40"/>
    <n v="30"/>
    <x v="1713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x v="32"/>
    <d v="2016-11-01T11:41:42"/>
    <d v="2016-12-02T07:00:00"/>
    <n v="31"/>
    <x v="1714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x v="32"/>
    <d v="2015-01-29T14:00:59"/>
    <d v="2015-02-28T14:00:59"/>
    <n v="30"/>
    <x v="1715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x v="32"/>
    <d v="2015-10-15T12:20:00"/>
    <d v="2015-11-14T13:20:00"/>
    <n v="30"/>
    <x v="1716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x v="32"/>
    <d v="2015-09-15T09:59:58"/>
    <d v="2015-10-15T09:59:58"/>
    <n v="30"/>
    <x v="1717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x v="32"/>
    <d v="2015-06-08T15:01:08"/>
    <d v="2015-07-06T03:00:00"/>
    <n v="28"/>
    <x v="1718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x v="15"/>
    <d v="2013-01-02T20:19:25"/>
    <d v="2013-01-16T20:19:25"/>
    <n v="14"/>
    <x v="1719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x v="15"/>
    <d v="2012-10-02T20:22:48"/>
    <d v="2012-11-01T20:22:48"/>
    <n v="30"/>
    <x v="1720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x v="15"/>
    <d v="2015-08-25T20:38:02"/>
    <d v="2015-09-24T20:38:02"/>
    <n v="30"/>
    <x v="1721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x v="15"/>
    <d v="2013-02-07T07:28:39"/>
    <d v="2013-03-09T07:28:39"/>
    <n v="30"/>
    <x v="1722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x v="15"/>
    <d v="2012-05-02T19:43:09"/>
    <d v="2012-06-01T19:43:09"/>
    <n v="30"/>
    <x v="1723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x v="15"/>
    <d v="2012-03-29T06:10:24"/>
    <d v="2012-04-16T06:10:24"/>
    <n v="18"/>
    <x v="17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x v="15"/>
    <d v="2013-10-17T04:39:33"/>
    <d v="2013-11-16T05:39:33"/>
    <n v="30"/>
    <x v="41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x v="15"/>
    <d v="2012-02-07T21:10:26"/>
    <d v="2012-04-07T04:00:00"/>
    <n v="60"/>
    <x v="172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x v="15"/>
    <d v="2014-04-03T11:30:44"/>
    <d v="2014-04-14T23:00:00"/>
    <n v="11"/>
    <x v="1726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x v="15"/>
    <d v="2012-02-17T01:35:10"/>
    <d v="2012-04-14T17:36:00"/>
    <n v="57"/>
    <x v="1727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x v="15"/>
    <d v="2014-03-18T18:50:25"/>
    <d v="2014-04-10T06:59:00"/>
    <n v="23"/>
    <x v="1728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x v="15"/>
    <d v="2013-10-01T17:56:17"/>
    <d v="2013-11-04T01:00:00"/>
    <n v="34"/>
    <x v="1729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x v="15"/>
    <d v="2015-04-15T19:49:39"/>
    <d v="2015-05-15T19:49:39"/>
    <n v="30"/>
    <x v="11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x v="15"/>
    <d v="2014-01-07T19:00:48"/>
    <d v="2014-02-06T19:00:48"/>
    <n v="30"/>
    <x v="1730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x v="15"/>
    <d v="2012-02-19T17:12:52"/>
    <d v="2012-03-13T06:59:00"/>
    <n v="23"/>
    <x v="1731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x v="15"/>
    <d v="2015-07-09T18:02:25"/>
    <d v="2015-07-23T18:02:25"/>
    <n v="14"/>
    <x v="1732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x v="15"/>
    <d v="2015-10-22T18:38:33"/>
    <d v="2015-11-02T08:00:00"/>
    <n v="11"/>
    <x v="1733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x v="15"/>
    <d v="2012-08-06T19:29:43"/>
    <d v="2012-08-29T00:00:00"/>
    <n v="23"/>
    <x v="1734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x v="15"/>
    <d v="2015-07-20T17:15:12"/>
    <d v="2015-08-19T17:15:12"/>
    <n v="30"/>
    <x v="1227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x v="15"/>
    <d v="2013-06-27T01:27:16"/>
    <d v="2013-07-27T01:27:16"/>
    <n v="30"/>
    <x v="173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x v="32"/>
    <d v="2016-03-23T16:00:09"/>
    <d v="2016-04-23T00:00:00"/>
    <n v="31"/>
    <x v="1736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x v="32"/>
    <d v="2011-12-29T18:54:07"/>
    <d v="2012-01-28T18:54:07"/>
    <n v="30"/>
    <x v="173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x v="32"/>
    <d v="2015-05-28T15:22:48"/>
    <d v="2015-06-27T15:22:48"/>
    <n v="30"/>
    <x v="173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x v="32"/>
    <d v="2016-10-01T16:01:15"/>
    <d v="2016-10-29T19:00:00"/>
    <n v="28"/>
    <x v="1739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x v="32"/>
    <d v="2014-08-22T19:00:15"/>
    <d v="2014-09-21T19:00:15"/>
    <n v="30"/>
    <x v="174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x v="32"/>
    <d v="2016-01-12T19:10:22"/>
    <d v="2016-02-12T04:59:00"/>
    <n v="31"/>
    <x v="1741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x v="32"/>
    <d v="2013-10-14T19:22:35"/>
    <d v="2013-11-13T20:22:35"/>
    <n v="30"/>
    <x v="174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x v="32"/>
    <d v="2015-07-17T06:40:36"/>
    <d v="2015-08-16T06:40:36"/>
    <n v="30"/>
    <x v="1743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x v="32"/>
    <d v="2013-07-29T15:56:31"/>
    <d v="2013-09-03T04:00:00"/>
    <n v="36"/>
    <x v="174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x v="32"/>
    <d v="2014-03-26T21:08:47"/>
    <d v="2014-04-25T21:08:47"/>
    <n v="30"/>
    <x v="1745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x v="32"/>
    <d v="2013-05-29T21:51:41"/>
    <d v="2013-06-25T05:00:00"/>
    <n v="27"/>
    <x v="1746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x v="32"/>
    <d v="2014-06-16T19:03:28"/>
    <d v="2014-07-19T03:00:00"/>
    <n v="33"/>
    <x v="1747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x v="32"/>
    <d v="2015-11-23T09:05:39"/>
    <d v="2015-12-14T00:00:00"/>
    <n v="21"/>
    <x v="1748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x v="32"/>
    <d v="2016-12-06T19:47:27"/>
    <d v="2017-01-05T19:47:27"/>
    <n v="30"/>
    <x v="1749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x v="32"/>
    <d v="2015-02-27T00:31:51"/>
    <d v="2015-03-28T23:31:51"/>
    <n v="29"/>
    <x v="175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x v="32"/>
    <d v="2016-01-02T14:48:43"/>
    <d v="2016-02-01T14:48:43"/>
    <n v="30"/>
    <x v="1751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x v="32"/>
    <d v="2014-10-03T00:04:43"/>
    <d v="2014-11-12T07:59:00"/>
    <n v="40"/>
    <x v="1752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x v="32"/>
    <d v="2017-02-08T14:55:16"/>
    <d v="2017-03-10T14:55:16"/>
    <n v="30"/>
    <x v="1753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x v="32"/>
    <d v="2013-10-25T23:00:14"/>
    <d v="2013-12-01T04:02:00"/>
    <n v="37"/>
    <x v="175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x v="32"/>
    <d v="2016-03-23T19:49:04"/>
    <d v="2016-04-22T19:49:04"/>
    <n v="30"/>
    <x v="1755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x v="32"/>
    <d v="2017-01-31T19:51:40"/>
    <d v="2017-03-02T19:51:40"/>
    <n v="30"/>
    <x v="1756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x v="32"/>
    <d v="2013-10-22T13:48:53"/>
    <d v="2013-11-27T03:02:00"/>
    <n v="36"/>
    <x v="1757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x v="32"/>
    <d v="2017-03-06T18:01:30"/>
    <d v="2017-03-13T03:00:00"/>
    <n v="7"/>
    <x v="1758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x v="32"/>
    <d v="2016-10-04T19:39:06"/>
    <d v="2016-10-16T20:30:00"/>
    <n v="12"/>
    <x v="1759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x v="32"/>
    <d v="2014-01-21T17:00:17"/>
    <d v="2014-02-21T18:00:00"/>
    <n v="31"/>
    <x v="176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x v="32"/>
    <d v="2015-08-05T19:00:10"/>
    <d v="2015-09-04T19:00:10"/>
    <n v="30"/>
    <x v="1761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x v="32"/>
    <d v="2015-07-15T15:59:25"/>
    <d v="2015-07-29T15:59:25"/>
    <n v="14"/>
    <x v="176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x v="32"/>
    <d v="2016-11-14T21:01:18"/>
    <d v="2016-12-14T21:01:18"/>
    <n v="30"/>
    <x v="1763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x v="32"/>
    <d v="2013-03-03T16:52:45"/>
    <d v="2013-04-02T15:52:45"/>
    <n v="30"/>
    <x v="176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x v="32"/>
    <d v="2016-11-03T00:07:53"/>
    <d v="2016-12-03T01:07:53"/>
    <n v="30"/>
    <x v="1765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x v="32"/>
    <d v="2014-07-26T08:17:57"/>
    <d v="2014-08-16T08:17:57"/>
    <n v="21"/>
    <x v="1766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x v="32"/>
    <d v="2016-07-22T07:52:18"/>
    <d v="2016-08-06T07:52:18"/>
    <n v="15"/>
    <x v="1767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x v="32"/>
    <d v="2015-10-19T15:09:07"/>
    <d v="2015-11-18T16:09:07"/>
    <n v="30"/>
    <x v="1768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x v="32"/>
    <d v="2017-01-17T15:32:48"/>
    <d v="2017-01-24T15:32:48"/>
    <n v="7"/>
    <x v="1769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x v="32"/>
    <d v="2016-04-07T22:50:51"/>
    <d v="2016-05-07T22:50:51"/>
    <n v="30"/>
    <x v="1770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x v="32"/>
    <d v="2016-11-08T10:50:46"/>
    <d v="2016-11-22T10:50:46"/>
    <n v="14"/>
    <x v="1771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x v="32"/>
    <d v="2016-05-15T22:28:49"/>
    <d v="2016-06-19T23:00:00"/>
    <n v="35"/>
    <x v="177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x v="32"/>
    <d v="2015-05-12T18:01:27"/>
    <d v="2015-06-11T18:01:27"/>
    <n v="30"/>
    <x v="1773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x v="32"/>
    <d v="2016-11-28T19:18:56"/>
    <d v="2016-12-08T19:18:56"/>
    <n v="10"/>
    <x v="1774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x v="32"/>
    <d v="2014-02-25T00:24:10"/>
    <d v="2014-03-26T23:24:10"/>
    <n v="29"/>
    <x v="1775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x v="32"/>
    <d v="2017-01-24T17:23:40"/>
    <d v="2017-02-14T17:23:40"/>
    <n v="21"/>
    <x v="1776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x v="32"/>
    <d v="2014-10-14T14:02:38"/>
    <d v="2014-11-18T00:00:00"/>
    <n v="35"/>
    <x v="1777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x v="32"/>
    <d v="2015-01-10T19:58:33"/>
    <d v="2015-01-31T19:58:33"/>
    <n v="21"/>
    <x v="1778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x v="32"/>
    <d v="2016-05-06T13:58:34"/>
    <d v="2016-05-23T03:00:00"/>
    <n v="17"/>
    <x v="1779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x v="32"/>
    <d v="2016-11-15T20:28:27"/>
    <d v="2016-11-22T20:28:27"/>
    <n v="7"/>
    <x v="1780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x v="32"/>
    <d v="2016-04-09T20:59:52"/>
    <d v="2016-04-27T02:00:00"/>
    <n v="18"/>
    <x v="1781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x v="32"/>
    <d v="2014-11-25T19:54:57"/>
    <d v="2014-12-21T01:00:00"/>
    <n v="26"/>
    <x v="1782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x v="32"/>
    <d v="2017-02-10T01:58:35"/>
    <d v="2017-03-12T01:58:35"/>
    <n v="30"/>
    <x v="1783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x v="32"/>
    <d v="2017-02-10T16:54:23"/>
    <d v="2017-03-07T05:00:00"/>
    <n v="25"/>
    <x v="1784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x v="32"/>
    <d v="2016-12-21T20:51:53"/>
    <d v="2017-01-10T21:59:00"/>
    <n v="20"/>
    <x v="1785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x v="32"/>
    <d v="2016-11-10T00:00:04"/>
    <d v="2016-12-10T00:00:04"/>
    <n v="30"/>
    <x v="1786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x v="32"/>
    <d v="2015-11-07T16:47:16"/>
    <d v="2015-12-07T16:47:16"/>
    <n v="30"/>
    <x v="1787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x v="32"/>
    <d v="2017-02-15T13:10:42"/>
    <d v="2017-03-12T12:10:42"/>
    <n v="25"/>
    <x v="1788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x v="32"/>
    <d v="2014-01-24T12:00:57"/>
    <d v="2014-02-23T12:00:57"/>
    <n v="30"/>
    <x v="1789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x v="32"/>
    <d v="2014-11-22T14:47:59"/>
    <d v="2014-12-22T14:47:59"/>
    <n v="30"/>
    <x v="1790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x v="32"/>
    <d v="2013-12-06T15:38:09"/>
    <d v="2014-01-05T15:38:09"/>
    <n v="30"/>
    <x v="1791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x v="32"/>
    <d v="2012-01-28T16:17:03"/>
    <d v="2012-02-27T16:17:03"/>
    <n v="30"/>
    <x v="1792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x v="32"/>
    <d v="2015-11-30T17:01:07"/>
    <d v="2016-01-03T22:59:00"/>
    <n v="34"/>
    <x v="1793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x v="32"/>
    <d v="2015-01-16T19:21:39"/>
    <d v="2015-02-04T04:00:00"/>
    <n v="19"/>
    <x v="1794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x v="32"/>
    <d v="2015-08-18T14:59:51"/>
    <d v="2015-09-17T14:59:51"/>
    <n v="30"/>
    <x v="1795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x v="11"/>
    <d v="2011-05-24T06:51:37"/>
    <d v="2011-07-25T06:50:00"/>
    <n v="62"/>
    <x v="179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x v="11"/>
    <d v="2015-11-15T04:11:26"/>
    <d v="2016-01-14T04:11:26"/>
    <n v="60"/>
    <x v="1797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x v="11"/>
    <d v="2012-03-10T03:00:04"/>
    <d v="2012-05-09T02:00:04"/>
    <n v="60"/>
    <x v="1798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x v="11"/>
    <d v="2011-02-11T19:07:25"/>
    <d v="2011-03-12T04:00:00"/>
    <n v="29"/>
    <x v="1799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x v="11"/>
    <d v="2012-05-30T04:27:23"/>
    <d v="2012-06-29T04:27:23"/>
    <n v="30"/>
    <x v="1800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x v="11"/>
    <d v="2013-08-08T23:07:34"/>
    <d v="2013-09-06T03:59:00"/>
    <n v="29"/>
    <x v="180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x v="11"/>
    <d v="2014-06-02T16:01:00"/>
    <d v="2014-06-23T16:01:00"/>
    <n v="21"/>
    <x v="1802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x v="11"/>
    <d v="2012-06-07T19:51:29"/>
    <d v="2012-06-26T18:00:00"/>
    <n v="19"/>
    <x v="1803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x v="11"/>
    <d v="2013-10-24T23:57:40"/>
    <d v="2013-12-06T23:22:00"/>
    <n v="43"/>
    <x v="180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x v="11"/>
    <d v="2009-09-14T06:05:30"/>
    <d v="2009-12-01T17:00:00"/>
    <n v="78"/>
    <x v="1805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x v="11"/>
    <d v="2012-03-19T23:26:58"/>
    <d v="2012-04-23T04:00:00"/>
    <n v="35"/>
    <x v="1806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x v="11"/>
    <d v="2012-03-19T16:44:36"/>
    <d v="2012-04-18T16:44:36"/>
    <n v="30"/>
    <x v="1807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x v="11"/>
    <d v="2012-08-30T16:59:59"/>
    <d v="2012-09-25T03:59:00"/>
    <n v="26"/>
    <x v="1808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x v="11"/>
    <d v="2012-12-21T17:21:20"/>
    <d v="2013-01-20T17:21:20"/>
    <n v="30"/>
    <x v="1809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x v="11"/>
    <d v="2012-12-27T22:54:16"/>
    <d v="2013-01-26T22:54:16"/>
    <n v="30"/>
    <x v="1810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x v="11"/>
    <d v="2012-01-19T17:33:46"/>
    <d v="2012-02-23T17:33:46"/>
    <n v="35"/>
    <x v="1811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x v="11"/>
    <d v="2012-02-09T01:00:49"/>
    <d v="2012-03-14T03:59:00"/>
    <n v="34"/>
    <x v="1812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x v="11"/>
    <d v="2014-02-24T20:10:33"/>
    <d v="2014-03-26T19:10:33"/>
    <n v="30"/>
    <x v="181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x v="11"/>
    <d v="2011-01-22T00:46:49"/>
    <d v="2011-02-06T00:46:49"/>
    <n v="15"/>
    <x v="1814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x v="11"/>
    <d v="2012-06-14T17:26:56"/>
    <d v="2012-06-28T17:26:56"/>
    <n v="14"/>
    <x v="181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x v="14"/>
    <d v="2013-05-22T03:31:36"/>
    <d v="2013-06-21T03:31:36"/>
    <n v="30"/>
    <x v="181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x v="14"/>
    <d v="2013-11-27T20:50:34"/>
    <d v="2013-12-31T07:00:00"/>
    <n v="34"/>
    <x v="1817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x v="14"/>
    <d v="2011-11-03T02:39:56"/>
    <d v="2011-12-13T03:39:56"/>
    <n v="40"/>
    <x v="1818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x v="14"/>
    <d v="2010-11-20T19:34:51"/>
    <d v="2011-01-01T04:59:00"/>
    <n v="42"/>
    <x v="1819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x v="14"/>
    <d v="2014-07-14T16:41:12"/>
    <d v="2014-08-08T18:00:00"/>
    <n v="25"/>
    <x v="182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x v="14"/>
    <d v="2012-02-09T04:02:09"/>
    <d v="2012-03-10T04:02:09"/>
    <n v="30"/>
    <x v="1821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x v="14"/>
    <d v="2012-04-05T19:15:33"/>
    <d v="2012-05-05T19:15:28"/>
    <n v="30"/>
    <x v="1822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x v="14"/>
    <d v="2014-07-31T23:06:36"/>
    <d v="2014-08-29T01:00:00"/>
    <n v="29"/>
    <x v="182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x v="14"/>
    <d v="2013-02-02T23:42:17"/>
    <d v="2013-03-09T23:42:17"/>
    <n v="35"/>
    <x v="182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x v="14"/>
    <d v="2013-02-19T19:03:35"/>
    <d v="2013-03-21T18:03:35"/>
    <n v="30"/>
    <x v="182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x v="14"/>
    <d v="2014-04-07T00:06:29"/>
    <d v="2014-05-07T00:06:29"/>
    <n v="30"/>
    <x v="1560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x v="14"/>
    <d v="2014-03-18T15:11:18"/>
    <d v="2014-04-18T23:00:00"/>
    <n v="31"/>
    <x v="1826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x v="14"/>
    <d v="2012-04-03T23:00:26"/>
    <d v="2012-05-03T23:00:26"/>
    <n v="30"/>
    <x v="1827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x v="14"/>
    <d v="2012-05-08T13:14:17"/>
    <d v="2012-06-07T13:14:17"/>
    <n v="30"/>
    <x v="1828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x v="14"/>
    <d v="2012-04-05T17:25:43"/>
    <d v="2012-05-05T17:25:43"/>
    <n v="30"/>
    <x v="1829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x v="14"/>
    <d v="2009-09-23T17:24:10"/>
    <d v="2009-12-09T18:24:00"/>
    <n v="77"/>
    <x v="183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x v="14"/>
    <d v="2010-01-14T13:00:49"/>
    <d v="2010-02-15T05:00:00"/>
    <n v="32"/>
    <x v="93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x v="14"/>
    <d v="2009-08-25T15:26:54"/>
    <d v="2009-09-26T03:59:00"/>
    <n v="32"/>
    <x v="1831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x v="14"/>
    <d v="2013-11-15T01:58:05"/>
    <d v="2013-12-15T01:58:05"/>
    <n v="30"/>
    <x v="1832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x v="14"/>
    <d v="2014-02-26T19:36:40"/>
    <d v="2014-04-02T18:36:40"/>
    <n v="35"/>
    <x v="183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x v="33"/>
    <d v="2017-03-05T06:15:01"/>
    <d v="2017-04-04T05:15:01"/>
    <n v="30"/>
    <x v="1834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x v="33"/>
    <d v="2017-03-10T21:29:29"/>
    <d v="2017-04-09T20:29:29"/>
    <n v="30"/>
    <x v="168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x v="33"/>
    <d v="2017-03-13T18:07:27"/>
    <d v="2017-03-20T18:07:27"/>
    <n v="7"/>
    <x v="1835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x v="33"/>
    <d v="2017-02-24T21:14:45"/>
    <d v="2017-03-26T20:14:45"/>
    <n v="30"/>
    <x v="1836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x v="33"/>
    <d v="2017-02-28T00:32:11"/>
    <d v="2017-03-29T23:32:11"/>
    <n v="29"/>
    <x v="1837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x v="33"/>
    <d v="2017-03-10T00:49:08"/>
    <d v="2017-04-30T17:00:00"/>
    <n v="51"/>
    <x v="1838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x v="33"/>
    <d v="2014-07-22T22:00:40"/>
    <d v="2014-08-26T22:00:40"/>
    <n v="35"/>
    <x v="1839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x v="33"/>
    <d v="2015-05-15T18:45:37"/>
    <d v="2015-06-14T18:45:37"/>
    <n v="30"/>
    <x v="184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x v="33"/>
    <d v="2014-06-17T14:59:06"/>
    <d v="2014-07-17T14:59:06"/>
    <n v="30"/>
    <x v="1841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x v="33"/>
    <d v="2015-11-24T21:35:43"/>
    <d v="2015-12-25T00:00:00"/>
    <n v="31"/>
    <x v="1842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x v="33"/>
    <d v="2014-07-19T00:08:10"/>
    <d v="2014-08-18T00:08:10"/>
    <n v="30"/>
    <x v="184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x v="33"/>
    <d v="2015-01-07T15:04:31"/>
    <d v="2015-02-06T15:04:31"/>
    <n v="30"/>
    <x v="1844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x v="33"/>
    <d v="2014-05-08T15:36:30"/>
    <d v="2014-05-29T17:50:00"/>
    <n v="21"/>
    <x v="1845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x v="33"/>
    <d v="2014-10-06T16:04:58"/>
    <d v="2014-11-05T17:34:00"/>
    <n v="30"/>
    <x v="1846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x v="33"/>
    <d v="2014-05-12T13:44:03"/>
    <d v="2014-06-11T13:44:03"/>
    <n v="30"/>
    <x v="1847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x v="33"/>
    <d v="2014-01-27T22:11:35"/>
    <d v="2014-03-08T22:11:35"/>
    <n v="40"/>
    <x v="1848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x v="33"/>
    <d v="2014-05-27T15:22:23"/>
    <d v="2014-06-26T15:22:23"/>
    <n v="30"/>
    <x v="1849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x v="33"/>
    <d v="2014-05-30T21:31:24"/>
    <d v="2014-06-29T21:31:24"/>
    <n v="30"/>
    <x v="185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x v="33"/>
    <d v="2016-11-18T19:11:49"/>
    <d v="2016-12-19T07:59:00"/>
    <n v="31"/>
    <x v="1851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x v="33"/>
    <d v="2016-09-30T15:25:38"/>
    <d v="2016-10-30T15:25:38"/>
    <n v="30"/>
    <x v="185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x v="7"/>
    <d v="2015-06-12T19:31:44"/>
    <d v="2015-07-12T19:31:44"/>
    <n v="30"/>
    <x v="121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x v="7"/>
    <d v="2014-09-15T16:51:10"/>
    <d v="2014-10-06T05:00:00"/>
    <n v="21"/>
    <x v="121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x v="7"/>
    <d v="2015-11-19T19:48:25"/>
    <d v="2016-01-08T19:47:00"/>
    <n v="50"/>
    <x v="1115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x v="7"/>
    <d v="2016-05-25T17:27:49"/>
    <d v="2016-06-24T17:27:49"/>
    <n v="30"/>
    <x v="407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x v="7"/>
    <d v="2015-02-25T00:02:36"/>
    <d v="2015-03-31T23:39:00"/>
    <n v="34"/>
    <x v="121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x v="7"/>
    <d v="2016-09-02T19:10:31"/>
    <d v="2016-10-17T19:10:31"/>
    <n v="45"/>
    <x v="476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x v="7"/>
    <d v="2016-07-26T14:34:36"/>
    <d v="2016-08-25T14:34:36"/>
    <n v="30"/>
    <x v="721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x v="7"/>
    <d v="2015-12-22T22:22:18"/>
    <d v="2016-02-20T22:22:18"/>
    <n v="60"/>
    <x v="1853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x v="7"/>
    <d v="2015-07-13T18:37:08"/>
    <d v="2015-08-11T18:37:08"/>
    <n v="29"/>
    <x v="121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x v="7"/>
    <d v="2016-12-04T20:12:50"/>
    <d v="2017-01-03T20:12:50"/>
    <n v="30"/>
    <x v="121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x v="7"/>
    <d v="2015-03-31T02:25:39"/>
    <d v="2015-04-30T02:25:39"/>
    <n v="30"/>
    <x v="1854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x v="7"/>
    <d v="2015-04-07T15:12:32"/>
    <d v="2015-06-06T15:12:32"/>
    <n v="60"/>
    <x v="121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x v="7"/>
    <d v="2015-04-09T16:13:42"/>
    <d v="2015-04-21T16:13:42"/>
    <n v="12"/>
    <x v="121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x v="7"/>
    <d v="2014-11-11T17:21:00"/>
    <d v="2015-01-10T17:21:00"/>
    <n v="60"/>
    <x v="397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x v="7"/>
    <d v="2015-04-02T22:02:16"/>
    <d v="2015-05-02T22:02:16"/>
    <n v="30"/>
    <x v="1105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x v="7"/>
    <d v="2015-05-06T18:48:24"/>
    <d v="2015-06-05T18:48:24"/>
    <n v="30"/>
    <x v="121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x v="7"/>
    <d v="2015-09-17T14:52:58"/>
    <d v="2015-10-17T14:52:58"/>
    <n v="30"/>
    <x v="121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x v="7"/>
    <d v="2014-12-05T22:20:36"/>
    <d v="2015-01-31T00:39:00"/>
    <n v="57"/>
    <x v="121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x v="7"/>
    <d v="2015-06-04T15:35:24"/>
    <d v="2015-08-03T15:35:24"/>
    <n v="60"/>
    <x v="1855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x v="7"/>
    <d v="2016-01-08T16:58:00"/>
    <d v="2016-02-07T16:58:00"/>
    <n v="30"/>
    <x v="47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x v="7"/>
    <d v="2016-04-06T20:36:48"/>
    <d v="2016-04-30T22:00:00"/>
    <n v="24"/>
    <x v="121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x v="7"/>
    <d v="2014-11-11T16:31:10"/>
    <d v="2014-12-11T16:31:10"/>
    <n v="30"/>
    <x v="1466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x v="7"/>
    <d v="2015-11-14T00:16:40"/>
    <d v="2015-12-29T00:16:40"/>
    <n v="45"/>
    <x v="121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x v="7"/>
    <d v="2015-09-01T22:25:56"/>
    <d v="2015-10-26T22:25:56"/>
    <n v="55"/>
    <x v="121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x v="7"/>
    <d v="2015-12-08T17:40:25"/>
    <d v="2016-01-17T23:00:00"/>
    <n v="40"/>
    <x v="121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x v="7"/>
    <d v="2015-09-21T12:45:33"/>
    <d v="2015-10-21T12:45:33"/>
    <n v="30"/>
    <x v="1479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x v="7"/>
    <d v="2016-02-25T23:16:56"/>
    <d v="2016-04-25T22:16:56"/>
    <n v="60"/>
    <x v="18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x v="7"/>
    <d v="2015-02-28T17:19:25"/>
    <d v="2015-04-14T16:19:25"/>
    <n v="45"/>
    <x v="185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x v="7"/>
    <d v="2016-01-11T19:30:11"/>
    <d v="2016-02-10T19:30:11"/>
    <n v="30"/>
    <x v="12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x v="7"/>
    <d v="2014-11-18T04:32:21"/>
    <d v="2014-12-18T04:32:21"/>
    <n v="30"/>
    <x v="1858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x v="7"/>
    <d v="2015-05-26T18:39:56"/>
    <d v="2015-06-25T18:39:56"/>
    <n v="30"/>
    <x v="12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x v="7"/>
    <d v="2015-03-25T01:39:31"/>
    <d v="2015-04-24T01:39:31"/>
    <n v="30"/>
    <x v="1115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x v="7"/>
    <d v="2015-07-30T15:53:44"/>
    <d v="2015-08-29T15:53:44"/>
    <n v="30"/>
    <x v="18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x v="7"/>
    <d v="2015-01-13T20:14:20"/>
    <d v="2015-02-12T20:14:20"/>
    <n v="30"/>
    <x v="119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x v="7"/>
    <d v="2016-08-10T20:03:57"/>
    <d v="2016-09-09T20:03:57"/>
    <n v="30"/>
    <x v="121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x v="7"/>
    <d v="2015-11-10T22:12:46"/>
    <d v="2015-12-10T22:12:46"/>
    <n v="30"/>
    <x v="1859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x v="7"/>
    <d v="2016-10-26T20:53:03"/>
    <d v="2016-11-25T21:53:03"/>
    <n v="30"/>
    <x v="121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x v="7"/>
    <d v="2015-07-28T00:18:50"/>
    <d v="2015-08-26T00:18:50"/>
    <n v="29"/>
    <x v="121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x v="7"/>
    <d v="2015-08-21T00:23:36"/>
    <d v="2015-10-05T00:23:36"/>
    <n v="45"/>
    <x v="121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x v="7"/>
    <d v="2015-09-01T19:02:22"/>
    <d v="2015-10-01T19:02:22"/>
    <n v="30"/>
    <x v="1105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x v="7"/>
    <d v="2015-03-11T22:27:28"/>
    <d v="2015-04-10T22:27:28"/>
    <n v="30"/>
    <x v="186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x v="7"/>
    <d v="2015-07-10T04:30:03"/>
    <d v="2015-08-04T04:30:03"/>
    <n v="25"/>
    <x v="689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x v="7"/>
    <d v="2015-01-23T01:21:47"/>
    <d v="2015-02-22T01:21:47"/>
    <n v="30"/>
    <x v="186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x v="7"/>
    <d v="2014-10-15T01:37:23"/>
    <d v="2014-11-14T02:37:23"/>
    <n v="30"/>
    <x v="145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x v="7"/>
    <d v="2015-07-06T16:50:32"/>
    <d v="2015-08-05T16:50:32"/>
    <n v="30"/>
    <x v="186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x v="7"/>
    <d v="2014-11-11T20:07:04"/>
    <d v="2015-01-10T20:07:04"/>
    <n v="60"/>
    <x v="121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x v="7"/>
    <d v="2016-06-07T15:02:20"/>
    <d v="2016-07-22T15:02:20"/>
    <n v="45"/>
    <x v="361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x v="7"/>
    <d v="2014-12-16T20:29:19"/>
    <d v="2015-01-15T19:29:00"/>
    <n v="30"/>
    <x v="1682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x v="7"/>
    <d v="2015-06-24T15:40:52"/>
    <d v="2015-07-25T21:59:00"/>
    <n v="31"/>
    <x v="1863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x v="7"/>
    <d v="2014-11-25T06:17:44"/>
    <d v="2015-01-04T06:17:44"/>
    <n v="40"/>
    <x v="121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x v="7"/>
    <d v="2015-03-01T19:04:04"/>
    <d v="2015-03-31T18:04:04"/>
    <n v="30"/>
    <x v="191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x v="7"/>
    <d v="2015-09-29T02:53:43"/>
    <d v="2015-10-29T02:53:43"/>
    <n v="30"/>
    <x v="121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x v="7"/>
    <d v="2015-07-09T15:33:37"/>
    <d v="2015-08-08T15:33:37"/>
    <n v="30"/>
    <x v="184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x v="7"/>
    <d v="2015-01-27T08:41:33"/>
    <d v="2015-02-26T08:41:33"/>
    <n v="30"/>
    <x v="377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x v="7"/>
    <d v="2016-12-13T02:54:47"/>
    <d v="2017-01-10T08:57:00"/>
    <n v="28"/>
    <x v="121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x v="7"/>
    <d v="2015-09-15T20:22:38"/>
    <d v="2015-10-15T20:22:38"/>
    <n v="30"/>
    <x v="119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x v="7"/>
    <d v="2014-12-03T21:14:16"/>
    <d v="2015-01-02T21:14:16"/>
    <n v="30"/>
    <x v="121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x v="7"/>
    <d v="2015-06-02T21:59:44"/>
    <d v="2015-07-02T21:59:44"/>
    <n v="30"/>
    <x v="121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x v="7"/>
    <d v="2014-11-13T20:28:26"/>
    <d v="2014-12-18T20:28:26"/>
    <n v="35"/>
    <x v="121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x v="7"/>
    <d v="2016-03-15T06:26:04"/>
    <d v="2016-04-14T06:26:04"/>
    <n v="30"/>
    <x v="121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x v="19"/>
    <d v="2016-01-05T19:44:56"/>
    <d v="2016-03-05T19:44:56"/>
    <n v="60"/>
    <x v="1864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x v="19"/>
    <d v="2015-04-13T16:18:51"/>
    <d v="2015-05-13T16:18:51"/>
    <n v="30"/>
    <x v="1865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x v="19"/>
    <d v="2016-01-30T21:10:58"/>
    <d v="2016-03-30T20:10:58"/>
    <n v="60"/>
    <x v="68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x v="19"/>
    <d v="2015-12-04T00:56:47"/>
    <d v="2016-01-03T00:56:47"/>
    <n v="30"/>
    <x v="121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x v="19"/>
    <d v="2016-08-13T14:02:55"/>
    <d v="2016-09-03T14:02:55"/>
    <n v="21"/>
    <x v="1866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x v="19"/>
    <d v="2014-12-10T02:39:50"/>
    <d v="2015-01-19T02:39:50"/>
    <n v="40"/>
    <x v="1867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x v="19"/>
    <d v="2015-03-19T13:48:48"/>
    <d v="2015-04-11T06:00:00"/>
    <n v="23"/>
    <x v="1868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x v="19"/>
    <d v="2014-10-07T03:22:37"/>
    <d v="2014-11-06T04:22:37"/>
    <n v="30"/>
    <x v="140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x v="19"/>
    <d v="2015-07-19T21:01:15"/>
    <d v="2015-08-18T21:01:15"/>
    <n v="30"/>
    <x v="94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x v="19"/>
    <d v="2015-08-08T09:47:55"/>
    <d v="2015-09-07T09:47:55"/>
    <n v="30"/>
    <x v="121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x v="19"/>
    <d v="2015-07-26T17:34:42"/>
    <d v="2015-08-25T17:34:42"/>
    <n v="30"/>
    <x v="717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x v="19"/>
    <d v="2016-10-12T17:41:13"/>
    <d v="2016-11-26T18:41:13"/>
    <n v="45"/>
    <x v="121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x v="19"/>
    <d v="2014-05-01T02:38:02"/>
    <d v="2014-05-31T23:30:00"/>
    <n v="30"/>
    <x v="191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x v="19"/>
    <d v="2015-07-13T16:41:00"/>
    <d v="2015-08-22T03:59:00"/>
    <n v="40"/>
    <x v="1869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x v="19"/>
    <d v="2016-06-15T20:42:26"/>
    <d v="2016-07-15T20:42:26"/>
    <n v="30"/>
    <x v="185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x v="19"/>
    <d v="2015-01-15T17:42:23"/>
    <d v="2015-03-14T15:00:00"/>
    <n v="58"/>
    <x v="187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x v="19"/>
    <d v="2014-07-11T21:13:07"/>
    <d v="2014-08-10T21:13:07"/>
    <n v="30"/>
    <x v="121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x v="19"/>
    <d v="2015-01-23T20:34:04"/>
    <d v="2015-03-24T19:34:04"/>
    <n v="60"/>
    <x v="1146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x v="19"/>
    <d v="2014-12-20T17:43:09"/>
    <d v="2015-02-18T17:43:09"/>
    <n v="60"/>
    <x v="121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x v="19"/>
    <d v="2014-09-11T00:41:35"/>
    <d v="2014-11-10T01:41:35"/>
    <n v="60"/>
    <x v="1871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x v="19"/>
    <d v="2015-01-22T16:29:56"/>
    <d v="2015-02-21T16:29:56"/>
    <n v="30"/>
    <x v="407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x v="19"/>
    <d v="2015-02-09T17:23:56"/>
    <d v="2015-03-11T16:23:56"/>
    <n v="30"/>
    <x v="407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x v="19"/>
    <d v="2014-12-01T16:54:50"/>
    <d v="2014-12-31T16:54:50"/>
    <n v="30"/>
    <x v="145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x v="19"/>
    <d v="2014-09-27T21:25:08"/>
    <d v="2014-10-27T21:25:08"/>
    <n v="30"/>
    <x v="165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x v="19"/>
    <d v="2016-05-12T21:55:49"/>
    <d v="2016-05-27T22:04:00"/>
    <n v="15"/>
    <x v="47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x v="19"/>
    <d v="2015-06-09T04:04:52"/>
    <d v="2015-08-08T04:04:52"/>
    <n v="60"/>
    <x v="121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x v="19"/>
    <d v="2016-02-12T07:38:53"/>
    <d v="2016-03-23T06:38:53"/>
    <n v="40"/>
    <x v="187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x v="19"/>
    <d v="2015-02-10T18:49:11"/>
    <d v="2015-03-12T17:49:11"/>
    <n v="30"/>
    <x v="407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x v="19"/>
    <d v="2016-12-30T21:06:06"/>
    <d v="2017-02-05T16:44:00"/>
    <n v="37"/>
    <x v="1873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x v="19"/>
    <d v="2016-01-13T03:08:24"/>
    <d v="2016-02-12T03:08:24"/>
    <n v="30"/>
    <x v="61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x v="19"/>
    <d v="2016-04-29T02:23:33"/>
    <d v="2016-06-28T02:23:33"/>
    <n v="60"/>
    <x v="407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x v="19"/>
    <d v="2015-02-06T05:14:57"/>
    <d v="2015-03-08T05:14:57"/>
    <n v="30"/>
    <x v="472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x v="19"/>
    <d v="2016-01-28T21:35:43"/>
    <d v="2016-02-27T21:35:43"/>
    <n v="30"/>
    <x v="12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x v="19"/>
    <d v="2015-06-25T04:27:54"/>
    <d v="2015-08-04T04:27:54"/>
    <n v="40"/>
    <x v="187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x v="19"/>
    <d v="2015-09-05T06:39:46"/>
    <d v="2015-10-05T06:39:46"/>
    <n v="30"/>
    <x v="1875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x v="19"/>
    <d v="2015-11-30T14:46:10"/>
    <d v="2016-01-29T14:46:10"/>
    <n v="60"/>
    <x v="691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x v="19"/>
    <d v="2015-01-27T23:09:48"/>
    <d v="2015-03-17T18:00:00"/>
    <n v="49"/>
    <x v="121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x v="19"/>
    <d v="2015-10-08T21:57:42"/>
    <d v="2015-12-07T22:57:42"/>
    <n v="60"/>
    <x v="191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x v="19"/>
    <d v="2015-09-18T19:38:49"/>
    <d v="2015-10-18T19:38:49"/>
    <n v="30"/>
    <x v="121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x v="19"/>
    <d v="2016-01-14T21:35:13"/>
    <d v="2016-02-13T21:35:13"/>
    <n v="30"/>
    <x v="119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x v="33"/>
    <d v="2015-07-02T03:00:54"/>
    <d v="2015-07-23T04:59:00"/>
    <n v="21"/>
    <x v="1876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x v="33"/>
    <d v="2015-02-17T16:00:28"/>
    <d v="2015-03-19T15:00:28"/>
    <n v="30"/>
    <x v="1877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x v="33"/>
    <d v="2014-07-16T15:00:22"/>
    <d v="2014-08-15T15:00:22"/>
    <n v="30"/>
    <x v="1878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x v="33"/>
    <d v="2016-04-25T18:06:31"/>
    <d v="2016-05-25T18:06:31"/>
    <n v="30"/>
    <x v="1879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x v="33"/>
    <d v="2015-08-27T04:33:41"/>
    <d v="2015-09-26T04:33:41"/>
    <n v="30"/>
    <x v="188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x v="33"/>
    <d v="2016-10-27T14:27:51"/>
    <d v="2016-11-26T15:27:51"/>
    <n v="30"/>
    <x v="188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x v="33"/>
    <d v="2016-10-11T11:16:33"/>
    <d v="2016-11-12T04:00:00"/>
    <n v="32"/>
    <x v="188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x v="33"/>
    <d v="2016-08-25T07:35:13"/>
    <d v="2016-08-31T05:36:00"/>
    <n v="6"/>
    <x v="188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x v="33"/>
    <d v="2014-10-31T03:25:15"/>
    <d v="2014-11-30T04:25:15"/>
    <n v="30"/>
    <x v="582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x v="33"/>
    <d v="2014-09-20T01:44:16"/>
    <d v="2014-10-28T03:11:00"/>
    <n v="38"/>
    <x v="1884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x v="33"/>
    <d v="2017-02-13T21:48:10"/>
    <d v="2017-03-05T21:48:10"/>
    <n v="20"/>
    <x v="1885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x v="33"/>
    <d v="2015-11-30T20:15:00"/>
    <d v="2015-12-29T23:00:00"/>
    <n v="29"/>
    <x v="1886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x v="33"/>
    <d v="2017-01-03T16:36:49"/>
    <d v="2017-02-02T16:36:49"/>
    <n v="30"/>
    <x v="1887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x v="33"/>
    <d v="2017-02-04T04:50:08"/>
    <d v="2017-03-11T04:50:08"/>
    <n v="35"/>
    <x v="188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x v="33"/>
    <d v="2016-03-23T18:45:50"/>
    <d v="2016-04-20T18:45:50"/>
    <n v="28"/>
    <x v="89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x v="33"/>
    <d v="2017-01-26T23:03:59"/>
    <d v="2017-02-25T23:03:59"/>
    <n v="30"/>
    <x v="188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x v="33"/>
    <d v="2016-02-23T14:27:36"/>
    <d v="2016-03-24T13:27:36"/>
    <n v="30"/>
    <x v="1890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x v="33"/>
    <d v="2016-05-05T20:55:18"/>
    <d v="2016-06-09T19:00:00"/>
    <n v="35"/>
    <x v="1891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x v="33"/>
    <d v="2016-02-07T15:18:05"/>
    <d v="2016-03-23T14:18:05"/>
    <n v="45"/>
    <x v="189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x v="33"/>
    <d v="2016-11-30T04:29:27"/>
    <d v="2017-01-03T04:17:00"/>
    <n v="34"/>
    <x v="189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x v="14"/>
    <d v="2011-08-29T00:18:17"/>
    <d v="2011-10-01T03:00:00"/>
    <n v="33"/>
    <x v="189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x v="14"/>
    <d v="2012-06-29T04:28:16"/>
    <d v="2012-07-19T04:28:16"/>
    <n v="20"/>
    <x v="189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x v="14"/>
    <d v="2013-03-08T02:40:25"/>
    <d v="2013-04-16T19:00:00"/>
    <n v="39"/>
    <x v="1896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x v="14"/>
    <d v="2015-09-01T21:36:37"/>
    <d v="2015-09-30T19:29:00"/>
    <n v="29"/>
    <x v="1897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x v="14"/>
    <d v="2012-08-24T17:15:48"/>
    <d v="2012-09-23T17:15:48"/>
    <n v="30"/>
    <x v="189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x v="14"/>
    <d v="2013-04-09T02:27:33"/>
    <d v="2013-05-09T02:27:33"/>
    <n v="30"/>
    <x v="100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x v="14"/>
    <d v="2012-04-26T20:58:51"/>
    <d v="2012-05-10T17:00:00"/>
    <n v="14"/>
    <x v="1899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x v="14"/>
    <d v="2012-09-22T03:42:01"/>
    <d v="2012-10-28T05:00:00"/>
    <n v="36"/>
    <x v="19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x v="14"/>
    <d v="2011-01-14T10:18:49"/>
    <d v="2011-02-08T10:18:49"/>
    <n v="25"/>
    <x v="1901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x v="14"/>
    <d v="2012-04-24T01:47:35"/>
    <d v="2012-05-24T01:47:35"/>
    <n v="30"/>
    <x v="1902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x v="14"/>
    <d v="2011-12-16T23:49:52"/>
    <d v="2012-01-25T23:49:52"/>
    <n v="40"/>
    <x v="39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x v="14"/>
    <d v="2010-06-25T02:46:20"/>
    <d v="2010-09-04T01:03:00"/>
    <n v="71"/>
    <x v="1903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x v="14"/>
    <d v="2012-10-11T17:57:49"/>
    <d v="2012-11-10T18:57:49"/>
    <n v="30"/>
    <x v="41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x v="14"/>
    <d v="2010-08-27T00:16:16"/>
    <d v="2010-10-11T00:16:16"/>
    <n v="45"/>
    <x v="1904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x v="14"/>
    <d v="2010-05-12T06:54:15"/>
    <d v="2010-07-10T22:00:00"/>
    <n v="59"/>
    <x v="1905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x v="14"/>
    <d v="2014-10-01T07:52:50"/>
    <d v="2014-11-03T08:52:50"/>
    <n v="33"/>
    <x v="1906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x v="14"/>
    <d v="2012-06-28T16:35:45"/>
    <d v="2012-08-12T16:35:45"/>
    <n v="45"/>
    <x v="1907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x v="14"/>
    <d v="2012-12-14T22:48:33"/>
    <d v="2013-01-13T22:48:33"/>
    <n v="30"/>
    <x v="1908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x v="14"/>
    <d v="2012-07-17T17:26:34"/>
    <d v="2012-07-28T02:00:00"/>
    <n v="11"/>
    <x v="1909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x v="14"/>
    <d v="2015-08-11T22:28:04"/>
    <d v="2015-10-10T22:28:04"/>
    <n v="60"/>
    <x v="163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x v="14"/>
    <d v="2012-03-31T15:30:08"/>
    <d v="2012-04-30T15:30:08"/>
    <n v="30"/>
    <x v="191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x v="14"/>
    <d v="2011-06-17T18:46:23"/>
    <d v="2011-08-01T18:46:23"/>
    <n v="45"/>
    <x v="1911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x v="14"/>
    <d v="2012-03-02T18:00:03"/>
    <d v="2012-05-01T17:00:03"/>
    <n v="60"/>
    <x v="1912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x v="14"/>
    <d v="2011-08-16T22:00:03"/>
    <d v="2011-09-15T22:00:03"/>
    <n v="30"/>
    <x v="191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x v="14"/>
    <d v="2011-09-07T23:57:59"/>
    <d v="2011-10-12T23:57:59"/>
    <n v="35"/>
    <x v="19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x v="14"/>
    <d v="2012-03-23T16:59:36"/>
    <d v="2012-04-22T16:59:36"/>
    <n v="30"/>
    <x v="191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x v="14"/>
    <d v="2012-04-27T01:59:57"/>
    <d v="2012-05-27T01:59:57"/>
    <n v="30"/>
    <x v="1916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x v="14"/>
    <d v="2011-10-17T15:11:48"/>
    <d v="2011-11-16T16:11:48"/>
    <n v="30"/>
    <x v="1917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x v="14"/>
    <d v="2013-04-09T16:33:59"/>
    <d v="2013-05-09T16:33:59"/>
    <n v="30"/>
    <x v="1918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x v="14"/>
    <d v="2012-04-24T05:27:56"/>
    <d v="2012-06-23T05:27:56"/>
    <n v="60"/>
    <x v="1919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x v="14"/>
    <d v="2010-12-30T20:08:34"/>
    <d v="2011-01-16T01:51:00"/>
    <n v="17"/>
    <x v="192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x v="14"/>
    <d v="2012-04-25T23:39:48"/>
    <d v="2012-06-16T09:59:00"/>
    <n v="52"/>
    <x v="1921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x v="14"/>
    <d v="2013-03-15T04:02:20"/>
    <d v="2013-04-29T04:02:20"/>
    <n v="45"/>
    <x v="1922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x v="14"/>
    <d v="2012-04-23T15:29:04"/>
    <d v="2012-05-23T15:29:04"/>
    <n v="30"/>
    <x v="1923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x v="14"/>
    <d v="2012-05-07T22:42:55"/>
    <d v="2012-06-06T22:42:55"/>
    <n v="30"/>
    <x v="1924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x v="14"/>
    <d v="2013-02-22T23:54:52"/>
    <d v="2013-03-29T22:54:52"/>
    <n v="35"/>
    <x v="1925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x v="14"/>
    <d v="2011-07-06T21:05:38"/>
    <d v="2011-08-05T21:05:38"/>
    <n v="30"/>
    <x v="192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x v="14"/>
    <d v="2015-01-13T23:13:07"/>
    <d v="2015-01-27T23:13:07"/>
    <n v="14"/>
    <x v="192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x v="14"/>
    <d v="2012-11-13T15:33:57"/>
    <d v="2012-12-31T18:00:00"/>
    <n v="48"/>
    <x v="1928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x v="14"/>
    <d v="2012-05-24T18:32:55"/>
    <d v="2012-06-23T18:32:55"/>
    <n v="30"/>
    <x v="1929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x v="34"/>
    <d v="2015-08-28T18:38:24"/>
    <d v="2015-09-27T18:38:24"/>
    <n v="30"/>
    <x v="193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x v="34"/>
    <d v="2014-08-07T19:48:38"/>
    <d v="2014-09-21T19:48:38"/>
    <n v="45"/>
    <x v="1931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x v="34"/>
    <d v="2016-05-08T21:35:08"/>
    <d v="2016-06-07T21:06:00"/>
    <n v="30"/>
    <x v="121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x v="34"/>
    <d v="2014-10-16T00:22:14"/>
    <d v="2014-11-15T01:22:14"/>
    <n v="30"/>
    <x v="121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x v="34"/>
    <d v="2015-02-12T01:20:16"/>
    <d v="2015-03-14T00:20:16"/>
    <n v="30"/>
    <x v="121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x v="34"/>
    <d v="2015-09-11T07:07:49"/>
    <d v="2015-10-03T21:00:00"/>
    <n v="22"/>
    <x v="1932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x v="34"/>
    <d v="2015-04-11T01:45:04"/>
    <d v="2015-05-11T01:45:04"/>
    <n v="30"/>
    <x v="121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x v="34"/>
    <d v="2014-07-15T22:50:34"/>
    <d v="2014-08-14T22:50:34"/>
    <n v="30"/>
    <x v="121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x v="34"/>
    <d v="2015-02-23T19:25:49"/>
    <d v="2015-04-20T18:25:49"/>
    <n v="56"/>
    <x v="1933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x v="34"/>
    <d v="2015-03-15T23:56:12"/>
    <d v="2015-05-14T23:56:12"/>
    <n v="60"/>
    <x v="1384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x v="34"/>
    <d v="2016-01-02T10:43:33"/>
    <d v="2016-02-01T10:43:33"/>
    <n v="30"/>
    <x v="121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x v="34"/>
    <d v="2014-11-28T21:02:41"/>
    <d v="2014-12-13T21:02:41"/>
    <n v="15"/>
    <x v="12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x v="34"/>
    <d v="2016-12-28T00:09:49"/>
    <d v="2017-02-26T00:09:49"/>
    <n v="60"/>
    <x v="121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x v="34"/>
    <d v="2014-08-03T09:21:17"/>
    <d v="2014-08-20T09:21:17"/>
    <n v="17"/>
    <x v="19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x v="34"/>
    <d v="2015-01-23T20:09:13"/>
    <d v="2015-02-22T20:09:13"/>
    <n v="30"/>
    <x v="1935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x v="34"/>
    <d v="2014-10-30T15:40:52"/>
    <d v="2014-11-29T16:40:52"/>
    <n v="30"/>
    <x v="121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x v="34"/>
    <d v="2015-02-17T19:15:30"/>
    <d v="2015-03-19T18:15:30"/>
    <n v="30"/>
    <x v="1936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x v="34"/>
    <d v="2014-10-14T16:20:28"/>
    <d v="2014-11-13T17:20:28"/>
    <n v="30"/>
    <x v="121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x v="34"/>
    <d v="2014-06-19T03:43:24"/>
    <d v="2014-07-19T03:43:24"/>
    <n v="30"/>
    <x v="70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x v="34"/>
    <d v="2016-08-30T14:24:45"/>
    <d v="2016-10-15T19:21:00"/>
    <n v="46"/>
    <x v="121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x v="35"/>
    <d v="2015-09-22T23:13:41"/>
    <d v="2015-10-13T23:13:41"/>
    <n v="21"/>
    <x v="1937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x v="35"/>
    <d v="2016-03-31T13:46:00"/>
    <d v="2016-04-22T14:52:00"/>
    <n v="22"/>
    <x v="1938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x v="35"/>
    <d v="2014-10-18T23:24:52"/>
    <d v="2014-11-18T00:24:52"/>
    <n v="31"/>
    <x v="1939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x v="35"/>
    <d v="2014-11-18T19:22:37"/>
    <d v="2014-12-21T04:30:00"/>
    <n v="33"/>
    <x v="194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x v="35"/>
    <d v="2012-05-29T20:16:11"/>
    <d v="2012-06-28T20:16:11"/>
    <n v="30"/>
    <x v="194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x v="35"/>
    <d v="2014-11-10T02:11:14"/>
    <d v="2014-12-08T04:59:00"/>
    <n v="28"/>
    <x v="1942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x v="35"/>
    <d v="2013-09-29T18:01:31"/>
    <d v="2013-10-18T03:59:00"/>
    <n v="19"/>
    <x v="1943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x v="35"/>
    <d v="2015-08-01T20:01:43"/>
    <d v="2015-08-20T11:00:00"/>
    <n v="19"/>
    <x v="1944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x v="35"/>
    <d v="2012-02-09T01:56:15"/>
    <d v="2012-03-25T00:56:15"/>
    <n v="45"/>
    <x v="194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x v="35"/>
    <d v="2015-03-18T20:45:05"/>
    <d v="2015-04-20T04:50:00"/>
    <n v="33"/>
    <x v="1946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x v="35"/>
    <d v="2015-07-23T16:19:14"/>
    <d v="2015-08-15T03:59:00"/>
    <n v="23"/>
    <x v="1947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x v="35"/>
    <d v="2012-07-17T20:22:46"/>
    <d v="2012-08-16T20:22:46"/>
    <n v="30"/>
    <x v="1948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x v="35"/>
    <d v="2013-01-30T18:01:51"/>
    <d v="2013-03-01T18:01:08"/>
    <n v="30"/>
    <x v="1949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x v="35"/>
    <d v="2009-11-10T16:48:32"/>
    <d v="2010-01-01T06:00:00"/>
    <n v="52"/>
    <x v="195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x v="35"/>
    <d v="2014-10-31T18:59:05"/>
    <d v="2014-12-01T19:59:05"/>
    <n v="31"/>
    <x v="1951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x v="35"/>
    <d v="2013-07-09T02:32:46"/>
    <d v="2013-07-30T02:32:46"/>
    <n v="21"/>
    <x v="1952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x v="35"/>
    <d v="2011-06-02T15:34:15"/>
    <d v="2011-08-01T15:34:15"/>
    <n v="60"/>
    <x v="122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x v="35"/>
    <d v="2013-01-24T12:14:21"/>
    <d v="2013-02-24T04:59:00"/>
    <n v="31"/>
    <x v="1953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x v="35"/>
    <d v="2014-12-04T21:39:12"/>
    <d v="2015-02-02T21:39:12"/>
    <n v="60"/>
    <x v="1954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x v="35"/>
    <d v="2011-08-30T16:12:01"/>
    <d v="2011-10-29T16:12:01"/>
    <n v="60"/>
    <x v="195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x v="35"/>
    <d v="2013-07-28T10:46:58"/>
    <d v="2013-09-26T10:46:58"/>
    <n v="60"/>
    <x v="1956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x v="35"/>
    <d v="2013-08-23T10:14:17"/>
    <d v="2013-10-01T03:59:00"/>
    <n v="39"/>
    <x v="1957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x v="35"/>
    <d v="2010-12-02T02:34:58"/>
    <d v="2011-01-02T03:00:00"/>
    <n v="31"/>
    <x v="1958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x v="35"/>
    <d v="2012-06-08T12:29:29"/>
    <d v="2012-07-08T12:29:29"/>
    <n v="30"/>
    <x v="195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x v="35"/>
    <d v="2015-01-23T03:18:58"/>
    <d v="2015-02-27T00:30:00"/>
    <n v="35"/>
    <x v="196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x v="35"/>
    <d v="2013-09-07T20:36:19"/>
    <d v="2013-10-05T05:00:00"/>
    <n v="28"/>
    <x v="1961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x v="35"/>
    <d v="2012-03-05T18:33:23"/>
    <d v="2012-04-04T17:33:23"/>
    <n v="30"/>
    <x v="1962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x v="35"/>
    <d v="2016-09-05T15:00:37"/>
    <d v="2016-09-30T04:27:00"/>
    <n v="25"/>
    <x v="1963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x v="35"/>
    <d v="2013-04-26T18:11:10"/>
    <d v="2013-05-31T17:00:00"/>
    <n v="35"/>
    <x v="196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x v="35"/>
    <d v="2015-08-12T15:13:26"/>
    <d v="2015-10-08T03:59:00"/>
    <n v="57"/>
    <x v="196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x v="35"/>
    <d v="2012-02-22T06:03:05"/>
    <d v="2012-03-21T20:48:00"/>
    <n v="28"/>
    <x v="1966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x v="35"/>
    <d v="2017-02-03T19:26:21"/>
    <d v="2017-03-05T19:26:21"/>
    <n v="30"/>
    <x v="1967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x v="35"/>
    <d v="2012-07-23T04:46:47"/>
    <d v="2012-09-21T04:46:47"/>
    <n v="60"/>
    <x v="1968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x v="35"/>
    <d v="2015-05-01T01:52:43"/>
    <d v="2015-06-01T03:59:00"/>
    <n v="31"/>
    <x v="1969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x v="35"/>
    <d v="2012-04-27T15:43:13"/>
    <d v="2012-05-28T15:43:13"/>
    <n v="31"/>
    <x v="197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x v="35"/>
    <d v="2012-11-09T23:47:37"/>
    <d v="2012-12-24T23:47:37"/>
    <n v="45"/>
    <x v="1971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x v="35"/>
    <d v="2014-04-15T17:53:06"/>
    <d v="2014-05-15T17:53:06"/>
    <n v="30"/>
    <x v="1972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x v="35"/>
    <d v="2015-03-30T20:38:26"/>
    <d v="2015-05-01T13:59:00"/>
    <n v="32"/>
    <x v="1973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x v="35"/>
    <d v="2011-10-13T20:58:04"/>
    <d v="2011-11-15T19:37:00"/>
    <n v="33"/>
    <x v="1974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x v="35"/>
    <d v="2015-02-04T22:49:34"/>
    <d v="2015-03-06T22:49:34"/>
    <n v="30"/>
    <x v="1975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x v="19"/>
    <d v="2015-09-13T12:41:29"/>
    <d v="2015-10-13T12:41:29"/>
    <n v="30"/>
    <x v="12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x v="19"/>
    <d v="2016-08-12T12:35:39"/>
    <d v="2016-10-11T12:35:39"/>
    <n v="60"/>
    <x v="1384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x v="19"/>
    <d v="2015-05-31T03:20:51"/>
    <d v="2015-07-30T03:20:51"/>
    <n v="60"/>
    <x v="12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x v="19"/>
    <d v="2014-07-02T00:58:19"/>
    <d v="2014-08-01T00:58:19"/>
    <n v="30"/>
    <x v="121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x v="19"/>
    <d v="2016-03-11T15:36:29"/>
    <d v="2016-05-09T20:50:00"/>
    <n v="59"/>
    <x v="1143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x v="19"/>
    <d v="2014-07-22T23:32:28"/>
    <d v="2014-08-21T23:32:28"/>
    <n v="30"/>
    <x v="121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x v="19"/>
    <d v="2015-03-24T21:05:38"/>
    <d v="2015-04-23T21:05:38"/>
    <n v="30"/>
    <x v="1466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x v="19"/>
    <d v="2016-08-02T15:59:54"/>
    <d v="2016-09-01T15:59:54"/>
    <n v="30"/>
    <x v="18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x v="19"/>
    <d v="2015-08-18T02:31:52"/>
    <d v="2015-09-17T02:31:52"/>
    <n v="30"/>
    <x v="112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x v="19"/>
    <d v="2017-01-09T21:40:35"/>
    <d v="2017-02-08T21:40:35"/>
    <n v="30"/>
    <x v="1976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x v="19"/>
    <d v="2016-03-20T08:12:01"/>
    <d v="2016-05-19T08:12:01"/>
    <n v="60"/>
    <x v="708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x v="19"/>
    <d v="2015-03-14T02:51:57"/>
    <d v="2015-04-13T02:51:57"/>
    <n v="30"/>
    <x v="121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x v="19"/>
    <d v="2014-07-09T14:12:29"/>
    <d v="2014-08-23T14:12:29"/>
    <n v="45"/>
    <x v="121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x v="19"/>
    <d v="2016-04-27T19:49:05"/>
    <d v="2016-05-18T19:49:05"/>
    <n v="21"/>
    <x v="121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x v="19"/>
    <d v="2014-12-13T02:36:34"/>
    <d v="2015-01-12T02:36:34"/>
    <n v="30"/>
    <x v="121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x v="19"/>
    <d v="2015-02-25T00:14:07"/>
    <d v="2015-04-10T23:14:07"/>
    <n v="44"/>
    <x v="121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x v="19"/>
    <d v="2014-07-10T19:41:37"/>
    <d v="2014-08-04T19:41:37"/>
    <n v="25"/>
    <x v="121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x v="19"/>
    <d v="2015-08-22T00:32:59"/>
    <d v="2015-10-09T17:00:00"/>
    <n v="48"/>
    <x v="121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x v="19"/>
    <d v="2014-07-17T19:55:03"/>
    <d v="2014-09-15T19:55:03"/>
    <n v="60"/>
    <x v="1977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x v="19"/>
    <d v="2015-04-16T07:50:03"/>
    <d v="2015-05-16T03:00:00"/>
    <n v="30"/>
    <x v="838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x v="19"/>
    <d v="2015-10-17T15:04:58"/>
    <d v="2015-11-16T16:04:58"/>
    <n v="30"/>
    <x v="935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x v="19"/>
    <d v="2016-09-29T23:43:54"/>
    <d v="2016-10-29T23:43:54"/>
    <n v="30"/>
    <x v="407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x v="19"/>
    <d v="2015-01-15T18:28:00"/>
    <d v="2015-03-16T17:28:00"/>
    <n v="60"/>
    <x v="1146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x v="19"/>
    <d v="2015-05-16T04:09:29"/>
    <d v="2015-06-15T04:09:29"/>
    <n v="30"/>
    <x v="121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x v="19"/>
    <d v="2014-06-05T23:07:12"/>
    <d v="2014-07-05T23:07:12"/>
    <n v="30"/>
    <x v="184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x v="19"/>
    <d v="2015-11-25T07:55:36"/>
    <d v="2015-12-25T07:55:36"/>
    <n v="30"/>
    <x v="147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x v="19"/>
    <d v="2015-11-30T16:12:33"/>
    <d v="2015-12-30T16:12:33"/>
    <n v="30"/>
    <x v="1978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x v="19"/>
    <d v="2015-02-07T16:13:46"/>
    <d v="2015-03-31T13:14:00"/>
    <n v="52"/>
    <x v="197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x v="19"/>
    <d v="2016-02-22T12:52:07"/>
    <d v="2016-03-23T11:52:07"/>
    <n v="30"/>
    <x v="14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x v="19"/>
    <d v="2016-01-19T14:08:17"/>
    <d v="2016-01-26T14:08:17"/>
    <n v="7"/>
    <x v="121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x v="19"/>
    <d v="2016-01-13T21:45:24"/>
    <d v="2016-03-13T20:45:24"/>
    <n v="60"/>
    <x v="1980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x v="19"/>
    <d v="2014-09-05T19:13:41"/>
    <d v="2014-10-05T19:13:41"/>
    <n v="30"/>
    <x v="184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x v="19"/>
    <d v="2015-03-26T20:17:06"/>
    <d v="2015-04-25T20:17:06"/>
    <n v="30"/>
    <x v="121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x v="19"/>
    <d v="2014-07-08T23:13:48"/>
    <d v="2014-08-07T23:13:48"/>
    <n v="30"/>
    <x v="407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x v="19"/>
    <d v="2017-01-25T05:51:40"/>
    <d v="2017-02-24T05:51:40"/>
    <n v="30"/>
    <x v="198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x v="19"/>
    <d v="2014-07-08T15:56:49"/>
    <d v="2014-08-07T15:56:49"/>
    <n v="30"/>
    <x v="1982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x v="19"/>
    <d v="2016-05-20T08:11:57"/>
    <d v="2016-06-19T08:11:57"/>
    <n v="30"/>
    <x v="1681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x v="19"/>
    <d v="2015-08-24T20:10:01"/>
    <d v="2015-09-23T20:10:01"/>
    <n v="30"/>
    <x v="141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x v="19"/>
    <d v="2014-06-19T18:05:47"/>
    <d v="2014-08-03T18:05:47"/>
    <n v="45"/>
    <x v="189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x v="19"/>
    <d v="2016-01-25T21:36:40"/>
    <d v="2016-03-25T20:36:40"/>
    <n v="60"/>
    <x v="1983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x v="36"/>
    <d v="2012-08-29T21:39:09"/>
    <d v="2012-09-13T03:59:00"/>
    <n v="15"/>
    <x v="1984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x v="36"/>
    <d v="2014-10-03T17:56:08"/>
    <d v="2014-11-12T21:20:00"/>
    <n v="40"/>
    <x v="1985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x v="36"/>
    <d v="2013-12-09T21:54:14"/>
    <d v="2013-12-23T21:54:14"/>
    <n v="14"/>
    <x v="1286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x v="36"/>
    <d v="2012-03-30T01:13:43"/>
    <d v="2012-04-29T01:13:43"/>
    <n v="30"/>
    <x v="198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x v="36"/>
    <d v="2016-05-18T12:59:50"/>
    <d v="2016-06-17T12:59:50"/>
    <n v="30"/>
    <x v="1987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x v="36"/>
    <d v="2014-03-28T17:06:22"/>
    <d v="2014-04-29T17:06:22"/>
    <n v="32"/>
    <x v="1988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x v="36"/>
    <d v="2015-06-29T20:59:32"/>
    <d v="2015-08-12T02:00:00"/>
    <n v="44"/>
    <x v="1989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x v="36"/>
    <d v="2017-02-01T19:14:28"/>
    <d v="2017-03-15T00:00:00"/>
    <n v="42"/>
    <x v="199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x v="36"/>
    <d v="2012-06-15T05:42:31"/>
    <d v="2012-07-15T05:42:31"/>
    <n v="30"/>
    <x v="199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x v="36"/>
    <d v="2016-07-13T21:08:45"/>
    <d v="2016-08-22T06:59:00"/>
    <n v="40"/>
    <x v="199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x v="36"/>
    <d v="2016-11-30T08:03:34"/>
    <d v="2017-01-02T22:59:00"/>
    <n v="33"/>
    <x v="1993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x v="36"/>
    <d v="2014-12-09T03:26:10"/>
    <d v="2015-01-09T03:26:10"/>
    <n v="31"/>
    <x v="1994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x v="36"/>
    <d v="2012-08-22T19:38:14"/>
    <d v="2012-09-21T19:38:14"/>
    <n v="30"/>
    <x v="199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x v="36"/>
    <d v="2014-04-01T17:00:12"/>
    <d v="2014-04-30T05:00:00"/>
    <n v="29"/>
    <x v="199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x v="36"/>
    <d v="2016-03-24T11:56:04"/>
    <d v="2016-04-30T12:00:00"/>
    <n v="37"/>
    <x v="1997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x v="36"/>
    <d v="2015-07-26T23:52:09"/>
    <d v="2015-08-25T23:52:09"/>
    <n v="30"/>
    <x v="1998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x v="36"/>
    <d v="2014-09-20T20:59:11"/>
    <d v="2014-10-20T20:59:11"/>
    <n v="30"/>
    <x v="1999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x v="36"/>
    <d v="2015-10-02T19:01:01"/>
    <d v="2015-12-01T20:01:01"/>
    <n v="60"/>
    <x v="200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x v="36"/>
    <d v="2015-09-26T21:13:24"/>
    <d v="2015-10-23T11:00:00"/>
    <n v="27"/>
    <x v="2001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x v="36"/>
    <d v="2015-09-04T04:00:42"/>
    <d v="2015-10-11T01:00:00"/>
    <n v="37"/>
    <x v="2002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x v="36"/>
    <d v="2015-04-21T17:56:28"/>
    <d v="2015-05-21T17:56:28"/>
    <n v="30"/>
    <x v="2003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x v="36"/>
    <d v="2016-11-15T17:50:16"/>
    <d v="2016-12-30T17:50:16"/>
    <n v="45"/>
    <x v="2004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x v="36"/>
    <d v="2016-11-18T06:09:26"/>
    <d v="2016-12-02T06:09:26"/>
    <n v="14"/>
    <x v="2005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x v="36"/>
    <d v="2012-08-23T10:07:02"/>
    <d v="2012-09-13T10:07:02"/>
    <n v="21"/>
    <x v="200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x v="36"/>
    <d v="2016-10-15T19:26:48"/>
    <d v="2016-11-09T20:26:48"/>
    <n v="25"/>
    <x v="2007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x v="36"/>
    <d v="2015-05-04T15:04:29"/>
    <d v="2015-06-03T15:04:29"/>
    <n v="30"/>
    <x v="2008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x v="36"/>
    <d v="2015-10-27T19:54:21"/>
    <d v="2015-11-26T20:54:21"/>
    <n v="30"/>
    <x v="2009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x v="36"/>
    <d v="2014-11-10T23:11:07"/>
    <d v="2014-11-30T23:11:07"/>
    <n v="20"/>
    <x v="2010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x v="36"/>
    <d v="2015-04-14T12:55:22"/>
    <d v="2015-05-14T12:55:22"/>
    <n v="30"/>
    <x v="2011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x v="36"/>
    <d v="2016-06-03T02:31:52"/>
    <d v="2016-06-30T10:00:00"/>
    <n v="27"/>
    <x v="201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x v="36"/>
    <d v="2015-08-02T04:03:47"/>
    <d v="2015-08-30T04:03:47"/>
    <n v="28"/>
    <x v="2013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x v="36"/>
    <d v="2016-05-04T01:28:59"/>
    <d v="2016-05-29T01:28:59"/>
    <n v="25"/>
    <x v="2014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x v="36"/>
    <d v="2014-01-28T19:45:32"/>
    <d v="2014-02-27T23:00:00"/>
    <n v="30"/>
    <x v="2015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x v="36"/>
    <d v="2016-08-30T15:45:21"/>
    <d v="2016-09-29T15:45:21"/>
    <n v="30"/>
    <x v="201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x v="36"/>
    <d v="2015-02-02T22:49:21"/>
    <d v="2015-03-09T21:49:21"/>
    <n v="35"/>
    <x v="2017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x v="36"/>
    <d v="2016-09-23T14:45:14"/>
    <d v="2016-10-16T01:00:00"/>
    <n v="23"/>
    <x v="2018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x v="36"/>
    <d v="2016-09-26T13:11:15"/>
    <d v="2016-10-12T13:11:15"/>
    <n v="16"/>
    <x v="2019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x v="36"/>
    <d v="2014-12-16T21:54:55"/>
    <d v="2015-01-15T21:54:55"/>
    <n v="30"/>
    <x v="2020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x v="36"/>
    <d v="2015-01-20T20:45:48"/>
    <d v="2015-02-19T20:45:48"/>
    <n v="30"/>
    <x v="2021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x v="36"/>
    <d v="2015-04-09T03:51:14"/>
    <d v="2015-06-08T03:51:14"/>
    <n v="60"/>
    <x v="2022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x v="36"/>
    <d v="2014-08-29T19:51:03"/>
    <d v="2014-09-15T20:09:00"/>
    <n v="17"/>
    <x v="202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x v="36"/>
    <d v="2016-06-15T05:55:08"/>
    <d v="2016-07-15T06:57:00"/>
    <n v="30"/>
    <x v="121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x v="36"/>
    <d v="2016-11-15T13:58:35"/>
    <d v="2016-12-21T07:59:00"/>
    <n v="36"/>
    <x v="2024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x v="36"/>
    <d v="2017-02-08T19:00:35"/>
    <d v="2017-03-10T19:00:35"/>
    <n v="30"/>
    <x v="140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x v="36"/>
    <d v="2014-10-09T20:13:23"/>
    <d v="2014-11-08T21:13:23"/>
    <n v="30"/>
    <x v="2025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x v="36"/>
    <d v="2015-08-10T07:31:09"/>
    <d v="2015-09-09T07:31:09"/>
    <n v="30"/>
    <x v="202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x v="36"/>
    <d v="2015-07-15T06:16:59"/>
    <d v="2015-08-14T06:16:59"/>
    <n v="30"/>
    <x v="2027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x v="36"/>
    <d v="2016-02-08T17:09:20"/>
    <d v="2016-03-09T17:09:20"/>
    <n v="30"/>
    <x v="764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x v="36"/>
    <d v="2015-12-03T23:55:41"/>
    <d v="2016-02-01T23:55:41"/>
    <n v="60"/>
    <x v="694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x v="36"/>
    <d v="2016-11-21T14:59:03"/>
    <d v="2016-12-21T14:59:03"/>
    <n v="30"/>
    <x v="2028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x v="36"/>
    <d v="2015-11-19T19:20:09"/>
    <d v="2015-12-17T19:20:09"/>
    <n v="28"/>
    <x v="202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x v="36"/>
    <d v="2014-11-10T03:48:45"/>
    <d v="2014-12-10T03:48:45"/>
    <n v="30"/>
    <x v="1238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x v="36"/>
    <d v="2014-05-12T15:38:47"/>
    <d v="2014-06-13T04:00:00"/>
    <n v="32"/>
    <x v="203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x v="36"/>
    <d v="2015-02-20T14:25:26"/>
    <d v="2015-04-21T13:25:26"/>
    <n v="60"/>
    <x v="1303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x v="36"/>
    <d v="2016-01-12T20:47:27"/>
    <d v="2016-02-09T20:00:00"/>
    <n v="28"/>
    <x v="2031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x v="36"/>
    <d v="2017-02-01T16:31:28"/>
    <d v="2017-03-12T19:00:00"/>
    <n v="39"/>
    <x v="2032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x v="36"/>
    <d v="2016-06-30T22:17:33"/>
    <d v="2016-08-03T01:30:00"/>
    <n v="34"/>
    <x v="2033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x v="36"/>
    <d v="2016-06-30T21:13:14"/>
    <d v="2016-07-30T21:13:14"/>
    <n v="30"/>
    <x v="2034"/>
  </r>
  <r>
    <x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x v="36"/>
    <d v="2015-03-19T01:40:10"/>
    <d v="2015-04-18T01:40:10"/>
    <n v="30"/>
    <x v="2035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x v="36"/>
    <d v="2015-09-25T17:06:58"/>
    <d v="2015-11-24T18:06:58"/>
    <n v="60"/>
    <x v="20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x v="37"/>
    <d v="2013-09-25T23:00:10"/>
    <d v="2013-10-25T23:00:10"/>
    <n v="30"/>
    <x v="20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x v="37"/>
    <d v="2015-07-22T17:55:13"/>
    <d v="2015-08-21T17:55:13"/>
    <n v="30"/>
    <x v="2038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x v="37"/>
    <d v="2015-08-06T14:56:47"/>
    <d v="2015-09-04T15:00:00"/>
    <n v="29"/>
    <x v="2039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x v="37"/>
    <d v="2015-11-05T00:36:37"/>
    <d v="2015-12-09T06:59:00"/>
    <n v="34"/>
    <x v="204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x v="37"/>
    <d v="2015-03-20T21:29:34"/>
    <d v="2015-05-04T21:29:34"/>
    <n v="45"/>
    <x v="2041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x v="37"/>
    <d v="2015-08-19T18:20:39"/>
    <d v="2015-09-25T21:00:00"/>
    <n v="37"/>
    <x v="204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x v="37"/>
    <d v="2016-01-11T22:13:36"/>
    <d v="2016-02-10T22:13:36"/>
    <n v="30"/>
    <x v="2043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x v="37"/>
    <d v="2015-09-28T14:07:45"/>
    <d v="2015-11-09T14:32:00"/>
    <n v="42"/>
    <x v="2044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x v="37"/>
    <d v="2015-11-11T00:51:36"/>
    <d v="2016-01-10T00:51:36"/>
    <n v="60"/>
    <x v="2045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x v="37"/>
    <d v="2014-07-01T00:29:40"/>
    <d v="2014-07-29T00:29:40"/>
    <n v="28"/>
    <x v="2046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x v="37"/>
    <d v="2014-11-19T17:58:36"/>
    <d v="2014-12-19T19:38:00"/>
    <n v="30"/>
    <x v="204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x v="37"/>
    <d v="2015-12-06T21:13:10"/>
    <d v="2015-12-28T06:00:00"/>
    <n v="22"/>
    <x v="2048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x v="37"/>
    <d v="2014-09-30T12:59:59"/>
    <d v="2014-10-29T22:45:00"/>
    <n v="29"/>
    <x v="2049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x v="37"/>
    <d v="2016-06-08T15:11:10"/>
    <d v="2016-07-05T04:59:00"/>
    <n v="27"/>
    <x v="205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x v="37"/>
    <d v="2014-10-11T20:34:49"/>
    <d v="2014-11-10T21:34:49"/>
    <n v="30"/>
    <x v="2051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x v="37"/>
    <d v="2016-04-22T14:59:34"/>
    <d v="2016-05-22T14:59:34"/>
    <n v="30"/>
    <x v="205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x v="37"/>
    <d v="2014-06-03T00:42:23"/>
    <d v="2014-07-03T00:42:23"/>
    <n v="30"/>
    <x v="205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x v="37"/>
    <d v="2015-08-25T19:09:25"/>
    <d v="2015-09-24T19:09:25"/>
    <n v="30"/>
    <x v="2054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x v="37"/>
    <d v="2015-01-29T00:01:34"/>
    <d v="2015-02-28T00:01:34"/>
    <n v="30"/>
    <x v="2055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x v="37"/>
    <d v="2016-03-07T05:04:51"/>
    <d v="2016-04-06T04:04:51"/>
    <n v="30"/>
    <x v="2056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x v="19"/>
    <d v="2014-06-15T21:29:10"/>
    <d v="2014-07-10T21:29:10"/>
    <n v="25"/>
    <x v="936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x v="19"/>
    <d v="2014-10-20T20:55:40"/>
    <d v="2014-11-22T05:59:00"/>
    <n v="33"/>
    <x v="2057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x v="19"/>
    <d v="2015-01-30T18:07:20"/>
    <d v="2015-03-01T18:07:20"/>
    <n v="30"/>
    <x v="2027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x v="19"/>
    <d v="2014-06-30T21:57:05"/>
    <d v="2014-08-09T21:57:05"/>
    <n v="40"/>
    <x v="1104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x v="19"/>
    <d v="2015-02-26T16:42:10"/>
    <d v="2015-04-27T15:42:10"/>
    <n v="60"/>
    <x v="147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x v="19"/>
    <d v="2014-09-10T23:23:43"/>
    <d v="2014-09-30T23:23:43"/>
    <n v="20"/>
    <x v="121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x v="19"/>
    <d v="2015-05-30T15:21:58"/>
    <d v="2015-06-29T15:21:58"/>
    <n v="30"/>
    <x v="121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x v="19"/>
    <d v="2015-01-24T02:51:10"/>
    <d v="2015-02-24T03:00:00"/>
    <n v="31"/>
    <x v="2058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x v="19"/>
    <d v="2016-06-30T23:04:50"/>
    <d v="2016-07-30T23:04:50"/>
    <n v="30"/>
    <x v="407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x v="19"/>
    <d v="2015-04-19T02:31:16"/>
    <d v="2015-06-03T02:31:16"/>
    <n v="45"/>
    <x v="2059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x v="19"/>
    <d v="2015-03-26T17:22:37"/>
    <d v="2015-05-10T17:22:37"/>
    <n v="45"/>
    <x v="206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x v="19"/>
    <d v="2015-02-23T08:01:00"/>
    <d v="2015-03-25T07:01:00"/>
    <n v="30"/>
    <x v="191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x v="19"/>
    <d v="2014-07-14T03:19:26"/>
    <d v="2014-08-13T03:19:26"/>
    <n v="30"/>
    <x v="13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x v="19"/>
    <d v="2014-08-27T03:22:19"/>
    <d v="2014-09-26T03:22:19"/>
    <n v="30"/>
    <x v="407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x v="19"/>
    <d v="2015-02-13T04:21:58"/>
    <d v="2015-04-14T03:21:58"/>
    <n v="60"/>
    <x v="2061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x v="19"/>
    <d v="2014-11-21T20:16:00"/>
    <d v="2014-12-25T20:16:00"/>
    <n v="34"/>
    <x v="2062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x v="19"/>
    <d v="2015-07-02T22:33:43"/>
    <d v="2015-08-02T22:00:00"/>
    <n v="31"/>
    <x v="2063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x v="19"/>
    <d v="2014-05-28T21:33:28"/>
    <d v="2014-06-27T21:33:28"/>
    <n v="30"/>
    <x v="2064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x v="19"/>
    <d v="2014-07-09T21:31:03"/>
    <d v="2014-08-08T21:31:03"/>
    <n v="30"/>
    <x v="121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x v="19"/>
    <d v="2014-08-19T20:59:32"/>
    <d v="2014-09-18T20:59:32"/>
    <n v="30"/>
    <x v="13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x v="38"/>
    <d v="2017-03-07T18:35:34"/>
    <d v="2017-04-07T17:35:34"/>
    <n v="31"/>
    <x v="2065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x v="38"/>
    <d v="2017-03-06T19:14:37"/>
    <d v="2017-04-05T18:14:37"/>
    <n v="30"/>
    <x v="2066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x v="38"/>
    <d v="2017-01-21T16:33:50"/>
    <d v="2017-03-22T15:33:50"/>
    <n v="60"/>
    <x v="2067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x v="38"/>
    <d v="2017-02-21T20:41:54"/>
    <d v="2017-04-05T19:41:54"/>
    <n v="43"/>
    <x v="2068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x v="38"/>
    <d v="2017-02-07T21:59:18"/>
    <d v="2017-03-24T20:59:18"/>
    <n v="45"/>
    <x v="2069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x v="38"/>
    <d v="2014-09-17T07:04:43"/>
    <d v="2014-10-16T06:59:00"/>
    <n v="29"/>
    <x v="207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x v="38"/>
    <d v="2013-04-27T18:47:23"/>
    <d v="2013-05-27T06:59:00"/>
    <n v="30"/>
    <x v="2071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x v="38"/>
    <d v="2016-05-22T16:45:26"/>
    <d v="2016-07-21T16:45:26"/>
    <n v="60"/>
    <x v="207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x v="38"/>
    <d v="2016-08-30T03:35:41"/>
    <d v="2016-10-04T03:59:00"/>
    <n v="35"/>
    <x v="2073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x v="38"/>
    <d v="2014-07-08T05:30:28"/>
    <d v="2014-08-09T02:00:00"/>
    <n v="32"/>
    <x v="2074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x v="38"/>
    <d v="2014-05-21T17:53:10"/>
    <d v="2014-06-20T22:01:00"/>
    <n v="30"/>
    <x v="2075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x v="38"/>
    <d v="2013-06-07T01:29:20"/>
    <d v="2013-07-13T18:00:00"/>
    <n v="36"/>
    <x v="2076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x v="38"/>
    <d v="2015-11-14T15:41:24"/>
    <d v="2015-12-24T15:41:24"/>
    <n v="40"/>
    <x v="2077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x v="38"/>
    <d v="2016-09-16T15:43:16"/>
    <d v="2016-10-14T23:00:00"/>
    <n v="28"/>
    <x v="207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x v="38"/>
    <d v="2016-01-18T09:33:48"/>
    <d v="2016-02-21T09:33:48"/>
    <n v="34"/>
    <x v="2079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x v="38"/>
    <d v="2015-09-08T07:59:53"/>
    <d v="2015-10-08T07:59:53"/>
    <n v="30"/>
    <x v="208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x v="38"/>
    <d v="2014-10-22T21:57:29"/>
    <d v="2014-12-06T22:57:29"/>
    <n v="45"/>
    <x v="2081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x v="38"/>
    <d v="2016-04-05T14:19:05"/>
    <d v="2016-05-03T23:00:00"/>
    <n v="28"/>
    <x v="208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x v="38"/>
    <d v="2016-02-18T00:44:54"/>
    <d v="2016-04-17T23:44:54"/>
    <n v="59"/>
    <x v="2083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x v="38"/>
    <d v="2016-10-12T11:10:53"/>
    <d v="2016-11-11T12:10:53"/>
    <n v="30"/>
    <x v="2084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x v="30"/>
    <d v="2013-08-07T13:03:18"/>
    <d v="2013-09-06T19:00:00"/>
    <n v="30"/>
    <x v="2085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x v="30"/>
    <d v="2016-11-30T20:34:13"/>
    <d v="2017-01-29T20:34:13"/>
    <n v="60"/>
    <x v="2086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x v="30"/>
    <d v="2014-11-01T20:08:08"/>
    <d v="2014-12-31T21:08:08"/>
    <n v="60"/>
    <x v="2087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x v="30"/>
    <d v="2015-07-14T07:50:59"/>
    <d v="2015-08-15T07:50:59"/>
    <n v="32"/>
    <x v="2088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x v="30"/>
    <d v="2017-01-10T17:52:15"/>
    <d v="2017-03-01T17:52:15"/>
    <n v="50"/>
    <x v="2089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x v="30"/>
    <d v="2016-03-23T13:55:11"/>
    <d v="2016-04-22T13:55:11"/>
    <n v="30"/>
    <x v="209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x v="30"/>
    <d v="2015-07-13T16:14:23"/>
    <d v="2015-08-07T16:14:23"/>
    <n v="25"/>
    <x v="2091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x v="30"/>
    <d v="2015-11-25T14:23:54"/>
    <d v="2015-12-30T14:23:54"/>
    <n v="35"/>
    <x v="2092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x v="30"/>
    <d v="2015-04-01T05:46:37"/>
    <d v="2015-05-01T05:46:37"/>
    <n v="30"/>
    <x v="2093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x v="30"/>
    <d v="2013-03-18T12:59:35"/>
    <d v="2013-04-22T12:59:35"/>
    <n v="35"/>
    <x v="209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x v="30"/>
    <d v="2014-08-21T12:37:02"/>
    <d v="2014-10-18T04:00:00"/>
    <n v="58"/>
    <x v="2095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x v="30"/>
    <d v="2013-04-25T19:23:48"/>
    <d v="2013-05-28T00:00:00"/>
    <n v="33"/>
    <x v="2096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x v="30"/>
    <d v="2015-02-09T06:32:54"/>
    <d v="2015-04-10T05:32:54"/>
    <n v="60"/>
    <x v="2097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x v="30"/>
    <d v="2016-09-13T16:03:12"/>
    <d v="2016-10-13T21:59:00"/>
    <n v="30"/>
    <x v="2098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x v="30"/>
    <d v="2013-02-11T02:54:10"/>
    <d v="2013-03-13T20:00:00"/>
    <n v="30"/>
    <x v="2099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x v="30"/>
    <d v="2014-03-24T15:59:33"/>
    <d v="2014-04-23T15:59:33"/>
    <n v="30"/>
    <x v="210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x v="30"/>
    <d v="2013-12-03T22:01:27"/>
    <d v="2014-01-15T19:00:00"/>
    <n v="43"/>
    <x v="2101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x v="30"/>
    <d v="2016-09-07T03:26:44"/>
    <d v="2016-11-06T03:26:44"/>
    <n v="60"/>
    <x v="210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x v="30"/>
    <d v="2014-03-21T21:18:37"/>
    <d v="2014-05-05T21:18:37"/>
    <n v="45"/>
    <x v="210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x v="30"/>
    <d v="2015-02-10T00:45:52"/>
    <d v="2015-03-11T23:45:52"/>
    <n v="29"/>
    <x v="2104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x v="39"/>
    <d v="2014-09-29T15:46:42"/>
    <d v="2014-10-20T02:07:00"/>
    <n v="21"/>
    <x v="184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x v="39"/>
    <d v="2012-05-01T17:16:27"/>
    <d v="2012-05-15T17:16:27"/>
    <n v="14"/>
    <x v="210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x v="39"/>
    <d v="2016-09-19T07:53:27"/>
    <d v="2016-10-19T07:53:27"/>
    <n v="30"/>
    <x v="121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x v="39"/>
    <d v="2012-01-30T01:29:58"/>
    <d v="2012-02-29T01:29:58"/>
    <n v="30"/>
    <x v="2106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x v="39"/>
    <d v="2012-05-15T23:42:48"/>
    <d v="2012-07-14T23:42:48"/>
    <n v="60"/>
    <x v="2107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x v="39"/>
    <d v="2014-07-30T18:45:11"/>
    <d v="2014-08-29T18:45:11"/>
    <n v="30"/>
    <x v="2108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x v="39"/>
    <d v="2012-05-15T15:33:17"/>
    <d v="2012-06-16T03:10:00"/>
    <n v="32"/>
    <x v="2109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x v="39"/>
    <d v="2016-08-03T17:03:22"/>
    <d v="2016-09-02T17:03:22"/>
    <n v="30"/>
    <x v="53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x v="39"/>
    <d v="2015-03-05T19:10:37"/>
    <d v="2015-04-04T18:10:37"/>
    <n v="30"/>
    <x v="19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x v="39"/>
    <d v="2012-06-18T21:35:45"/>
    <d v="2012-06-30T20:00:00"/>
    <n v="12"/>
    <x v="121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x v="39"/>
    <d v="2014-04-18T21:17:22"/>
    <d v="2014-06-17T21:17:22"/>
    <n v="60"/>
    <x v="121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x v="39"/>
    <d v="2011-11-08T18:21:44"/>
    <d v="2011-12-18T18:21:44"/>
    <n v="40"/>
    <x v="2110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x v="39"/>
    <d v="2012-07-27T21:37:03"/>
    <d v="2012-08-26T21:37:03"/>
    <n v="30"/>
    <x v="2111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x v="39"/>
    <d v="2014-08-12T15:15:51"/>
    <d v="2014-09-11T15:15:51"/>
    <n v="30"/>
    <x v="12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x v="39"/>
    <d v="2015-03-09T18:58:47"/>
    <d v="2015-04-08T18:58:47"/>
    <n v="30"/>
    <x v="659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x v="39"/>
    <d v="2013-12-12T21:36:41"/>
    <d v="2014-01-11T21:36:41"/>
    <n v="30"/>
    <x v="2112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x v="39"/>
    <d v="2016-07-22T15:45:32"/>
    <d v="2016-08-06T15:45:32"/>
    <n v="15"/>
    <x v="180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x v="39"/>
    <d v="2016-09-26T10:36:23"/>
    <d v="2016-10-10T10:36:23"/>
    <n v="14"/>
    <x v="211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x v="39"/>
    <d v="2016-06-03T08:47:46"/>
    <d v="2016-07-16T08:47:46"/>
    <n v="43"/>
    <x v="2114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x v="39"/>
    <d v="2013-05-21T11:04:18"/>
    <d v="2013-06-20T11:04:18"/>
    <n v="30"/>
    <x v="121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x v="39"/>
    <d v="2012-12-04T01:31:33"/>
    <d v="2013-01-03T01:31:33"/>
    <n v="30"/>
    <x v="2027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x v="39"/>
    <d v="2012-01-19T00:53:15"/>
    <d v="2012-03-18T23:53:15"/>
    <n v="59"/>
    <x v="21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x v="39"/>
    <d v="2013-04-09T13:54:44"/>
    <d v="2013-05-24T13:54:44"/>
    <n v="45"/>
    <x v="189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x v="39"/>
    <d v="2012-05-01T07:00:31"/>
    <d v="2012-05-30T19:00:00"/>
    <n v="29"/>
    <x v="2116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x v="39"/>
    <d v="2012-10-12T13:53:48"/>
    <d v="2012-10-28T13:53:48"/>
    <n v="16"/>
    <x v="121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x v="39"/>
    <d v="2011-07-12T16:01:58"/>
    <d v="2011-08-11T16:01:58"/>
    <n v="30"/>
    <x v="853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x v="39"/>
    <d v="2015-06-17T23:00:50"/>
    <d v="2015-08-16T23:00:50"/>
    <n v="60"/>
    <x v="167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x v="39"/>
    <d v="2012-02-28T14:45:23"/>
    <d v="2012-03-29T13:45:23"/>
    <n v="30"/>
    <x v="20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x v="39"/>
    <d v="2014-04-16T19:49:50"/>
    <d v="2014-06-05T19:49:50"/>
    <n v="50"/>
    <x v="2117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x v="39"/>
    <d v="2014-02-16T16:55:30"/>
    <d v="2014-03-18T15:55:30"/>
    <n v="30"/>
    <x v="2118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x v="39"/>
    <d v="2012-12-14T12:45:40"/>
    <d v="2013-02-01T17:00:00"/>
    <n v="49"/>
    <x v="121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x v="39"/>
    <d v="2013-09-20T20:51:34"/>
    <d v="2013-10-05T20:51:34"/>
    <n v="15"/>
    <x v="121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x v="39"/>
    <d v="2016-04-14T20:45:21"/>
    <d v="2016-04-24T20:45:21"/>
    <n v="10"/>
    <x v="377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x v="39"/>
    <d v="2013-02-06T03:02:08"/>
    <d v="2013-03-08T03:02:08"/>
    <n v="30"/>
    <x v="173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x v="39"/>
    <d v="2011-11-16T00:19:14"/>
    <d v="2011-12-16T00:19:14"/>
    <n v="30"/>
    <x v="165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x v="39"/>
    <d v="2015-05-12T07:07:56"/>
    <d v="2015-06-12T07:07:56"/>
    <n v="31"/>
    <x v="211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x v="39"/>
    <d v="2015-06-17T16:03:24"/>
    <d v="2015-07-17T16:03:24"/>
    <n v="30"/>
    <x v="11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x v="39"/>
    <d v="2014-07-26T23:28:26"/>
    <d v="2014-08-25T23:28:26"/>
    <n v="30"/>
    <x v="2120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x v="39"/>
    <d v="2015-10-23T14:03:41"/>
    <d v="2015-11-22T15:03:41"/>
    <n v="30"/>
    <x v="532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x v="39"/>
    <d v="2017-02-08T10:44:48"/>
    <d v="2017-03-10T10:44:48"/>
    <n v="30"/>
    <x v="12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x v="6"/>
    <d v="2015-01-14T22:35:54"/>
    <d v="2015-02-12T07:00:00"/>
    <n v="29"/>
    <x v="2121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x v="6"/>
    <d v="2015-01-22T22:11:58"/>
    <d v="2015-02-17T04:59:00"/>
    <n v="26"/>
    <x v="2122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x v="6"/>
    <d v="2015-04-09T12:50:46"/>
    <d v="2015-04-23T12:50:46"/>
    <n v="14"/>
    <x v="2123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x v="6"/>
    <d v="2014-10-08T18:54:03"/>
    <d v="2014-10-29T18:54:03"/>
    <n v="21"/>
    <x v="1908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x v="6"/>
    <d v="2016-07-07T04:32:47"/>
    <d v="2016-08-05T21:00:00"/>
    <n v="29"/>
    <x v="2124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x v="6"/>
    <d v="2014-06-25T13:39:40"/>
    <d v="2014-07-09T13:39:40"/>
    <n v="14"/>
    <x v="2125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x v="6"/>
    <d v="2014-06-18T04:45:52"/>
    <d v="2014-07-18T04:45:52"/>
    <n v="30"/>
    <x v="2126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x v="6"/>
    <d v="2016-06-29T16:50:43"/>
    <d v="2016-07-29T16:50:43"/>
    <n v="30"/>
    <x v="447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x v="6"/>
    <d v="2015-02-21T00:18:54"/>
    <d v="2015-03-12T04:00:00"/>
    <n v="19"/>
    <x v="2127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x v="6"/>
    <d v="2015-01-12T22:31:43"/>
    <d v="2015-02-11T22:31:43"/>
    <n v="30"/>
    <x v="2128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x v="6"/>
    <d v="2016-08-09T21:35:59"/>
    <d v="2016-09-09T04:00:00"/>
    <n v="31"/>
    <x v="2129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x v="6"/>
    <d v="2015-06-28T05:32:39"/>
    <d v="2015-08-12T05:32:39"/>
    <n v="45"/>
    <x v="213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x v="6"/>
    <d v="2015-06-21T10:03:25"/>
    <d v="2015-07-21T10:03:25"/>
    <n v="30"/>
    <x v="2131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x v="6"/>
    <d v="2016-02-16T16:35:59"/>
    <d v="2016-03-03T19:00:00"/>
    <n v="16"/>
    <x v="167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x v="6"/>
    <d v="2014-05-21T12:37:21"/>
    <d v="2014-06-06T23:00:00"/>
    <n v="16"/>
    <x v="2132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x v="6"/>
    <d v="2014-06-05T12:40:28"/>
    <d v="2014-07-05T12:40:28"/>
    <n v="30"/>
    <x v="213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x v="6"/>
    <d v="2014-06-08T22:34:00"/>
    <d v="2014-07-08T22:34:00"/>
    <n v="30"/>
    <x v="2134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x v="6"/>
    <d v="2015-07-16T16:12:01"/>
    <d v="2015-07-31T16:00:00"/>
    <n v="15"/>
    <x v="2135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x v="6"/>
    <d v="2016-05-17T06:21:10"/>
    <d v="2016-06-17T16:00:00"/>
    <n v="31"/>
    <x v="213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x v="6"/>
    <d v="2014-11-05T13:16:06"/>
    <d v="2015-01-04T13:16:06"/>
    <n v="60"/>
    <x v="2137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x v="6"/>
    <d v="2014-09-18T05:50:09"/>
    <d v="2014-10-10T11:00:00"/>
    <n v="22"/>
    <x v="2138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x v="6"/>
    <d v="2015-07-07T15:31:47"/>
    <d v="2015-08-06T15:31:47"/>
    <n v="30"/>
    <x v="2139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x v="6"/>
    <d v="2015-06-03T01:34:36"/>
    <d v="2015-07-16T00:00:00"/>
    <n v="43"/>
    <x v="214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x v="6"/>
    <d v="2014-08-30T10:53:10"/>
    <d v="2014-09-29T10:53:10"/>
    <n v="30"/>
    <x v="2141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x v="6"/>
    <d v="2015-07-28T12:07:53"/>
    <d v="2015-08-22T12:07:53"/>
    <n v="25"/>
    <x v="2142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x v="6"/>
    <d v="2015-06-30T06:24:50"/>
    <d v="2015-08-05T11:00:00"/>
    <n v="36"/>
    <x v="2143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x v="6"/>
    <d v="2015-05-30T20:57:18"/>
    <d v="2015-06-29T20:57:18"/>
    <n v="30"/>
    <x v="2144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x v="6"/>
    <d v="2015-07-23T20:18:55"/>
    <d v="2015-08-22T20:18:55"/>
    <n v="30"/>
    <x v="214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x v="6"/>
    <d v="2016-03-22T11:55:25"/>
    <d v="2016-03-30T14:39:00"/>
    <n v="8"/>
    <x v="214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x v="6"/>
    <d v="2014-04-30T03:21:04"/>
    <d v="2014-06-01T03:59:00"/>
    <n v="32"/>
    <x v="2147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x v="6"/>
    <d v="2015-01-24T11:55:03"/>
    <d v="2015-02-23T11:55:03"/>
    <n v="30"/>
    <x v="2148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x v="6"/>
    <d v="2015-02-19T17:51:38"/>
    <d v="2015-04-06T04:00:00"/>
    <n v="46"/>
    <x v="2149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x v="6"/>
    <d v="2016-11-19T17:49:21"/>
    <d v="2016-12-14T17:49:21"/>
    <n v="25"/>
    <x v="2150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x v="6"/>
    <d v="2015-04-09T09:35:15"/>
    <d v="2015-05-09T09:35:15"/>
    <n v="30"/>
    <x v="2151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x v="6"/>
    <d v="2016-07-08T18:38:29"/>
    <d v="2016-08-07T18:38:29"/>
    <n v="30"/>
    <x v="215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x v="6"/>
    <d v="2015-07-03T11:13:12"/>
    <d v="2015-08-02T16:00:00"/>
    <n v="30"/>
    <x v="2153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x v="6"/>
    <d v="2015-01-19T15:14:22"/>
    <d v="2015-02-28T15:14:22"/>
    <n v="40"/>
    <x v="89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x v="6"/>
    <d v="2015-09-03T14:21:26"/>
    <d v="2015-09-23T14:21:26"/>
    <n v="20"/>
    <x v="2154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x v="6"/>
    <d v="2015-05-15T12:36:49"/>
    <d v="2015-06-14T12:36:49"/>
    <n v="30"/>
    <x v="2155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x v="6"/>
    <d v="2016-02-01T14:39:49"/>
    <d v="2016-02-26T00:00:00"/>
    <n v="25"/>
    <x v="215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x v="6"/>
    <d v="2014-08-24T22:08:55"/>
    <d v="2014-09-23T22:08:55"/>
    <n v="30"/>
    <x v="16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x v="6"/>
    <d v="2015-02-25T16:24:52"/>
    <d v="2015-03-27T15:24:52"/>
    <n v="30"/>
    <x v="45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x v="6"/>
    <d v="2015-03-04T00:16:46"/>
    <d v="2015-03-31T22:59:00"/>
    <n v="27"/>
    <x v="2157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x v="6"/>
    <d v="2015-05-12T06:29:56"/>
    <d v="2015-06-13T01:43:00"/>
    <n v="32"/>
    <x v="2158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x v="6"/>
    <d v="2015-11-04T19:01:26"/>
    <d v="2015-12-04T19:01:26"/>
    <n v="30"/>
    <x v="62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x v="6"/>
    <d v="2015-06-16T00:50:12"/>
    <d v="2015-07-10T07:00:00"/>
    <n v="24"/>
    <x v="2159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x v="6"/>
    <d v="2016-05-04T16:24:26"/>
    <d v="2016-06-03T16:30:00"/>
    <n v="30"/>
    <x v="947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x v="6"/>
    <d v="2015-09-07T06:21:09"/>
    <d v="2015-10-02T23:00:00"/>
    <n v="25"/>
    <x v="216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x v="6"/>
    <d v="2016-05-05T10:25:18"/>
    <d v="2016-06-02T10:25:18"/>
    <n v="28"/>
    <x v="2161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x v="6"/>
    <d v="2014-04-29T20:09:08"/>
    <d v="2014-05-12T03:59:00"/>
    <n v="13"/>
    <x v="2162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x v="6"/>
    <d v="2015-06-16T19:47:50"/>
    <d v="2015-07-16T19:47:50"/>
    <n v="30"/>
    <x v="2163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x v="6"/>
    <d v="2014-10-26T17:01:34"/>
    <d v="2014-11-23T22:00:00"/>
    <n v="28"/>
    <x v="2164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x v="6"/>
    <d v="2015-09-21T03:03:53"/>
    <d v="2015-10-11T02:00:00"/>
    <n v="20"/>
    <x v="2165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x v="6"/>
    <d v="2015-01-15T23:02:10"/>
    <d v="2015-01-30T23:02:10"/>
    <n v="15"/>
    <x v="2166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x v="6"/>
    <d v="2015-11-05T16:53:37"/>
    <d v="2015-12-05T00:00:00"/>
    <n v="30"/>
    <x v="2167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x v="6"/>
    <d v="2017-01-11T06:16:58"/>
    <d v="2017-02-18T04:59:00"/>
    <n v="38"/>
    <x v="2168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x v="6"/>
    <d v="2015-10-30T21:48:04"/>
    <d v="2015-12-09T22:48:04"/>
    <n v="40"/>
    <x v="2169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x v="6"/>
    <d v="2014-07-22T14:34:56"/>
    <d v="2014-08-13T22:00:00"/>
    <n v="22"/>
    <x v="217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x v="6"/>
    <d v="2014-08-02T05:45:54"/>
    <d v="2014-08-25T04:59:00"/>
    <n v="23"/>
    <x v="2171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x v="6"/>
    <d v="2015-02-25T00:51:19"/>
    <d v="2015-03-18T17:00:00"/>
    <n v="21"/>
    <x v="2172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x v="6"/>
    <d v="2015-10-14T17:44:57"/>
    <d v="2015-12-13T18:44:57"/>
    <n v="60"/>
    <x v="14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x v="6"/>
    <d v="2014-05-25T22:51:35"/>
    <d v="2014-06-21T11:00:00"/>
    <n v="27"/>
    <x v="121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x v="6"/>
    <d v="2016-05-02T17:42:30"/>
    <d v="2016-06-13T04:00:00"/>
    <n v="42"/>
    <x v="121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x v="6"/>
    <d v="2016-12-05T13:06:20"/>
    <d v="2017-01-04T13:06:20"/>
    <n v="30"/>
    <x v="14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x v="6"/>
    <d v="2015-04-09T00:23:53"/>
    <d v="2015-06-08T00:23:53"/>
    <n v="60"/>
    <x v="217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x v="6"/>
    <d v="2015-04-14T16:36:34"/>
    <d v="2015-05-29T16:36:34"/>
    <n v="45"/>
    <x v="121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x v="6"/>
    <d v="2016-03-24T19:21:05"/>
    <d v="2016-05-23T19:21:05"/>
    <n v="60"/>
    <x v="121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x v="6"/>
    <d v="2015-04-29T15:34:19"/>
    <d v="2015-05-29T15:34:19"/>
    <n v="30"/>
    <x v="13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x v="6"/>
    <d v="2016-03-24T10:16:40"/>
    <d v="2016-04-23T10:16:40"/>
    <n v="30"/>
    <x v="147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x v="6"/>
    <d v="2014-08-07T00:10:11"/>
    <d v="2014-09-06T00:10:11"/>
    <n v="30"/>
    <x v="2174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x v="6"/>
    <d v="2016-01-21T00:03:49"/>
    <d v="2016-01-29T23:17:00"/>
    <n v="8"/>
    <x v="121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x v="6"/>
    <d v="2014-05-22T01:05:03"/>
    <d v="2014-06-21T01:05:03"/>
    <n v="30"/>
    <x v="514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x v="6"/>
    <d v="2014-07-16T04:34:57"/>
    <d v="2014-09-14T04:34:57"/>
    <n v="60"/>
    <x v="121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x v="6"/>
    <d v="2015-04-17T17:11:59"/>
    <d v="2015-05-07T17:11:59"/>
    <n v="20"/>
    <x v="1912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x v="6"/>
    <d v="2016-01-01T00:11:11"/>
    <d v="2016-01-29T23:34:00"/>
    <n v="28"/>
    <x v="1041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x v="6"/>
    <d v="2015-06-10T00:54:07"/>
    <d v="2015-08-08T21:34:00"/>
    <n v="59"/>
    <x v="2175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x v="6"/>
    <d v="2016-12-22T22:04:55"/>
    <d v="2017-02-20T18:00:00"/>
    <n v="60"/>
    <x v="988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x v="6"/>
    <d v="2014-11-11T13:04:55"/>
    <d v="2014-12-05T11:28:00"/>
    <n v="24"/>
    <x v="121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x v="6"/>
    <d v="2015-08-17T08:41:44"/>
    <d v="2015-10-16T08:41:44"/>
    <n v="60"/>
    <x v="468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x v="6"/>
    <d v="2016-04-20T19:12:56"/>
    <d v="2016-06-19T19:12:56"/>
    <n v="60"/>
    <x v="378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x v="6"/>
    <d v="2015-09-10T14:10:48"/>
    <d v="2015-09-24T14:10:48"/>
    <n v="14"/>
    <x v="2176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x v="6"/>
    <d v="2014-05-25T18:57:09"/>
    <d v="2014-06-24T18:57:09"/>
    <n v="30"/>
    <x v="1105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x v="6"/>
    <d v="2014-07-11T16:12:03"/>
    <d v="2014-09-09T16:12:03"/>
    <n v="60"/>
    <x v="119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x v="6"/>
    <d v="2015-06-17T14:43:27"/>
    <d v="2015-07-17T13:18:00"/>
    <n v="30"/>
    <x v="136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x v="6"/>
    <d v="2014-11-07T02:44:19"/>
    <d v="2015-01-06T02:44:19"/>
    <n v="60"/>
    <x v="121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x v="6"/>
    <d v="2016-09-14T22:55:21"/>
    <d v="2016-10-14T22:00:00"/>
    <n v="30"/>
    <x v="39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x v="6"/>
    <d v="2016-06-10T04:41:12"/>
    <d v="2016-07-04T04:00:00"/>
    <n v="24"/>
    <x v="2177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x v="6"/>
    <d v="2016-09-05T19:50:54"/>
    <d v="2016-10-05T19:50:54"/>
    <n v="30"/>
    <x v="2178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x v="6"/>
    <d v="2016-06-19T14:14:41"/>
    <d v="2016-07-19T14:14:41"/>
    <n v="30"/>
    <x v="60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x v="6"/>
    <d v="2014-04-17T04:32:45"/>
    <d v="2014-05-17T04:32:45"/>
    <n v="30"/>
    <x v="10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x v="6"/>
    <d v="2014-12-01T17:43:33"/>
    <d v="2014-12-21T17:43:33"/>
    <n v="20"/>
    <x v="2179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x v="6"/>
    <d v="2015-04-21T02:47:18"/>
    <d v="2015-06-20T02:47:18"/>
    <n v="60"/>
    <x v="121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x v="6"/>
    <d v="2014-12-29T19:37:11"/>
    <d v="2015-01-28T19:37:11"/>
    <n v="30"/>
    <x v="2180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x v="6"/>
    <d v="2016-12-18T20:16:26"/>
    <d v="2017-01-17T20:16:26"/>
    <n v="30"/>
    <x v="2181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x v="6"/>
    <d v="2016-04-05T03:04:53"/>
    <d v="2016-05-05T03:04:53"/>
    <n v="30"/>
    <x v="218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x v="6"/>
    <d v="2015-06-16T17:51:19"/>
    <d v="2015-07-16T17:51:19"/>
    <n v="30"/>
    <x v="121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x v="6"/>
    <d v="2016-10-29T22:55:24"/>
    <d v="2016-11-30T17:00:00"/>
    <n v="32"/>
    <x v="2183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x v="6"/>
    <d v="2015-05-04T14:46:35"/>
    <d v="2015-07-03T14:46:35"/>
    <n v="60"/>
    <x v="2184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x v="6"/>
    <d v="2015-12-21T17:24:21"/>
    <d v="2016-01-20T17:24:21"/>
    <n v="30"/>
    <x v="867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x v="6"/>
    <d v="2015-07-07T21:44:12"/>
    <d v="2015-08-20T17:05:00"/>
    <n v="44"/>
    <x v="2185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x v="6"/>
    <d v="2014-10-04T14:20:36"/>
    <d v="2014-12-03T15:20:36"/>
    <n v="60"/>
    <x v="121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x v="6"/>
    <d v="2016-04-01T14:18:38"/>
    <d v="2016-05-01T14:18:38"/>
    <n v="30"/>
    <x v="218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x v="6"/>
    <d v="2016-01-01T21:40:37"/>
    <d v="2016-02-06T04:59:00"/>
    <n v="36"/>
    <x v="2187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x v="6"/>
    <d v="2014-11-05T17:27:15"/>
    <d v="2014-12-05T17:27:15"/>
    <n v="30"/>
    <x v="2188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x v="6"/>
    <d v="2015-02-12T01:50:01"/>
    <d v="2015-03-14T00:50:01"/>
    <n v="30"/>
    <x v="71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x v="6"/>
    <d v="2015-09-14T15:11:24"/>
    <d v="2015-09-19T03:59:00"/>
    <n v="5"/>
    <x v="189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x v="6"/>
    <d v="2014-12-12T10:15:24"/>
    <d v="2015-01-11T10:15:24"/>
    <n v="30"/>
    <x v="147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x v="6"/>
    <d v="2014-10-10T12:50:40"/>
    <d v="2014-10-18T04:59:00"/>
    <n v="8"/>
    <x v="121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x v="6"/>
    <d v="2014-07-30T20:43:05"/>
    <d v="2014-08-29T20:43:05"/>
    <n v="30"/>
    <x v="2189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x v="6"/>
    <d v="2014-07-11T17:49:52"/>
    <d v="2014-08-09T03:00:00"/>
    <n v="29"/>
    <x v="219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x v="6"/>
    <d v="2016-02-15T21:12:08"/>
    <d v="2016-04-15T20:12:08"/>
    <n v="60"/>
    <x v="745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x v="6"/>
    <d v="2014-08-18T17:08:24"/>
    <d v="2014-08-25T21:00:00"/>
    <n v="7"/>
    <x v="2191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x v="6"/>
    <d v="2014-11-10T18:33:15"/>
    <d v="2015-01-09T02:00:00"/>
    <n v="60"/>
    <x v="397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x v="6"/>
    <d v="2015-02-02T23:40:15"/>
    <d v="2015-04-03T22:40:15"/>
    <n v="60"/>
    <x v="121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x v="6"/>
    <d v="2014-06-21T13:19:52"/>
    <d v="2014-06-22T21:00:00"/>
    <n v="1"/>
    <x v="2192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x v="6"/>
    <d v="2016-11-27T21:48:41"/>
    <d v="2016-12-12T06:00:00"/>
    <n v="15"/>
    <x v="1633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x v="6"/>
    <d v="2015-09-11T15:30:58"/>
    <d v="2015-10-11T15:29:05"/>
    <n v="30"/>
    <x v="1226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x v="6"/>
    <d v="2015-10-01T15:57:33"/>
    <d v="2015-10-31T15:57:33"/>
    <n v="30"/>
    <x v="219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x v="6"/>
    <d v="2016-05-25T01:52:38"/>
    <d v="2016-07-24T01:52:38"/>
    <n v="60"/>
    <x v="121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x v="6"/>
    <d v="2014-07-10T05:37:12"/>
    <d v="2014-08-09T05:37:12"/>
    <n v="30"/>
    <x v="2194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x v="6"/>
    <d v="2014-12-09T21:42:19"/>
    <d v="2015-02-07T21:42:19"/>
    <n v="60"/>
    <x v="377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x v="6"/>
    <d v="2015-07-25T10:33:16"/>
    <d v="2015-08-24T10:33:16"/>
    <n v="30"/>
    <x v="191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x v="6"/>
    <d v="2015-07-11T04:00:18"/>
    <d v="2015-09-09T04:00:18"/>
    <n v="60"/>
    <x v="1874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x v="6"/>
    <d v="2014-10-28T23:13:51"/>
    <d v="2014-11-09T12:00:00"/>
    <n v="12"/>
    <x v="16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x v="6"/>
    <d v="2016-08-24T01:21:53"/>
    <d v="2016-09-07T01:21:53"/>
    <n v="14"/>
    <x v="2195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x v="6"/>
    <d v="2015-07-14T15:34:26"/>
    <d v="2015-08-01T01:00:00"/>
    <n v="18"/>
    <x v="2196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x v="6"/>
    <d v="2016-03-15T21:03:57"/>
    <d v="2016-05-14T21:03:57"/>
    <n v="60"/>
    <x v="40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x v="6"/>
    <d v="2016-05-09T17:33:39"/>
    <d v="2016-06-08T17:33:39"/>
    <n v="30"/>
    <x v="2197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x v="6"/>
    <d v="2014-10-17T06:23:21"/>
    <d v="2014-11-25T19:46:00"/>
    <n v="39"/>
    <x v="2198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x v="6"/>
    <d v="2015-04-13T20:11:27"/>
    <d v="2015-06-12T20:11:27"/>
    <n v="60"/>
    <x v="154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x v="6"/>
    <d v="2015-05-18T18:27:06"/>
    <d v="2015-06-27T18:27:06"/>
    <n v="40"/>
    <x v="2199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x v="6"/>
    <d v="2015-12-16T03:09:34"/>
    <d v="2016-01-15T03:09:34"/>
    <n v="30"/>
    <x v="220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x v="6"/>
    <d v="2014-07-08T22:08:59"/>
    <d v="2014-09-06T22:08:59"/>
    <n v="60"/>
    <x v="407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x v="6"/>
    <d v="2015-01-13T21:46:34"/>
    <d v="2015-03-14T20:46:34"/>
    <n v="60"/>
    <x v="15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x v="6"/>
    <d v="2016-02-15T09:33:10"/>
    <d v="2016-03-16T08:33:10"/>
    <n v="30"/>
    <x v="2201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x v="6"/>
    <d v="2014-04-26T11:26:29"/>
    <d v="2014-05-19T11:26:29"/>
    <n v="23"/>
    <x v="2202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x v="6"/>
    <d v="2015-08-29T05:37:27"/>
    <d v="2015-09-16T05:37:27"/>
    <n v="18"/>
    <x v="2203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x v="6"/>
    <d v="2015-10-01T15:06:47"/>
    <d v="2015-10-29T15:06:47"/>
    <n v="28"/>
    <x v="2204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x v="6"/>
    <d v="2014-07-06T14:52:09"/>
    <d v="2014-08-05T14:52:09"/>
    <n v="30"/>
    <x v="838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x v="6"/>
    <d v="2015-02-23T19:01:10"/>
    <d v="2015-03-25T18:01:10"/>
    <n v="30"/>
    <x v="2205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x v="40"/>
    <d v="2014-08-26T21:16:44"/>
    <d v="2014-09-25T21:16:44"/>
    <n v="30"/>
    <x v="2206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x v="40"/>
    <d v="2015-04-03T20:58:47"/>
    <d v="2015-05-18T20:58:47"/>
    <n v="45"/>
    <x v="220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x v="40"/>
    <d v="2015-01-09T03:39:39"/>
    <d v="2015-01-24T03:00:00"/>
    <n v="15"/>
    <x v="1104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x v="40"/>
    <d v="2015-04-09T13:21:50"/>
    <d v="2015-05-09T03:59:00"/>
    <n v="30"/>
    <x v="2208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x v="40"/>
    <d v="2014-08-12T14:01:08"/>
    <d v="2014-09-11T14:01:08"/>
    <n v="30"/>
    <x v="2209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x v="40"/>
    <d v="2015-02-09T18:22:59"/>
    <d v="2015-02-23T18:22:59"/>
    <n v="14"/>
    <x v="221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x v="40"/>
    <d v="2014-06-16T16:03:49"/>
    <d v="2014-07-15T05:00:00"/>
    <n v="29"/>
    <x v="2211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x v="40"/>
    <d v="2016-02-03T23:57:26"/>
    <d v="2016-03-04T23:57:26"/>
    <n v="30"/>
    <x v="163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x v="40"/>
    <d v="2014-04-25T13:32:38"/>
    <d v="2014-05-25T13:32:38"/>
    <n v="30"/>
    <x v="2212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x v="40"/>
    <d v="2015-04-07T14:01:04"/>
    <d v="2015-05-07T14:01:04"/>
    <n v="30"/>
    <x v="2213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x v="40"/>
    <d v="2014-08-21T06:59:23"/>
    <d v="2014-09-15T06:08:00"/>
    <n v="25"/>
    <x v="2214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x v="40"/>
    <d v="2015-01-21T03:57:17"/>
    <d v="2015-02-21T11:00:00"/>
    <n v="31"/>
    <x v="2215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x v="40"/>
    <d v="2016-05-05T22:57:33"/>
    <d v="2016-06-04T22:57:33"/>
    <n v="30"/>
    <x v="2216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x v="40"/>
    <d v="2014-05-16T15:16:04"/>
    <d v="2014-06-15T15:16:04"/>
    <n v="30"/>
    <x v="2217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x v="40"/>
    <d v="2016-07-02T14:00:08"/>
    <d v="2016-08-29T17:00:00"/>
    <n v="58"/>
    <x v="2218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x v="40"/>
    <d v="2014-09-30T15:37:03"/>
    <d v="2014-10-13T04:59:00"/>
    <n v="13"/>
    <x v="2219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x v="40"/>
    <d v="2014-06-13T10:58:33"/>
    <d v="2014-07-13T10:58:33"/>
    <n v="30"/>
    <x v="41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x v="40"/>
    <d v="2014-12-31T16:53:34"/>
    <d v="2015-01-30T16:53:34"/>
    <n v="30"/>
    <x v="222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x v="40"/>
    <d v="2014-07-25T19:25:12"/>
    <d v="2014-08-28T01:00:00"/>
    <n v="34"/>
    <x v="2221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x v="40"/>
    <d v="2014-12-09T18:33:38"/>
    <d v="2015-01-18T18:33:38"/>
    <n v="40"/>
    <x v="2222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x v="38"/>
    <d v="2015-01-30T23:02:35"/>
    <d v="2015-03-01T23:02:35"/>
    <n v="30"/>
    <x v="407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x v="38"/>
    <d v="2015-11-26T19:17:39"/>
    <d v="2015-12-16T20:18:00"/>
    <n v="20"/>
    <x v="2223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x v="38"/>
    <d v="2015-03-14T03:06:20"/>
    <d v="2015-04-13T03:06:20"/>
    <n v="30"/>
    <x v="121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x v="38"/>
    <d v="2015-05-08T21:56:38"/>
    <d v="2015-06-07T21:56:38"/>
    <n v="30"/>
    <x v="853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x v="38"/>
    <d v="2015-04-24T03:21:00"/>
    <d v="2015-05-24T03:21:00"/>
    <n v="30"/>
    <x v="121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x v="38"/>
    <d v="2016-07-16T12:44:52"/>
    <d v="2016-08-15T12:44:52"/>
    <n v="30"/>
    <x v="47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x v="38"/>
    <d v="2016-10-06T13:29:27"/>
    <d v="2016-11-24T17:11:00"/>
    <n v="49"/>
    <x v="2224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x v="38"/>
    <d v="2015-04-03T15:34:53"/>
    <d v="2015-06-02T15:34:53"/>
    <n v="60"/>
    <x v="46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x v="38"/>
    <d v="2015-10-20T19:45:17"/>
    <d v="2015-11-19T20:45:17"/>
    <n v="30"/>
    <x v="191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x v="38"/>
    <d v="2015-12-24T08:45:52"/>
    <d v="2016-01-23T08:45:52"/>
    <n v="30"/>
    <x v="121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x v="38"/>
    <d v="2014-08-21T19:16:13"/>
    <d v="2014-10-05T19:16:13"/>
    <n v="45"/>
    <x v="2225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x v="38"/>
    <d v="2016-09-15T16:33:59"/>
    <d v="2016-10-17T04:00:00"/>
    <n v="32"/>
    <x v="2226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x v="38"/>
    <d v="2015-09-08T19:00:21"/>
    <d v="2015-10-08T19:00:21"/>
    <n v="30"/>
    <x v="2152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x v="38"/>
    <d v="2017-02-24T14:00:03"/>
    <d v="2017-03-16T13:00:03"/>
    <n v="20"/>
    <x v="12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x v="38"/>
    <d v="2015-05-17T17:47:29"/>
    <d v="2015-06-16T17:47:29"/>
    <n v="30"/>
    <x v="2227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x v="38"/>
    <d v="2016-04-04T23:00:50"/>
    <d v="2016-05-04T23:00:50"/>
    <n v="30"/>
    <x v="2228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x v="38"/>
    <d v="2015-01-27T00:16:12"/>
    <d v="2015-03-27T23:16:12"/>
    <n v="59"/>
    <x v="2229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x v="38"/>
    <d v="2016-03-09T18:41:57"/>
    <d v="2016-05-08T17:41:57"/>
    <n v="60"/>
    <x v="121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x v="38"/>
    <d v="2016-05-08T00:12:05"/>
    <d v="2016-06-07T00:12:05"/>
    <n v="30"/>
    <x v="121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x v="38"/>
    <d v="2014-08-12T18:10:23"/>
    <d v="2014-09-11T18:10:23"/>
    <n v="30"/>
    <x v="121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x v="6"/>
    <d v="2015-02-26T05:05:59"/>
    <d v="2015-03-26T04:00:00"/>
    <n v="28"/>
    <x v="223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x v="6"/>
    <d v="2015-02-01T05:51:46"/>
    <d v="2015-03-01T06:59:00"/>
    <n v="28"/>
    <x v="649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x v="6"/>
    <d v="2015-06-02T11:17:04"/>
    <d v="2015-07-02T11:17:04"/>
    <n v="30"/>
    <x v="2231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x v="6"/>
    <d v="2014-07-07T21:50:19"/>
    <d v="2014-08-06T21:32:00"/>
    <n v="30"/>
    <x v="2232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x v="6"/>
    <d v="2015-06-07T17:30:33"/>
    <d v="2015-07-07T17:30:33"/>
    <n v="30"/>
    <x v="22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x v="6"/>
    <d v="2015-08-17T17:43:32"/>
    <d v="2015-09-16T17:43:32"/>
    <n v="30"/>
    <x v="2234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x v="6"/>
    <d v="2015-02-07T04:44:52"/>
    <d v="2015-03-09T03:44:52"/>
    <n v="30"/>
    <x v="2235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x v="6"/>
    <d v="2016-08-03T12:34:20"/>
    <d v="2016-08-17T03:59:00"/>
    <n v="14"/>
    <x v="223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x v="6"/>
    <d v="2015-04-03T18:52:33"/>
    <d v="2015-05-03T22:51:00"/>
    <n v="30"/>
    <x v="2237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x v="6"/>
    <d v="2014-06-18T16:04:11"/>
    <d v="2014-07-18T16:04:11"/>
    <n v="30"/>
    <x v="92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x v="6"/>
    <d v="2014-08-01T15:47:58"/>
    <d v="2014-08-31T15:47:58"/>
    <n v="30"/>
    <x v="223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x v="6"/>
    <d v="2016-11-20T02:38:40"/>
    <d v="2016-12-05T01:00:00"/>
    <n v="15"/>
    <x v="2239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x v="6"/>
    <d v="2015-12-03T19:38:28"/>
    <d v="2016-01-01T04:00:00"/>
    <n v="29"/>
    <x v="224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x v="6"/>
    <d v="2014-08-29T01:27:51"/>
    <d v="2014-09-26T01:35:00"/>
    <n v="28"/>
    <x v="2241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x v="6"/>
    <d v="2014-10-29T16:24:46"/>
    <d v="2014-11-27T03:00:00"/>
    <n v="29"/>
    <x v="2242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x v="6"/>
    <d v="2016-02-25T17:32:10"/>
    <d v="2016-03-13T12:00:00"/>
    <n v="17"/>
    <x v="2243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x v="6"/>
    <d v="2015-01-22T21:08:54"/>
    <d v="2015-03-23T02:14:00"/>
    <n v="60"/>
    <x v="2244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x v="6"/>
    <d v="2014-10-10T15:22:27"/>
    <d v="2014-10-20T05:59:00"/>
    <n v="10"/>
    <x v="2245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x v="6"/>
    <d v="2014-12-20T19:47:03"/>
    <d v="2015-01-06T06:00:00"/>
    <n v="17"/>
    <x v="2246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x v="6"/>
    <d v="2015-08-03T21:58:50"/>
    <d v="2015-08-24T02:00:00"/>
    <n v="21"/>
    <x v="2247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x v="38"/>
    <d v="2015-08-09T13:25:56"/>
    <d v="2015-09-23T13:25:56"/>
    <n v="45"/>
    <x v="2248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x v="38"/>
    <d v="2016-01-12T16:29:03"/>
    <d v="2016-02-11T16:29:03"/>
    <n v="30"/>
    <x v="2249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x v="38"/>
    <d v="2014-09-12T15:10:36"/>
    <d v="2014-11-11T16:10:36"/>
    <n v="60"/>
    <x v="2250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x v="38"/>
    <d v="2016-07-25T06:41:21"/>
    <d v="2016-08-24T06:41:21"/>
    <n v="30"/>
    <x v="225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x v="38"/>
    <d v="2016-10-11T23:22:08"/>
    <d v="2016-10-31T04:00:00"/>
    <n v="20"/>
    <x v="225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x v="38"/>
    <d v="2016-03-02T12:00:06"/>
    <d v="2016-05-01T11:00:06"/>
    <n v="60"/>
    <x v="2253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x v="38"/>
    <d v="2016-09-14T07:22:31"/>
    <d v="2016-10-13T00:00:00"/>
    <n v="29"/>
    <x v="2254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x v="38"/>
    <d v="2016-05-21T08:41:21"/>
    <d v="2016-06-20T08:41:21"/>
    <n v="30"/>
    <x v="163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x v="38"/>
    <d v="2015-11-29T00:29:22"/>
    <d v="2015-12-21T04:59:00"/>
    <n v="22"/>
    <x v="2255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x v="38"/>
    <d v="2015-12-03T13:47:00"/>
    <d v="2016-01-07T13:47:00"/>
    <n v="35"/>
    <x v="2256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x v="38"/>
    <d v="2017-01-05T20:05:30"/>
    <d v="2017-01-27T20:05:30"/>
    <n v="22"/>
    <x v="2257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x v="38"/>
    <d v="2016-09-09T18:25:10"/>
    <d v="2016-10-09T18:25:10"/>
    <n v="30"/>
    <x v="2258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x v="38"/>
    <d v="2016-01-21T20:07:47"/>
    <d v="2016-02-20T20:07:47"/>
    <n v="30"/>
    <x v="2259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x v="38"/>
    <d v="2014-09-03T11:29:32"/>
    <d v="2014-10-03T11:29:32"/>
    <n v="30"/>
    <x v="226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x v="38"/>
    <d v="2016-12-20T15:57:51"/>
    <d v="2017-01-19T15:57:51"/>
    <n v="30"/>
    <x v="226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x v="38"/>
    <d v="2015-03-27T21:54:00"/>
    <d v="2015-05-26T21:54:00"/>
    <n v="60"/>
    <x v="2262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x v="38"/>
    <d v="2017-02-09T17:36:33"/>
    <d v="2017-02-27T04:59:00"/>
    <n v="18"/>
    <x v="226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x v="38"/>
    <d v="2014-05-19T04:38:49"/>
    <d v="2014-06-16T04:25:00"/>
    <n v="28"/>
    <x v="2264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x v="38"/>
    <d v="2017-02-14T17:46:00"/>
    <d v="2017-03-01T02:00:00"/>
    <n v="15"/>
    <x v="2265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x v="38"/>
    <d v="2017-01-17T19:51:10"/>
    <d v="2017-01-31T18:00:00"/>
    <n v="14"/>
    <x v="705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x v="38"/>
    <d v="2016-06-13T21:29:42"/>
    <d v="2016-07-13T21:29:42"/>
    <n v="30"/>
    <x v="2266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x v="38"/>
    <d v="2012-11-26T20:04:12"/>
    <d v="2012-12-26T20:04:12"/>
    <n v="30"/>
    <x v="2267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x v="38"/>
    <d v="2016-01-29T20:22:56"/>
    <d v="2016-03-01T05:59:00"/>
    <n v="32"/>
    <x v="2268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x v="38"/>
    <d v="2014-10-16T21:08:44"/>
    <d v="2014-11-15T22:08:44"/>
    <n v="30"/>
    <x v="2269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x v="38"/>
    <d v="2014-09-06T16:11:45"/>
    <d v="2014-10-06T16:11:45"/>
    <n v="30"/>
    <x v="2270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x v="38"/>
    <d v="2014-11-14T18:09:51"/>
    <d v="2014-12-14T18:09:51"/>
    <n v="30"/>
    <x v="227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x v="38"/>
    <d v="2015-04-04T05:11:23"/>
    <d v="2015-04-25T05:11:23"/>
    <n v="21"/>
    <x v="2272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x v="38"/>
    <d v="2015-12-22T05:05:19"/>
    <d v="2016-01-21T05:05:19"/>
    <n v="30"/>
    <x v="2273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x v="38"/>
    <d v="2014-10-27T13:40:40"/>
    <d v="2014-11-26T14:40:40"/>
    <n v="30"/>
    <x v="2274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x v="38"/>
    <d v="2014-12-23T19:58:39"/>
    <d v="2015-02-21T19:58:39"/>
    <n v="60"/>
    <x v="92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x v="38"/>
    <d v="2015-11-26T11:15:16"/>
    <d v="2015-12-23T22:59:00"/>
    <n v="27"/>
    <x v="2275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x v="38"/>
    <d v="2015-01-20T16:52:10"/>
    <d v="2015-02-10T16:52:10"/>
    <n v="21"/>
    <x v="2276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x v="38"/>
    <d v="2015-05-22T20:04:09"/>
    <d v="2015-06-21T20:04:09"/>
    <n v="30"/>
    <x v="2277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x v="38"/>
    <d v="2014-10-08T02:58:00"/>
    <d v="2014-11-05T05:00:00"/>
    <n v="28"/>
    <x v="2278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x v="38"/>
    <d v="2014-05-26T17:27:18"/>
    <d v="2014-06-11T04:00:00"/>
    <n v="16"/>
    <x v="2279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x v="38"/>
    <d v="2014-05-19T13:09:12"/>
    <d v="2014-07-18T13:09:12"/>
    <n v="60"/>
    <x v="228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x v="38"/>
    <d v="2014-07-21T20:24:03"/>
    <d v="2014-08-20T20:24:03"/>
    <n v="30"/>
    <x v="2281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x v="38"/>
    <d v="2015-06-08T07:09:36"/>
    <d v="2015-07-20T22:00:00"/>
    <n v="42"/>
    <x v="119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x v="38"/>
    <d v="2014-04-29T20:00:20"/>
    <d v="2014-05-27T03:00:00"/>
    <n v="28"/>
    <x v="2282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x v="38"/>
    <d v="2015-06-15T20:18:53"/>
    <d v="2015-08-14T20:18:53"/>
    <n v="60"/>
    <x v="228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x v="38"/>
    <d v="2016-10-17T14:51:09"/>
    <d v="2016-11-22T05:59:00"/>
    <n v="36"/>
    <x v="2284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x v="38"/>
    <d v="2016-07-13T22:53:29"/>
    <d v="2016-08-27T22:53:29"/>
    <n v="45"/>
    <x v="2285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x v="38"/>
    <d v="2015-04-27T16:13:06"/>
    <d v="2015-06-11T16:13:06"/>
    <n v="45"/>
    <x v="228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x v="38"/>
    <d v="2012-09-06T23:51:15"/>
    <d v="2012-10-06T23:51:15"/>
    <n v="30"/>
    <x v="2287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x v="38"/>
    <d v="2014-05-02T12:13:33"/>
    <d v="2014-05-30T16:00:00"/>
    <n v="28"/>
    <x v="228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x v="38"/>
    <d v="2017-02-17T11:01:32"/>
    <d v="2017-03-03T11:01:32"/>
    <n v="14"/>
    <x v="2289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x v="38"/>
    <d v="2015-02-18T16:54:11"/>
    <d v="2015-03-20T15:54:11"/>
    <n v="30"/>
    <x v="229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x v="38"/>
    <d v="2016-07-16T06:20:25"/>
    <d v="2016-08-15T06:20:25"/>
    <n v="30"/>
    <x v="2291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x v="38"/>
    <d v="2014-10-20T17:00:47"/>
    <d v="2014-11-18T04:35:00"/>
    <n v="29"/>
    <x v="2292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x v="38"/>
    <d v="2015-08-17T17:56:11"/>
    <d v="2015-09-16T17:56:11"/>
    <n v="30"/>
    <x v="2293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x v="38"/>
    <d v="2016-08-15T21:10:47"/>
    <d v="2016-10-14T21:10:47"/>
    <n v="60"/>
    <x v="103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x v="38"/>
    <d v="2015-08-12T01:04:19"/>
    <d v="2015-09-11T01:04:19"/>
    <n v="30"/>
    <x v="2294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x v="38"/>
    <d v="2016-07-19T02:38:45"/>
    <d v="2016-08-18T02:38:45"/>
    <n v="30"/>
    <x v="1139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x v="38"/>
    <d v="2016-10-01T12:50:55"/>
    <d v="2016-11-01T03:59:00"/>
    <n v="31"/>
    <x v="2295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x v="38"/>
    <d v="2013-04-04T13:26:49"/>
    <d v="2013-05-04T13:26:49"/>
    <n v="30"/>
    <x v="2296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x v="38"/>
    <d v="2013-07-11T18:50:44"/>
    <d v="2013-08-16T11:59:00"/>
    <n v="36"/>
    <x v="2297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x v="38"/>
    <d v="2010-07-19T21:26:13"/>
    <d v="2010-10-02T04:59:00"/>
    <n v="75"/>
    <x v="2298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x v="38"/>
    <d v="2016-01-04T06:03:17"/>
    <d v="2016-03-04T06:03:17"/>
    <n v="60"/>
    <x v="2299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x v="38"/>
    <d v="2013-12-02T19:03:58"/>
    <d v="2013-12-29T07:59:00"/>
    <n v="27"/>
    <x v="23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x v="38"/>
    <d v="2015-06-22T19:00:21"/>
    <d v="2015-06-26T23:00:00"/>
    <n v="4"/>
    <x v="2301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x v="38"/>
    <d v="2015-12-21T20:50:48"/>
    <d v="2016-01-20T20:50:48"/>
    <n v="30"/>
    <x v="2302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x v="38"/>
    <d v="2015-09-06T16:30:47"/>
    <d v="2015-10-06T16:30:47"/>
    <n v="30"/>
    <x v="1281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x v="38"/>
    <d v="2015-03-20T01:41:39"/>
    <d v="2015-04-16T02:50:00"/>
    <n v="27"/>
    <x v="230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x v="38"/>
    <d v="2016-01-18T17:26:38"/>
    <d v="2016-02-02T17:26:38"/>
    <n v="15"/>
    <x v="2304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x v="38"/>
    <d v="2014-07-23T03:44:15"/>
    <d v="2014-08-22T03:44:15"/>
    <n v="30"/>
    <x v="230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x v="38"/>
    <d v="2014-08-11T19:16:26"/>
    <d v="2014-09-10T04:52:00"/>
    <n v="30"/>
    <x v="2306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x v="38"/>
    <d v="2016-03-14T23:44:14"/>
    <d v="2016-04-27T13:16:00"/>
    <n v="44"/>
    <x v="2307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x v="38"/>
    <d v="2014-12-02T21:37:42"/>
    <d v="2014-12-31T21:22:00"/>
    <n v="29"/>
    <x v="230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x v="38"/>
    <d v="2015-05-15T00:20:55"/>
    <d v="2015-06-14T00:20:55"/>
    <n v="30"/>
    <x v="21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x v="38"/>
    <d v="2016-04-05T04:02:40"/>
    <d v="2016-05-05T04:02:40"/>
    <n v="30"/>
    <x v="544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x v="38"/>
    <d v="2017-01-09T09:59:05"/>
    <d v="2017-02-08T09:59:05"/>
    <n v="30"/>
    <x v="2309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x v="38"/>
    <d v="2015-04-28T16:04:54"/>
    <d v="2015-05-28T15:59:00"/>
    <n v="30"/>
    <x v="877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x v="38"/>
    <d v="2014-08-11T18:16:53"/>
    <d v="2014-10-02T03:59:00"/>
    <n v="52"/>
    <x v="231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x v="38"/>
    <d v="2015-01-23T19:59:14"/>
    <d v="2015-03-02T01:04:00"/>
    <n v="38"/>
    <x v="121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x v="38"/>
    <d v="2014-11-10T22:59:50"/>
    <d v="2015-01-09T22:59:50"/>
    <n v="60"/>
    <x v="154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x v="38"/>
    <d v="2014-07-31T15:16:24"/>
    <d v="2014-09-29T15:16:24"/>
    <n v="60"/>
    <x v="121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x v="38"/>
    <d v="2016-03-04T15:36:51"/>
    <d v="2016-04-03T14:36:51"/>
    <n v="30"/>
    <x v="12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x v="38"/>
    <d v="2016-03-31T08:59:00"/>
    <d v="2016-05-20T08:59:00"/>
    <n v="50"/>
    <x v="2311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x v="38"/>
    <d v="2014-07-09T22:27:26"/>
    <d v="2014-08-08T22:27:26"/>
    <n v="30"/>
    <x v="2312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x v="38"/>
    <d v="2015-08-29T06:35:34"/>
    <d v="2015-09-28T06:35:34"/>
    <n v="30"/>
    <x v="1856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x v="38"/>
    <d v="2014-07-14T18:49:08"/>
    <d v="2014-08-13T18:49:08"/>
    <n v="30"/>
    <x v="121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x v="38"/>
    <d v="2015-09-01T12:51:32"/>
    <d v="2015-09-30T18:00:00"/>
    <n v="29"/>
    <x v="2313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x v="38"/>
    <d v="2016-09-17T22:08:58"/>
    <d v="2016-10-22T22:08:58"/>
    <n v="35"/>
    <x v="2314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x v="38"/>
    <d v="2015-10-22T03:07:26"/>
    <d v="2015-11-22T06:59:00"/>
    <n v="31"/>
    <x v="2315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x v="38"/>
    <d v="2014-07-05T01:19:32"/>
    <d v="2014-07-30T01:19:32"/>
    <n v="25"/>
    <x v="460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x v="38"/>
    <d v="2016-06-10T05:28:57"/>
    <d v="2016-07-10T05:28:57"/>
    <n v="30"/>
    <x v="2316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x v="38"/>
    <d v="2015-08-10T22:31:19"/>
    <d v="2015-09-09T22:31:19"/>
    <n v="30"/>
    <x v="157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x v="38"/>
    <d v="2015-09-16T16:35:52"/>
    <d v="2015-10-16T16:35:52"/>
    <n v="30"/>
    <x v="469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x v="38"/>
    <d v="2014-11-14T20:00:34"/>
    <d v="2014-12-14T20:00:34"/>
    <n v="30"/>
    <x v="405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x v="38"/>
    <d v="2016-11-16T17:36:09"/>
    <d v="2016-12-07T17:36:09"/>
    <n v="21"/>
    <x v="2317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x v="38"/>
    <d v="2015-04-03T17:34:41"/>
    <d v="2015-04-21T05:59:00"/>
    <n v="18"/>
    <x v="231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x v="38"/>
    <d v="2016-10-15T16:34:22"/>
    <d v="2016-10-30T01:46:00"/>
    <n v="15"/>
    <x v="386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x v="38"/>
    <d v="2015-04-17T16:25:00"/>
    <d v="2015-06-14T19:19:00"/>
    <n v="58"/>
    <x v="2319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x v="38"/>
    <d v="2016-02-09T13:42:39"/>
    <d v="2016-03-10T13:42:39"/>
    <n v="30"/>
    <x v="131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x v="38"/>
    <d v="2016-06-30T02:27:20"/>
    <d v="2016-08-19T02:27:20"/>
    <n v="50"/>
    <x v="23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x v="38"/>
    <d v="2015-08-10T15:38:43"/>
    <d v="2015-10-09T15:38:43"/>
    <n v="60"/>
    <x v="2321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x v="38"/>
    <d v="2017-01-31T22:57:58"/>
    <d v="2017-03-02T22:57:58"/>
    <n v="30"/>
    <x v="557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x v="38"/>
    <d v="2015-01-27T03:19:55"/>
    <d v="2015-02-26T03:19:55"/>
    <n v="30"/>
    <x v="2322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x v="38"/>
    <d v="2015-02-20T17:07:15"/>
    <d v="2015-03-22T16:07:15"/>
    <n v="30"/>
    <x v="2323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x v="38"/>
    <d v="2014-10-28T00:40:44"/>
    <d v="2014-12-27T01:40:44"/>
    <n v="60"/>
    <x v="879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x v="38"/>
    <d v="2015-08-21T04:21:31"/>
    <d v="2015-09-20T04:21:31"/>
    <n v="30"/>
    <x v="2324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x v="38"/>
    <d v="2015-10-16T22:09:06"/>
    <d v="2015-11-15T23:09:06"/>
    <n v="30"/>
    <x v="121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x v="38"/>
    <d v="2014-08-02T13:31:18"/>
    <d v="2014-09-01T05:00:00"/>
    <n v="30"/>
    <x v="47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x v="38"/>
    <d v="2015-04-06T17:22:11"/>
    <d v="2015-05-05T18:48:00"/>
    <n v="29"/>
    <x v="2325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x v="38"/>
    <d v="2015-08-30T21:12:39"/>
    <d v="2015-09-29T21:12:39"/>
    <n v="30"/>
    <x v="2326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x v="38"/>
    <d v="2015-06-18T16:05:59"/>
    <d v="2015-08-17T16:05:59"/>
    <n v="60"/>
    <x v="191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x v="38"/>
    <d v="2016-10-22T03:36:30"/>
    <d v="2016-12-21T04:36:30"/>
    <n v="60"/>
    <x v="2327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x v="38"/>
    <d v="2014-12-08T13:44:07"/>
    <d v="2015-01-08T13:41:00"/>
    <n v="31"/>
    <x v="232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x v="38"/>
    <d v="2016-06-07T13:01:23"/>
    <d v="2016-07-09T01:59:00"/>
    <n v="32"/>
    <x v="2329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x v="38"/>
    <d v="2015-03-02T19:39:05"/>
    <d v="2015-05-01T18:39:05"/>
    <n v="60"/>
    <x v="233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x v="38"/>
    <d v="2016-07-15T22:45:43"/>
    <d v="2016-08-14T22:45:43"/>
    <n v="30"/>
    <x v="2331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x v="38"/>
    <d v="2015-09-08T14:51:52"/>
    <d v="2015-10-15T22:00:00"/>
    <n v="37"/>
    <x v="2332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x v="38"/>
    <d v="2014-05-01T21:49:01"/>
    <d v="2014-06-01T03:59:00"/>
    <n v="31"/>
    <x v="233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x v="38"/>
    <d v="2015-07-22T19:05:56"/>
    <d v="2015-09-20T19:05:56"/>
    <n v="60"/>
    <x v="397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x v="38"/>
    <d v="2016-06-02T00:36:20"/>
    <d v="2016-08-01T00:36:20"/>
    <n v="60"/>
    <x v="191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x v="38"/>
    <d v="2015-04-20T19:48:46"/>
    <d v="2015-05-20T19:48:46"/>
    <n v="30"/>
    <x v="2334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x v="38"/>
    <d v="2016-09-16T12:05:01"/>
    <d v="2016-10-07T14:00:00"/>
    <n v="21"/>
    <x v="2335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x v="38"/>
    <d v="2015-12-21T19:00:49"/>
    <d v="2016-02-08T00:17:00"/>
    <n v="49"/>
    <x v="2336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x v="38"/>
    <d v="2016-01-13T04:33:11"/>
    <d v="2016-02-12T04:33:11"/>
    <n v="30"/>
    <x v="2337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x v="38"/>
    <d v="2014-09-20T14:56:15"/>
    <d v="2014-10-20T14:56:15"/>
    <n v="30"/>
    <x v="23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x v="38"/>
    <d v="2015-06-16T09:12:17"/>
    <d v="2015-07-16T07:56:00"/>
    <n v="30"/>
    <x v="677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x v="38"/>
    <d v="2016-07-04T08:10:18"/>
    <d v="2016-08-23T08:10:18"/>
    <n v="50"/>
    <x v="2339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x v="38"/>
    <d v="2015-04-13T03:45:06"/>
    <d v="2015-06-12T03:45:06"/>
    <n v="60"/>
    <x v="151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x v="38"/>
    <d v="2015-01-02T21:48:31"/>
    <d v="2015-02-03T02:00:00"/>
    <n v="32"/>
    <x v="234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x v="38"/>
    <d v="2014-08-25T17:15:16"/>
    <d v="2014-10-19T05:00:00"/>
    <n v="55"/>
    <x v="2341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x v="38"/>
    <d v="2015-08-25T10:17:56"/>
    <d v="2015-09-16T22:00:00"/>
    <n v="22"/>
    <x v="2342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x v="38"/>
    <d v="2015-05-04T19:32:31"/>
    <d v="2015-05-11T19:32:31"/>
    <n v="7"/>
    <x v="2343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x v="38"/>
    <d v="2015-02-27T16:19:54"/>
    <d v="2015-04-28T15:19:54"/>
    <n v="60"/>
    <x v="198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x v="38"/>
    <d v="2014-07-24T03:00:10"/>
    <d v="2014-08-28T03:00:10"/>
    <n v="35"/>
    <x v="2344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x v="38"/>
    <d v="2017-01-10T00:45:19"/>
    <d v="2017-02-19T00:45:19"/>
    <n v="40"/>
    <x v="146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x v="38"/>
    <d v="2014-09-03T14:17:00"/>
    <d v="2014-10-04T14:17:00"/>
    <n v="31"/>
    <x v="2345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x v="38"/>
    <d v="2016-09-02T02:55:34"/>
    <d v="2016-11-01T02:55:34"/>
    <n v="60"/>
    <x v="2346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x v="38"/>
    <d v="2015-03-18T17:33:02"/>
    <d v="2015-04-17T17:33:02"/>
    <n v="30"/>
    <x v="234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x v="38"/>
    <d v="2014-07-23T15:10:50"/>
    <d v="2014-09-21T15:10:50"/>
    <n v="60"/>
    <x v="121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x v="38"/>
    <d v="2016-05-06T10:43:47"/>
    <d v="2016-06-05T10:43:47"/>
    <n v="30"/>
    <x v="67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x v="38"/>
    <d v="2015-03-18T12:22:05"/>
    <d v="2015-04-01T12:22:05"/>
    <n v="14"/>
    <x v="2348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x v="38"/>
    <d v="2016-05-19T08:59:20"/>
    <d v="2016-05-27T13:12:00"/>
    <n v="8"/>
    <x v="2349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x v="38"/>
    <d v="2016-06-13T15:35:23"/>
    <d v="2016-07-02T15:35:23"/>
    <n v="19"/>
    <x v="235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x v="38"/>
    <d v="2015-02-25T01:05:32"/>
    <d v="2015-03-27T00:05:32"/>
    <n v="30"/>
    <x v="147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x v="38"/>
    <d v="2016-03-06T22:36:36"/>
    <d v="2016-05-05T21:36:36"/>
    <n v="60"/>
    <x v="2351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x v="38"/>
    <d v="2014-07-28T16:18:55"/>
    <d v="2014-09-26T16:18:55"/>
    <n v="60"/>
    <x v="147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x v="38"/>
    <d v="2016-11-04T22:22:12"/>
    <d v="2016-11-09T23:22:12"/>
    <n v="5"/>
    <x v="235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x v="38"/>
    <d v="2016-06-09T23:49:58"/>
    <d v="2016-07-09T23:49:58"/>
    <n v="30"/>
    <x v="2353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x v="38"/>
    <d v="2014-12-04T18:43:21"/>
    <d v="2015-02-02T18:43:21"/>
    <n v="60"/>
    <x v="1980"/>
  </r>
  <r>
    <x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x v="38"/>
    <d v="2015-12-08T04:57:52"/>
    <d v="2016-01-07T04:57:52"/>
    <n v="30"/>
    <x v="121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x v="38"/>
    <d v="2016-02-27T00:26:02"/>
    <d v="2016-03-27T23:26:02"/>
    <n v="29"/>
    <x v="2354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x v="38"/>
    <d v="2015-01-30T20:33:49"/>
    <d v="2015-03-01T20:33:49"/>
    <n v="30"/>
    <x v="121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x v="6"/>
    <d v="2017-02-14T19:49:01"/>
    <d v="2017-03-16T18:49:01"/>
    <n v="30"/>
    <x v="2355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x v="6"/>
    <d v="2017-03-09T20:13:39"/>
    <d v="2017-04-18T19:13:39"/>
    <n v="40"/>
    <x v="146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x v="6"/>
    <d v="2017-03-14T15:21:56"/>
    <d v="2017-04-14T04:59:00"/>
    <n v="31"/>
    <x v="2356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x v="6"/>
    <d v="2017-03-09T13:54:05"/>
    <d v="2017-04-08T12:54:05"/>
    <n v="30"/>
    <x v="2357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x v="6"/>
    <d v="2017-02-20T08:24:20"/>
    <d v="2017-04-21T07:24:20"/>
    <n v="60"/>
    <x v="147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x v="6"/>
    <d v="2017-02-22T13:33:54"/>
    <d v="2017-03-24T12:33:54"/>
    <n v="30"/>
    <x v="2358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x v="6"/>
    <d v="2017-03-06T17:16:59"/>
    <d v="2017-03-27T16:16:59"/>
    <n v="21"/>
    <x v="104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x v="6"/>
    <d v="2017-03-13T03:38:41"/>
    <d v="2017-04-04T03:38:41"/>
    <n v="22"/>
    <x v="2359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x v="6"/>
    <d v="2017-02-23T11:05:54"/>
    <d v="2017-03-31T22:59:00"/>
    <n v="36"/>
    <x v="236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x v="6"/>
    <d v="2017-03-13T21:14:29"/>
    <d v="2017-05-03T19:12:00"/>
    <n v="51"/>
    <x v="236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x v="6"/>
    <d v="2017-03-15T15:30:07"/>
    <d v="2017-04-03T15:30:07"/>
    <n v="19"/>
    <x v="12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x v="6"/>
    <d v="2017-02-19T06:29:20"/>
    <d v="2017-03-25T04:33:00"/>
    <n v="34"/>
    <x v="2362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x v="6"/>
    <d v="2017-03-08T17:15:03"/>
    <d v="2017-04-07T16:15:03"/>
    <n v="30"/>
    <x v="236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x v="6"/>
    <d v="2017-03-06T18:04:48"/>
    <d v="2017-04-16T20:00:00"/>
    <n v="41"/>
    <x v="2364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x v="6"/>
    <d v="2017-02-17T12:18:59"/>
    <d v="2017-03-19T11:18:59"/>
    <n v="30"/>
    <x v="390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x v="6"/>
    <d v="2017-03-14T08:35:56"/>
    <d v="2017-04-09T08:35:56"/>
    <n v="26"/>
    <x v="12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x v="6"/>
    <d v="2017-03-02T12:55:07"/>
    <d v="2017-03-19T06:00:00"/>
    <n v="17"/>
    <x v="2365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x v="6"/>
    <d v="2017-01-27T00:58:54"/>
    <d v="2017-03-27T23:58:54"/>
    <n v="59"/>
    <x v="12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x v="6"/>
    <d v="2017-03-02T16:22:46"/>
    <d v="2017-04-16T15:22:46"/>
    <n v="45"/>
    <x v="66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x v="6"/>
    <d v="2014-09-27T23:15:55"/>
    <d v="2014-11-07T00:15:55"/>
    <n v="41"/>
    <x v="2366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x v="6"/>
    <d v="2014-09-09T15:58:04"/>
    <d v="2014-10-01T04:00:00"/>
    <n v="22"/>
    <x v="2367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x v="6"/>
    <d v="2012-11-13T00:25:00"/>
    <d v="2012-12-07T02:00:00"/>
    <n v="24"/>
    <x v="2237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x v="6"/>
    <d v="2010-10-27T06:20:03"/>
    <d v="2011-01-25T04:00:00"/>
    <n v="90"/>
    <x v="2368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x v="6"/>
    <d v="2014-08-11T20:09:34"/>
    <d v="2014-09-10T20:09:34"/>
    <n v="30"/>
    <x v="2369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x v="6"/>
    <d v="2013-10-03T20:49:27"/>
    <d v="2013-11-02T20:49:27"/>
    <n v="30"/>
    <x v="2370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x v="6"/>
    <d v="2011-03-31T03:42:17"/>
    <d v="2011-05-01T04:59:00"/>
    <n v="31"/>
    <x v="2371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x v="6"/>
    <d v="2012-03-02T21:00:58"/>
    <d v="2012-04-01T20:00:58"/>
    <n v="30"/>
    <x v="2372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x v="6"/>
    <d v="2012-11-20T11:58:45"/>
    <d v="2012-12-20T11:58:45"/>
    <n v="30"/>
    <x v="2373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x v="6"/>
    <d v="2012-04-27T22:52:24"/>
    <d v="2012-06-01T22:52:24"/>
    <n v="35"/>
    <x v="237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x v="6"/>
    <d v="2014-07-09T18:55:05"/>
    <d v="2014-07-19T05:00:00"/>
    <n v="10"/>
    <x v="2375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x v="6"/>
    <d v="2013-06-22T20:09:12"/>
    <d v="2013-07-22T20:09:12"/>
    <n v="30"/>
    <x v="2376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x v="6"/>
    <d v="2011-12-07T01:36:01"/>
    <d v="2012-01-18T23:00:00"/>
    <n v="42"/>
    <x v="2377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x v="6"/>
    <d v="2014-07-21T06:21:27"/>
    <d v="2014-08-13T04:59:00"/>
    <n v="23"/>
    <x v="2378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x v="6"/>
    <d v="2014-09-15T12:52:02"/>
    <d v="2014-10-15T12:52:02"/>
    <n v="30"/>
    <x v="2379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x v="6"/>
    <d v="2014-06-09T16:27:42"/>
    <d v="2014-07-07T02:00:00"/>
    <n v="28"/>
    <x v="238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x v="6"/>
    <d v="2014-05-16T18:05:25"/>
    <d v="2014-06-15T18:05:25"/>
    <n v="30"/>
    <x v="2381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x v="6"/>
    <d v="2014-05-07T19:20:15"/>
    <d v="2014-06-09T19:20:15"/>
    <n v="33"/>
    <x v="2382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x v="6"/>
    <d v="2011-04-11T03:49:20"/>
    <d v="2011-05-03T03:59:00"/>
    <n v="22"/>
    <x v="2383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x v="6"/>
    <d v="2014-10-28T16:35:53"/>
    <d v="2014-11-26T07:59:00"/>
    <n v="29"/>
    <x v="2384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x v="6"/>
    <d v="2014-07-19T04:13:01"/>
    <d v="2014-08-02T04:13:01"/>
    <n v="14"/>
    <x v="2385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x v="6"/>
    <d v="2014-05-13T02:32:33"/>
    <d v="2014-06-13T22:00:00"/>
    <n v="31"/>
    <x v="2386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x v="6"/>
    <d v="2013-11-13T17:42:41"/>
    <d v="2013-12-13T04:59:00"/>
    <n v="30"/>
    <x v="2387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x v="6"/>
    <d v="2014-05-30T01:55:44"/>
    <d v="2014-07-02T04:00:00"/>
    <n v="33"/>
    <x v="2388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x v="6"/>
    <d v="2016-04-06T14:35:58"/>
    <d v="2016-05-06T14:35:58"/>
    <n v="30"/>
    <x v="2389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x v="6"/>
    <d v="2012-01-15T17:31:08"/>
    <d v="2012-02-14T17:31:08"/>
    <n v="30"/>
    <x v="2390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x v="6"/>
    <d v="2014-08-27T21:04:52"/>
    <d v="2014-09-26T21:04:52"/>
    <n v="30"/>
    <x v="301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x v="6"/>
    <d v="2014-08-11T20:45:08"/>
    <d v="2014-08-25T20:45:08"/>
    <n v="14"/>
    <x v="2391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x v="6"/>
    <d v="2010-12-19T21:17:07"/>
    <d v="2011-02-17T21:17:07"/>
    <n v="60"/>
    <x v="2392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x v="6"/>
    <d v="2013-07-22T22:20:31"/>
    <d v="2013-08-18T15:00:00"/>
    <n v="27"/>
    <x v="2393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x v="6"/>
    <d v="2014-05-22T16:00:09"/>
    <d v="2014-06-21T16:00:09"/>
    <n v="30"/>
    <x v="2394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x v="6"/>
    <d v="2014-06-16T14:31:15"/>
    <d v="2014-07-16T14:31:15"/>
    <n v="30"/>
    <x v="239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x v="6"/>
    <d v="2013-04-11T16:51:11"/>
    <d v="2013-05-06T16:51:11"/>
    <n v="25"/>
    <x v="2396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x v="6"/>
    <d v="2014-05-21T09:54:09"/>
    <d v="2014-06-20T09:54:09"/>
    <n v="30"/>
    <x v="2397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x v="6"/>
    <d v="2014-05-20T07:26:27"/>
    <d v="2014-06-15T16:00:00"/>
    <n v="26"/>
    <x v="2398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x v="6"/>
    <d v="2011-12-06T22:47:01"/>
    <d v="2012-01-31T17:00:00"/>
    <n v="56"/>
    <x v="2399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x v="6"/>
    <d v="2013-08-05T19:04:29"/>
    <d v="2013-08-23T19:04:29"/>
    <n v="18"/>
    <x v="2400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x v="6"/>
    <d v="2014-06-01T23:50:31"/>
    <d v="2014-07-01T23:50:31"/>
    <n v="30"/>
    <x v="240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x v="6"/>
    <d v="2014-07-09T23:27:21"/>
    <d v="2014-07-16T23:27:21"/>
    <n v="7"/>
    <x v="247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x v="6"/>
    <d v="2014-08-17T22:10:38"/>
    <d v="2014-09-16T21:00:00"/>
    <n v="30"/>
    <x v="2402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x v="6"/>
    <d v="2014-07-15T15:59:33"/>
    <d v="2014-08-04T15:59:33"/>
    <n v="20"/>
    <x v="240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x v="40"/>
    <d v="2015-05-20T09:58:22"/>
    <d v="2015-06-10T09:58:22"/>
    <n v="21"/>
    <x v="2404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x v="40"/>
    <d v="2015-04-24T08:18:52"/>
    <d v="2015-05-24T08:18:52"/>
    <n v="30"/>
    <x v="2405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x v="40"/>
    <d v="2016-11-09T03:37:55"/>
    <d v="2016-12-09T04:37:55"/>
    <n v="30"/>
    <x v="121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x v="40"/>
    <d v="2016-06-17T18:07:49"/>
    <d v="2016-08-16T18:07:49"/>
    <n v="60"/>
    <x v="880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x v="40"/>
    <d v="2015-01-14T22:34:19"/>
    <d v="2015-02-28T22:00:00"/>
    <n v="45"/>
    <x v="454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x v="40"/>
    <d v="2015-01-06T23:14:16"/>
    <d v="2015-02-20T23:14:16"/>
    <n v="45"/>
    <x v="240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x v="40"/>
    <d v="2015-06-27T01:29:58"/>
    <d v="2015-07-27T01:29:58"/>
    <n v="30"/>
    <x v="121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x v="40"/>
    <d v="2015-01-13T14:15:42"/>
    <d v="2015-02-12T14:15:42"/>
    <n v="30"/>
    <x v="2407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x v="40"/>
    <d v="2015-06-02T14:21:15"/>
    <d v="2015-08-01T14:00:00"/>
    <n v="60"/>
    <x v="2408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x v="40"/>
    <d v="2015-01-05T11:50:18"/>
    <d v="2015-02-04T11:50:18"/>
    <n v="30"/>
    <x v="2409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x v="40"/>
    <d v="2015-01-09T10:11:17"/>
    <d v="2015-02-16T10:11:17"/>
    <n v="38"/>
    <x v="241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x v="40"/>
    <d v="2014-08-07T18:16:58"/>
    <d v="2014-09-06T21:00:00"/>
    <n v="30"/>
    <x v="2411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x v="40"/>
    <d v="2016-03-31T07:41:41"/>
    <d v="2016-04-30T05:34:00"/>
    <n v="30"/>
    <x v="407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x v="40"/>
    <d v="2014-08-10T18:24:37"/>
    <d v="2014-08-31T18:24:37"/>
    <n v="21"/>
    <x v="2412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x v="40"/>
    <d v="2015-10-16T20:29:06"/>
    <d v="2015-12-14T05:59:00"/>
    <n v="59"/>
    <x v="2413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x v="40"/>
    <d v="2015-08-26T23:43:42"/>
    <d v="2015-09-25T23:43:42"/>
    <n v="30"/>
    <x v="425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x v="40"/>
    <d v="2015-06-17T16:27:59"/>
    <d v="2015-07-17T16:14:00"/>
    <n v="30"/>
    <x v="121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x v="40"/>
    <d v="2015-04-01T08:59:32"/>
    <d v="2015-05-01T08:59:32"/>
    <n v="30"/>
    <x v="2414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x v="40"/>
    <d v="2015-08-20T06:37:31"/>
    <d v="2015-09-19T06:37:31"/>
    <n v="30"/>
    <x v="12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x v="40"/>
    <d v="2015-02-22T06:40:07"/>
    <d v="2015-04-23T05:40:07"/>
    <n v="60"/>
    <x v="601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x v="6"/>
    <d v="2014-07-07T14:31:17"/>
    <d v="2014-07-28T14:31:17"/>
    <n v="21"/>
    <x v="2415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x v="6"/>
    <d v="2014-05-19T15:17:38"/>
    <d v="2014-06-20T23:00:00"/>
    <n v="32"/>
    <x v="241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x v="6"/>
    <d v="2012-04-14T22:28:39"/>
    <d v="2012-06-01T03:59:00"/>
    <n v="48"/>
    <x v="2417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x v="6"/>
    <d v="2014-07-14T14:04:40"/>
    <d v="2014-08-15T02:00:00"/>
    <n v="32"/>
    <x v="2418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x v="6"/>
    <d v="2014-07-09T19:05:51"/>
    <d v="2014-08-08T19:05:51"/>
    <n v="30"/>
    <x v="2419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x v="6"/>
    <d v="2015-06-16T18:19:19"/>
    <d v="2015-07-26T18:19:19"/>
    <n v="40"/>
    <x v="242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x v="6"/>
    <d v="2015-11-29T19:01:13"/>
    <d v="2016-01-05T23:55:00"/>
    <n v="37"/>
    <x v="2421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x v="6"/>
    <d v="2015-08-03T15:57:51"/>
    <d v="2015-09-10T03:59:00"/>
    <n v="38"/>
    <x v="2422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x v="6"/>
    <d v="2015-06-10T11:06:11"/>
    <d v="2015-07-11T14:30:00"/>
    <n v="31"/>
    <x v="2423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x v="6"/>
    <d v="2016-10-05T13:06:24"/>
    <d v="2016-11-04T13:06:24"/>
    <n v="30"/>
    <x v="24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x v="6"/>
    <d v="2014-11-28T00:03:06"/>
    <d v="2014-12-31T00:00:00"/>
    <n v="33"/>
    <x v="2425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x v="6"/>
    <d v="2015-02-15T23:35:47"/>
    <d v="2015-03-22T22:35:47"/>
    <n v="35"/>
    <x v="2426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x v="6"/>
    <d v="2017-02-06T20:00:04"/>
    <d v="2017-03-12T21:00:00"/>
    <n v="34"/>
    <x v="2427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x v="6"/>
    <d v="2015-05-31T16:43:23"/>
    <d v="2015-07-05T16:43:23"/>
    <n v="35"/>
    <x v="2428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x v="6"/>
    <d v="2015-09-23T13:58:17"/>
    <d v="2015-10-24T21:29:00"/>
    <n v="31"/>
    <x v="2429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x v="6"/>
    <d v="2015-07-21T20:02:56"/>
    <d v="2015-08-20T20:02:56"/>
    <n v="30"/>
    <x v="243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x v="6"/>
    <d v="2016-11-23T20:25:13"/>
    <d v="2017-01-10T05:00:00"/>
    <n v="48"/>
    <x v="2431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x v="6"/>
    <d v="2016-05-13T13:25:38"/>
    <d v="2016-06-03T21:00:00"/>
    <n v="21"/>
    <x v="243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x v="6"/>
    <d v="2015-09-30T14:00:12"/>
    <d v="2015-10-30T14:00:12"/>
    <n v="30"/>
    <x v="1633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x v="6"/>
    <d v="2016-12-18T21:10:36"/>
    <d v="2017-01-17T21:10:36"/>
    <n v="30"/>
    <x v="130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x v="6"/>
    <d v="2015-11-15T17:01:24"/>
    <d v="2015-12-17T04:59:00"/>
    <n v="32"/>
    <x v="2433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x v="6"/>
    <d v="2014-10-21T06:59:58"/>
    <d v="2014-11-20T07:59:58"/>
    <n v="30"/>
    <x v="2434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x v="6"/>
    <d v="2014-09-16T04:02:06"/>
    <d v="2014-10-01T03:59:00"/>
    <n v="15"/>
    <x v="2435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x v="6"/>
    <d v="2016-03-17T22:39:07"/>
    <d v="2016-04-16T22:39:07"/>
    <n v="30"/>
    <x v="243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x v="6"/>
    <d v="2016-04-03T19:31:57"/>
    <d v="2016-05-04T03:59:00"/>
    <n v="31"/>
    <x v="2437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x v="6"/>
    <d v="2017-01-31T19:19:15"/>
    <d v="2017-03-02T19:19:15"/>
    <n v="30"/>
    <x v="2438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x v="6"/>
    <d v="2016-12-30T18:56:48"/>
    <d v="2017-02-01T23:31:00"/>
    <n v="33"/>
    <x v="2439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x v="6"/>
    <d v="2016-06-01T08:20:51"/>
    <d v="2016-07-01T08:20:51"/>
    <n v="30"/>
    <x v="244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x v="6"/>
    <d v="2016-11-28T22:00:33"/>
    <d v="2016-12-28T22:00:33"/>
    <n v="30"/>
    <x v="2441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x v="6"/>
    <d v="2015-09-05T11:23:04"/>
    <d v="2015-09-29T03:59:00"/>
    <n v="24"/>
    <x v="2442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x v="6"/>
    <d v="2015-06-01T12:14:58"/>
    <d v="2015-07-01T12:14:58"/>
    <n v="30"/>
    <x v="2443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x v="6"/>
    <d v="2015-10-01T02:08:13"/>
    <d v="2015-10-25T23:59:00"/>
    <n v="24"/>
    <x v="2444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x v="6"/>
    <d v="2017-01-19T16:39:08"/>
    <d v="2017-02-16T23:00:00"/>
    <n v="28"/>
    <x v="2445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x v="6"/>
    <d v="2014-09-11T07:47:50"/>
    <d v="2014-10-14T06:59:00"/>
    <n v="33"/>
    <x v="2446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x v="6"/>
    <d v="2014-08-20T18:08:12"/>
    <d v="2014-09-19T18:08:12"/>
    <n v="30"/>
    <x v="2447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x v="6"/>
    <d v="2015-09-15T02:19:22"/>
    <d v="2015-10-09T00:00:00"/>
    <n v="24"/>
    <x v="2448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x v="6"/>
    <d v="2016-11-01T16:39:42"/>
    <d v="2016-12-01T17:39:42"/>
    <n v="30"/>
    <x v="2449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x v="6"/>
    <d v="2015-05-11T14:24:18"/>
    <d v="2015-06-12T02:00:00"/>
    <n v="32"/>
    <x v="245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x v="6"/>
    <d v="2015-08-14T11:20:00"/>
    <d v="2015-09-12T03:59:00"/>
    <n v="29"/>
    <x v="2451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x v="6"/>
    <d v="2015-06-12T10:25:12"/>
    <d v="2015-07-12T10:25:12"/>
    <n v="30"/>
    <x v="245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x v="6"/>
    <d v="2015-03-05T21:19:17"/>
    <d v="2015-04-04T20:19:17"/>
    <n v="30"/>
    <x v="2453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x v="6"/>
    <d v="2015-05-21T17:55:14"/>
    <d v="2015-06-20T17:55:14"/>
    <n v="30"/>
    <x v="245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x v="6"/>
    <d v="2014-10-06T17:48:44"/>
    <d v="2014-11-05T18:48:44"/>
    <n v="30"/>
    <x v="2455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x v="6"/>
    <d v="2015-05-22T17:32:46"/>
    <d v="2015-06-21T17:32:46"/>
    <n v="30"/>
    <x v="245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x v="6"/>
    <d v="2016-08-08T11:20:40"/>
    <d v="2016-09-07T11:20:40"/>
    <n v="30"/>
    <x v="2457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x v="6"/>
    <d v="2016-08-20T13:50:28"/>
    <d v="2016-09-08T03:45:00"/>
    <n v="19"/>
    <x v="2458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x v="6"/>
    <d v="2015-02-24T02:03:29"/>
    <d v="2015-03-26T01:03:29"/>
    <n v="30"/>
    <x v="245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x v="6"/>
    <d v="2014-09-07T18:26:15"/>
    <d v="2014-10-07T18:26:15"/>
    <n v="30"/>
    <x v="246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x v="6"/>
    <d v="2015-05-20T13:46:17"/>
    <d v="2015-06-11T03:59:00"/>
    <n v="22"/>
    <x v="2461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x v="6"/>
    <d v="2017-01-23T13:25:52"/>
    <d v="2017-02-22T13:25:52"/>
    <n v="30"/>
    <x v="246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x v="6"/>
    <d v="2014-12-09T21:17:41"/>
    <d v="2015-01-08T21:17:41"/>
    <n v="30"/>
    <x v="246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x v="6"/>
    <d v="2016-09-01T18:15:45"/>
    <d v="2016-10-01T03:59:00"/>
    <n v="30"/>
    <x v="2464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x v="6"/>
    <d v="2015-10-26T16:08:38"/>
    <d v="2015-11-30T17:08:38"/>
    <n v="35"/>
    <x v="2465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x v="6"/>
    <d v="2015-06-16T17:24:36"/>
    <d v="2015-07-16T17:24:36"/>
    <n v="30"/>
    <x v="246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x v="6"/>
    <d v="2014-11-21T07:34:22"/>
    <d v="2014-12-22T04:00:00"/>
    <n v="31"/>
    <x v="2467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x v="6"/>
    <d v="2015-10-07T12:23:08"/>
    <d v="2015-10-30T21:00:00"/>
    <n v="23"/>
    <x v="2468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x v="6"/>
    <d v="2015-01-12T19:12:18"/>
    <d v="2015-01-28T22:00:00"/>
    <n v="16"/>
    <x v="2469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x v="6"/>
    <d v="2015-11-03T17:05:15"/>
    <d v="2015-12-03T17:00:00"/>
    <n v="30"/>
    <x v="247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x v="6"/>
    <d v="2015-05-12T12:52:02"/>
    <d v="2015-06-12T21:00:00"/>
    <n v="31"/>
    <x v="2471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x v="6"/>
    <d v="2015-06-17T18:11:00"/>
    <d v="2015-07-17T18:11:00"/>
    <n v="30"/>
    <x v="2472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x v="6"/>
    <d v="2016-08-08T21:42:08"/>
    <d v="2016-08-24T21:42:08"/>
    <n v="16"/>
    <x v="2374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x v="6"/>
    <d v="2015-05-13T09:29:57"/>
    <d v="2015-06-16T11:00:00"/>
    <n v="34"/>
    <x v="2473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x v="6"/>
    <d v="2015-06-12T12:47:45"/>
    <d v="2015-07-12T12:47:45"/>
    <n v="30"/>
    <x v="411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x v="6"/>
    <d v="2014-10-03T10:29:35"/>
    <d v="2014-11-02T11:29:35"/>
    <n v="30"/>
    <x v="2474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x v="6"/>
    <d v="2015-10-07T12:00:09"/>
    <d v="2015-11-06T13:00:09"/>
    <n v="30"/>
    <x v="2475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x v="6"/>
    <d v="2016-08-29T19:14:02"/>
    <d v="2016-09-14T19:00:00"/>
    <n v="16"/>
    <x v="247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x v="6"/>
    <d v="2016-01-31T16:54:32"/>
    <d v="2016-03-15T21:00:00"/>
    <n v="44"/>
    <x v="2477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x v="6"/>
    <d v="2015-01-13T21:07:51"/>
    <d v="2015-02-09T04:30:00"/>
    <n v="27"/>
    <x v="2478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x v="6"/>
    <d v="2016-02-26T22:47:59"/>
    <d v="2016-04-01T03:59:00"/>
    <n v="35"/>
    <x v="2479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x v="6"/>
    <d v="2014-10-19T16:23:26"/>
    <d v="2014-11-18T17:23:26"/>
    <n v="30"/>
    <x v="2480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x v="6"/>
    <d v="2015-04-30T20:21:43"/>
    <d v="2015-05-30T20:21:43"/>
    <n v="30"/>
    <x v="2481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x v="6"/>
    <d v="2016-03-02T02:27:39"/>
    <d v="2016-04-01T01:27:39"/>
    <n v="30"/>
    <x v="248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x v="6"/>
    <d v="2015-04-27T18:09:58"/>
    <d v="2015-06-01T05:00:00"/>
    <n v="35"/>
    <x v="2483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x v="6"/>
    <d v="2015-08-03T00:28:25"/>
    <d v="2015-09-02T00:28:25"/>
    <n v="30"/>
    <x v="2484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x v="6"/>
    <d v="2016-03-16T04:39:48"/>
    <d v="2016-04-29T04:39:48"/>
    <n v="44"/>
    <x v="2485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x v="6"/>
    <d v="2016-01-10T17:51:38"/>
    <d v="2016-02-10T21:00:00"/>
    <n v="31"/>
    <x v="2486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x v="6"/>
    <d v="2016-01-11T21:14:13"/>
    <d v="2016-01-29T05:59:00"/>
    <n v="18"/>
    <x v="2487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x v="6"/>
    <d v="2017-01-27T22:37:06"/>
    <d v="2017-02-28T05:00:00"/>
    <n v="32"/>
    <x v="2488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x v="6"/>
    <d v="2016-07-16T20:09:42"/>
    <d v="2016-08-15T20:09:42"/>
    <n v="30"/>
    <x v="2489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x v="6"/>
    <d v="2015-11-03T18:00:28"/>
    <d v="2015-11-28T18:00:28"/>
    <n v="25"/>
    <x v="15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x v="6"/>
    <d v="2016-05-15T18:35:15"/>
    <d v="2016-06-20T23:00:00"/>
    <n v="36"/>
    <x v="249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x v="6"/>
    <d v="2017-01-23T08:50:02"/>
    <d v="2017-02-20T08:50:02"/>
    <n v="28"/>
    <x v="249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x v="6"/>
    <d v="2017-02-09T12:21:31"/>
    <d v="2017-03-11T12:21:31"/>
    <n v="30"/>
    <x v="2492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x v="6"/>
    <d v="2015-08-16T16:51:40"/>
    <d v="2015-09-17T03:59:00"/>
    <n v="32"/>
    <x v="2493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x v="6"/>
    <d v="2015-10-05T18:29:08"/>
    <d v="2015-12-04T19:29:08"/>
    <n v="60"/>
    <x v="1189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x v="6"/>
    <d v="2017-02-02T10:12:32"/>
    <d v="2017-03-04T10:12:32"/>
    <n v="30"/>
    <x v="2494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x v="6"/>
    <d v="2015-05-17T12:59:14"/>
    <d v="2015-06-16T12:59:14"/>
    <n v="30"/>
    <x v="2495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x v="6"/>
    <d v="2016-08-27T10:37:09"/>
    <d v="2016-09-26T10:37:09"/>
    <n v="30"/>
    <x v="2496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x v="6"/>
    <d v="2015-11-01T18:09:32"/>
    <d v="2015-11-22T22:00:00"/>
    <n v="21"/>
    <x v="2497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x v="6"/>
    <d v="2015-07-08T18:30:56"/>
    <d v="2015-07-27T22:59:00"/>
    <n v="19"/>
    <x v="2498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x v="6"/>
    <d v="2015-08-23T22:59:28"/>
    <d v="2015-09-13T00:00:00"/>
    <n v="21"/>
    <x v="2499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x v="6"/>
    <d v="2015-09-14T22:01:03"/>
    <d v="2015-10-14T22:01:03"/>
    <n v="30"/>
    <x v="250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x v="6"/>
    <d v="2015-04-08T17:51:02"/>
    <d v="2015-04-29T17:51:02"/>
    <n v="21"/>
    <x v="2501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x v="6"/>
    <d v="2016-06-17T17:39:36"/>
    <d v="2016-08-01T06:59:00"/>
    <n v="45"/>
    <x v="250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x v="6"/>
    <d v="2016-11-07T08:26:16"/>
    <d v="2016-12-07T08:26:16"/>
    <n v="30"/>
    <x v="2503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x v="6"/>
    <d v="2015-02-21T15:38:04"/>
    <d v="2015-03-28T14:38:04"/>
    <n v="35"/>
    <x v="25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x v="6"/>
    <d v="2016-11-22T14:59:12"/>
    <d v="2016-12-22T14:59:12"/>
    <n v="30"/>
    <x v="2505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x v="6"/>
    <d v="2015-07-01T20:32:28"/>
    <d v="2015-07-31T20:32:28"/>
    <n v="30"/>
    <x v="250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x v="6"/>
    <d v="2016-05-03T05:15:42"/>
    <d v="2016-06-10T03:00:00"/>
    <n v="38"/>
    <x v="2507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x v="6"/>
    <d v="2016-04-15T01:22:19"/>
    <d v="2016-05-15T01:22:19"/>
    <n v="30"/>
    <x v="2508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x v="6"/>
    <d v="2016-03-23T21:02:45"/>
    <d v="2016-04-13T21:02:45"/>
    <n v="21"/>
    <x v="2509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x v="6"/>
    <d v="2016-09-15T15:36:18"/>
    <d v="2016-10-16T15:36:18"/>
    <n v="31"/>
    <x v="235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x v="6"/>
    <d v="2015-09-06T22:17:05"/>
    <d v="2015-10-06T22:17:05"/>
    <n v="30"/>
    <x v="251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x v="6"/>
    <d v="2015-09-17T07:00:10"/>
    <d v="2015-10-17T07:00:10"/>
    <n v="30"/>
    <x v="432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x v="6"/>
    <d v="2016-10-21T19:25:46"/>
    <d v="2016-11-11T22:00:00"/>
    <n v="21"/>
    <x v="2511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x v="6"/>
    <d v="2016-01-13T05:51:57"/>
    <d v="2016-01-27T01:00:00"/>
    <n v="14"/>
    <x v="251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x v="6"/>
    <d v="2015-04-11T06:25:11"/>
    <d v="2015-05-08T20:05:00"/>
    <n v="27"/>
    <x v="2513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x v="6"/>
    <d v="2016-04-06T07:17:21"/>
    <d v="2016-05-06T07:17:21"/>
    <n v="30"/>
    <x v="2514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x v="6"/>
    <d v="2014-07-06T20:54:35"/>
    <d v="2014-08-08T13:54:00"/>
    <n v="33"/>
    <x v="2515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x v="6"/>
    <d v="2016-05-09T00:57:04"/>
    <d v="2016-06-08T00:57:04"/>
    <n v="30"/>
    <x v="2516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x v="6"/>
    <d v="2016-03-02T07:14:53"/>
    <d v="2016-04-11T02:30:00"/>
    <n v="40"/>
    <x v="2517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x v="6"/>
    <d v="2014-12-17T14:03:06"/>
    <d v="2015-01-31T14:03:06"/>
    <n v="45"/>
    <x v="1141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x v="6"/>
    <d v="2016-05-23T01:05:57"/>
    <d v="2016-06-22T01:05:57"/>
    <n v="30"/>
    <x v="2518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x v="6"/>
    <d v="2014-10-02T02:24:25"/>
    <d v="2014-10-16T03:59:00"/>
    <n v="14"/>
    <x v="2519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x v="6"/>
    <d v="2016-05-31T00:14:56"/>
    <d v="2016-06-22T03:55:00"/>
    <n v="22"/>
    <x v="252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x v="6"/>
    <d v="2016-08-26T08:46:48"/>
    <d v="2016-09-25T08:46:48"/>
    <n v="30"/>
    <x v="2521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x v="6"/>
    <d v="2016-05-22T13:59:50"/>
    <d v="2016-06-05T13:59:50"/>
    <n v="14"/>
    <x v="252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x v="6"/>
    <d v="2015-03-01T18:51:17"/>
    <d v="2015-04-05T17:51:17"/>
    <n v="35"/>
    <x v="1688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x v="6"/>
    <d v="2015-02-06T17:08:25"/>
    <d v="2015-03-08T16:08:25"/>
    <n v="30"/>
    <x v="313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x v="6"/>
    <d v="2016-04-08T08:59:26"/>
    <d v="2016-05-08T08:59:26"/>
    <n v="30"/>
    <x v="2523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x v="6"/>
    <d v="2014-07-02T13:48:03"/>
    <d v="2014-07-05T01:00:00"/>
    <n v="3"/>
    <x v="2524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x v="6"/>
    <d v="2014-07-17T07:45:08"/>
    <d v="2014-07-27T23:00:00"/>
    <n v="10"/>
    <x v="2525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x v="6"/>
    <d v="2015-03-02T21:17:48"/>
    <d v="2015-04-01T20:17:48"/>
    <n v="30"/>
    <x v="252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x v="6"/>
    <d v="2015-09-01T16:44:46"/>
    <d v="2015-10-06T16:44:46"/>
    <n v="35"/>
    <x v="2527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x v="6"/>
    <d v="2014-06-19T20:38:50"/>
    <d v="2014-07-19T20:38:50"/>
    <n v="30"/>
    <x v="45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x v="6"/>
    <d v="2015-05-24T16:14:40"/>
    <d v="2015-06-15T16:14:40"/>
    <n v="22"/>
    <x v="2528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x v="6"/>
    <d v="2015-06-30T12:30:22"/>
    <d v="2015-07-30T12:30:22"/>
    <n v="30"/>
    <x v="2529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x v="6"/>
    <d v="2014-07-07T16:10:46"/>
    <d v="2014-08-03T23:00:00"/>
    <n v="27"/>
    <x v="253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x v="6"/>
    <d v="2016-03-08T09:34:06"/>
    <d v="2016-04-05T08:34:06"/>
    <n v="28"/>
    <x v="2531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x v="6"/>
    <d v="2014-09-19T06:46:07"/>
    <d v="2014-10-10T21:00:00"/>
    <n v="21"/>
    <x v="2532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x v="6"/>
    <d v="2017-02-03T13:48:00"/>
    <d v="2017-02-24T13:48:00"/>
    <n v="21"/>
    <x v="2533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x v="6"/>
    <d v="2016-06-28T15:58:38"/>
    <d v="2016-07-28T15:58:38"/>
    <n v="30"/>
    <x v="2534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x v="6"/>
    <d v="2016-11-11T23:22:34"/>
    <d v="2016-12-06T23:22:34"/>
    <n v="25"/>
    <x v="2535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x v="6"/>
    <d v="2016-05-20T19:10:21"/>
    <d v="2016-06-12T17:00:00"/>
    <n v="23"/>
    <x v="2536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x v="6"/>
    <d v="2015-02-27T07:06:50"/>
    <d v="2015-04-01T04:59:00"/>
    <n v="33"/>
    <x v="2537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x v="6"/>
    <d v="2016-03-23T21:59:44"/>
    <d v="2016-04-13T13:18:00"/>
    <n v="21"/>
    <x v="2538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x v="6"/>
    <d v="2014-07-31T04:48:13"/>
    <d v="2014-08-30T04:48:13"/>
    <n v="30"/>
    <x v="1674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x v="6"/>
    <d v="2015-02-18T02:32:48"/>
    <d v="2015-04-18T00:37:00"/>
    <n v="59"/>
    <x v="2539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x v="6"/>
    <d v="2015-02-19T00:35:10"/>
    <d v="2015-02-26T00:35:10"/>
    <n v="7"/>
    <x v="254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x v="6"/>
    <d v="2016-04-24T13:14:14"/>
    <d v="2016-05-08T21:00:00"/>
    <n v="14"/>
    <x v="2541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x v="6"/>
    <d v="2016-04-06T13:24:40"/>
    <d v="2016-04-30T03:59:00"/>
    <n v="24"/>
    <x v="254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x v="6"/>
    <d v="2016-05-23T02:39:32"/>
    <d v="2016-06-13T17:00:00"/>
    <n v="21"/>
    <x v="2543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x v="6"/>
    <d v="2015-10-25T16:50:11"/>
    <d v="2015-11-29T23:00:00"/>
    <n v="35"/>
    <x v="2544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x v="6"/>
    <d v="2014-06-16T09:29:25"/>
    <d v="2014-07-23T11:00:00"/>
    <n v="37"/>
    <x v="2545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x v="6"/>
    <d v="2016-05-05T23:49:38"/>
    <d v="2016-07-01T23:00:00"/>
    <n v="57"/>
    <x v="2546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x v="6"/>
    <d v="2016-04-19T10:22:30"/>
    <d v="2016-05-02T23:00:00"/>
    <n v="13"/>
    <x v="2547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x v="6"/>
    <d v="2015-09-23T17:26:46"/>
    <d v="2015-10-29T04:01:00"/>
    <n v="36"/>
    <x v="2548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x v="6"/>
    <d v="2016-04-29T14:52:07"/>
    <d v="2016-05-10T11:17:00"/>
    <n v="11"/>
    <x v="2549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x v="6"/>
    <d v="2016-06-15T19:34:32"/>
    <d v="2016-07-15T19:34:32"/>
    <n v="30"/>
    <x v="255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x v="6"/>
    <d v="2014-07-02T10:01:50"/>
    <d v="2014-08-01T10:01:50"/>
    <n v="30"/>
    <x v="1394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x v="6"/>
    <d v="2014-10-20T07:27:59"/>
    <d v="2014-11-19T08:27:59"/>
    <n v="30"/>
    <x v="2551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x v="6"/>
    <d v="2017-01-11T01:22:14"/>
    <d v="2017-02-25T01:22:14"/>
    <n v="45"/>
    <x v="97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x v="6"/>
    <d v="2016-11-23T01:59:03"/>
    <d v="2016-12-14T15:59:00"/>
    <n v="21"/>
    <x v="255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x v="6"/>
    <d v="2014-08-15T00:36:30"/>
    <d v="2014-09-01T15:59:00"/>
    <n v="17"/>
    <x v="255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x v="6"/>
    <d v="2015-02-21T02:11:57"/>
    <d v="2015-03-07T04:55:00"/>
    <n v="14"/>
    <x v="2554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x v="6"/>
    <d v="2014-07-31T18:30:45"/>
    <d v="2014-08-19T16:00:00"/>
    <n v="19"/>
    <x v="2555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x v="6"/>
    <d v="2016-02-22T23:27:29"/>
    <d v="2016-03-15T21:00:00"/>
    <n v="22"/>
    <x v="255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x v="6"/>
    <d v="2015-11-13T02:26:32"/>
    <d v="2015-12-13T02:26:32"/>
    <n v="30"/>
    <x v="2557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x v="6"/>
    <d v="2015-04-13T01:37:17"/>
    <d v="2015-05-13T01:37:17"/>
    <n v="30"/>
    <x v="2558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x v="6"/>
    <d v="2015-07-07T22:24:54"/>
    <d v="2015-08-01T22:24:54"/>
    <n v="25"/>
    <x v="2559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x v="6"/>
    <d v="2014-11-26T04:47:39"/>
    <d v="2015-01-01T05:00:00"/>
    <n v="36"/>
    <x v="256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x v="6"/>
    <d v="2016-11-16T00:59:40"/>
    <d v="2017-01-15T00:59:40"/>
    <n v="60"/>
    <x v="2561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x v="6"/>
    <d v="2016-11-16T08:01:25"/>
    <d v="2016-12-17T08:00:00"/>
    <n v="31"/>
    <x v="256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x v="6"/>
    <d v="2015-11-04T20:59:25"/>
    <d v="2015-12-02T20:59:25"/>
    <n v="28"/>
    <x v="2563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x v="6"/>
    <d v="2014-08-04T13:09:16"/>
    <d v="2014-08-25T04:59:00"/>
    <n v="21"/>
    <x v="2564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x v="6"/>
    <d v="2015-06-24T20:30:40"/>
    <d v="2015-07-18T16:00:00"/>
    <n v="24"/>
    <x v="2565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x v="6"/>
    <d v="2015-09-28T17:33:36"/>
    <d v="2015-10-28T17:33:36"/>
    <n v="30"/>
    <x v="256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x v="6"/>
    <d v="2014-05-06T14:39:33"/>
    <d v="2014-05-18T14:39:33"/>
    <n v="12"/>
    <x v="99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x v="6"/>
    <d v="2015-02-24T16:49:54"/>
    <d v="2015-04-25T15:49:54"/>
    <n v="60"/>
    <x v="82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x v="6"/>
    <d v="2015-02-18T17:34:59"/>
    <d v="2015-03-20T16:56:00"/>
    <n v="30"/>
    <x v="2567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x v="6"/>
    <d v="2014-08-07T08:31:46"/>
    <d v="2014-08-31T13:08:00"/>
    <n v="24"/>
    <x v="2568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x v="6"/>
    <d v="2015-08-09T12:20:00"/>
    <d v="2015-08-26T23:00:00"/>
    <n v="17"/>
    <x v="256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x v="6"/>
    <d v="2014-10-25T22:52:58"/>
    <d v="2014-11-29T23:52:58"/>
    <n v="35"/>
    <x v="257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x v="6"/>
    <d v="2015-02-09T04:26:23"/>
    <d v="2015-03-11T03:26:23"/>
    <n v="30"/>
    <x v="257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x v="6"/>
    <d v="2016-07-08T10:20:56"/>
    <d v="2016-08-01T22:59:00"/>
    <n v="24"/>
    <x v="257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x v="6"/>
    <d v="2016-06-03T18:47:00"/>
    <d v="2016-06-23T18:47:00"/>
    <n v="20"/>
    <x v="2573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x v="6"/>
    <d v="2015-10-15T02:06:08"/>
    <d v="2015-11-21T03:00:00"/>
    <n v="37"/>
    <x v="257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x v="6"/>
    <d v="2014-11-10T20:49:12"/>
    <d v="2014-12-10T20:49:12"/>
    <n v="30"/>
    <x v="41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x v="6"/>
    <d v="2014-11-03T15:28:26"/>
    <d v="2014-12-03T15:28:26"/>
    <n v="30"/>
    <x v="2025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x v="6"/>
    <d v="2014-11-04T18:18:08"/>
    <d v="2014-12-14T18:18:08"/>
    <n v="40"/>
    <x v="346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x v="6"/>
    <d v="2015-05-19T11:04:01"/>
    <d v="2015-06-18T11:04:01"/>
    <n v="30"/>
    <x v="2575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x v="6"/>
    <d v="2016-05-04T13:31:22"/>
    <d v="2016-06-03T13:31:22"/>
    <n v="30"/>
    <x v="257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x v="6"/>
    <d v="2014-06-25T18:35:45"/>
    <d v="2014-07-10T18:35:45"/>
    <n v="15"/>
    <x v="2577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x v="6"/>
    <d v="2014-07-10T13:05:48"/>
    <d v="2014-08-08T22:28:00"/>
    <n v="29"/>
    <x v="2578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x v="6"/>
    <d v="2016-03-17T20:17:35"/>
    <d v="2016-05-06T20:17:35"/>
    <n v="50"/>
    <x v="677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x v="6"/>
    <d v="2014-10-11T22:07:10"/>
    <d v="2014-11-06T00:46:00"/>
    <n v="26"/>
    <x v="2579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x v="6"/>
    <d v="2014-06-27T14:17:25"/>
    <d v="2014-07-27T14:17:25"/>
    <n v="30"/>
    <x v="2580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x v="6"/>
    <d v="2015-05-16T17:05:44"/>
    <d v="2015-05-30T18:10:00"/>
    <n v="14"/>
    <x v="2581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x v="6"/>
    <d v="2014-05-05T10:43:09"/>
    <d v="2014-06-01T03:59:00"/>
    <n v="27"/>
    <x v="2582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x v="6"/>
    <d v="2016-01-09T11:28:49"/>
    <d v="2016-02-18T22:00:00"/>
    <n v="40"/>
    <x v="2583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x v="6"/>
    <d v="2014-10-29T18:02:56"/>
    <d v="2014-11-21T17:00:00"/>
    <n v="23"/>
    <x v="2584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x v="6"/>
    <d v="2015-01-22T22:05:25"/>
    <d v="2015-02-21T22:05:25"/>
    <n v="30"/>
    <x v="258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x v="6"/>
    <d v="2014-07-14T22:53:34"/>
    <d v="2014-08-28T22:53:34"/>
    <n v="45"/>
    <x v="258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x v="6"/>
    <d v="2015-07-08T17:22:26"/>
    <d v="2015-08-07T17:22:26"/>
    <n v="30"/>
    <x v="2587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x v="6"/>
    <d v="2015-10-13T14:50:43"/>
    <d v="2015-11-12T02:31:00"/>
    <n v="30"/>
    <x v="2588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x v="6"/>
    <d v="2015-05-26T11:05:24"/>
    <d v="2015-06-25T11:05:24"/>
    <n v="30"/>
    <x v="41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x v="6"/>
    <d v="2015-05-28T12:05:02"/>
    <d v="2015-06-17T12:05:02"/>
    <n v="20"/>
    <x v="2589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x v="6"/>
    <d v="2016-02-10T00:24:46"/>
    <d v="2016-03-01T23:59:00"/>
    <n v="20"/>
    <x v="259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x v="6"/>
    <d v="2014-06-01T11:49:36"/>
    <d v="2014-07-16T11:49:36"/>
    <n v="45"/>
    <x v="2591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x v="6"/>
    <d v="2014-06-06T10:08:09"/>
    <d v="2014-07-06T10:08:09"/>
    <n v="30"/>
    <x v="2592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x v="6"/>
    <d v="2014-06-18T23:48:24"/>
    <d v="2014-07-18T23:48:24"/>
    <n v="30"/>
    <x v="259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x v="6"/>
    <d v="2016-06-23T19:32:38"/>
    <d v="2016-07-31T20:58:00"/>
    <n v="38"/>
    <x v="2594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x v="6"/>
    <d v="2016-05-10T00:59:50"/>
    <d v="2016-06-06T07:00:00"/>
    <n v="27"/>
    <x v="2595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x v="6"/>
    <d v="2015-09-18T00:32:52"/>
    <d v="2015-10-08T00:32:52"/>
    <n v="20"/>
    <x v="259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x v="6"/>
    <d v="2014-08-28T23:01:02"/>
    <d v="2014-09-27T23:01:02"/>
    <n v="30"/>
    <x v="15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x v="6"/>
    <d v="2015-02-18T17:35:38"/>
    <d v="2015-02-28T04:59:00"/>
    <n v="10"/>
    <x v="2474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x v="6"/>
    <d v="2016-11-01T19:58:45"/>
    <d v="2016-12-01T07:59:00"/>
    <n v="30"/>
    <x v="2597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x v="6"/>
    <d v="2016-04-07T03:27:36"/>
    <d v="2016-04-17T23:30:00"/>
    <n v="10"/>
    <x v="1104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x v="6"/>
    <d v="2015-03-26T09:54:05"/>
    <d v="2015-04-23T18:30:00"/>
    <n v="28"/>
    <x v="2598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x v="6"/>
    <d v="2014-09-12T21:55:48"/>
    <d v="2014-10-26T00:43:00"/>
    <n v="44"/>
    <x v="2599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x v="6"/>
    <d v="2014-04-23T20:01:47"/>
    <d v="2014-05-23T20:01:47"/>
    <n v="30"/>
    <x v="260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x v="6"/>
    <d v="2016-03-19T19:43:05"/>
    <d v="2016-04-06T21:30:00"/>
    <n v="18"/>
    <x v="2601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x v="6"/>
    <d v="2016-02-05T02:10:02"/>
    <d v="2016-02-14T00:00:00"/>
    <n v="9"/>
    <x v="260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x v="6"/>
    <d v="2015-02-02T18:59:23"/>
    <d v="2015-03-04T18:59:23"/>
    <n v="30"/>
    <x v="260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x v="6"/>
    <d v="2015-11-15T13:29:36"/>
    <d v="2015-12-14T00:00:00"/>
    <n v="29"/>
    <x v="2604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x v="6"/>
    <d v="2015-03-25T21:52:21"/>
    <d v="2015-04-24T21:52:21"/>
    <n v="30"/>
    <x v="49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x v="6"/>
    <d v="2015-01-14T16:14:44"/>
    <d v="2015-02-05T06:59:00"/>
    <n v="22"/>
    <x v="2605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x v="6"/>
    <d v="2014-09-02T14:48:56"/>
    <d v="2014-10-04T14:48:56"/>
    <n v="32"/>
    <x v="260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x v="6"/>
    <d v="2014-09-02T01:21:43"/>
    <d v="2014-09-21T02:00:00"/>
    <n v="19"/>
    <x v="2607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x v="6"/>
    <d v="2014-06-02T15:29:12"/>
    <d v="2014-07-02T15:29:12"/>
    <n v="30"/>
    <x v="13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x v="6"/>
    <d v="2015-02-03T17:17:27"/>
    <d v="2015-02-28T17:00:00"/>
    <n v="25"/>
    <x v="2608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x v="6"/>
    <d v="2016-10-19T00:31:01"/>
    <d v="2016-11-02T00:31:01"/>
    <n v="14"/>
    <x v="2609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x v="6"/>
    <d v="2014-06-30T22:41:41"/>
    <d v="2014-07-30T22:41:41"/>
    <n v="30"/>
    <x v="261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x v="6"/>
    <d v="2014-07-19T17:32:33"/>
    <d v="2014-08-18T17:32:33"/>
    <n v="30"/>
    <x v="41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x v="6"/>
    <d v="2016-01-11T13:56:54"/>
    <d v="2016-02-05T22:00:00"/>
    <n v="25"/>
    <x v="2611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x v="6"/>
    <d v="2014-05-17T01:30:55"/>
    <d v="2014-06-17T03:00:00"/>
    <n v="31"/>
    <x v="2612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x v="6"/>
    <d v="2014-06-10T09:07:49"/>
    <d v="2014-07-10T09:07:49"/>
    <n v="30"/>
    <x v="261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x v="6"/>
    <d v="2016-07-21T14:48:13"/>
    <d v="2016-08-07T03:00:00"/>
    <n v="17"/>
    <x v="2614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x v="6"/>
    <d v="2014-07-31T12:59:53"/>
    <d v="2014-08-21T16:28:00"/>
    <n v="21"/>
    <x v="2615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x v="6"/>
    <d v="2015-07-20T17:03:40"/>
    <d v="2015-08-19T17:03:40"/>
    <n v="30"/>
    <x v="2616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x v="6"/>
    <d v="2015-04-06T22:16:07"/>
    <d v="2015-05-02T21:00:00"/>
    <n v="26"/>
    <x v="2617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x v="6"/>
    <d v="2016-01-05T21:52:10"/>
    <d v="2016-01-19T04:59:00"/>
    <n v="14"/>
    <x v="2618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x v="6"/>
    <d v="2014-06-19T02:57:08"/>
    <d v="2014-07-11T16:15:00"/>
    <n v="22"/>
    <x v="2619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x v="6"/>
    <d v="2015-10-17T10:18:41"/>
    <d v="2015-11-13T20:17:00"/>
    <n v="27"/>
    <x v="262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x v="6"/>
    <d v="2015-04-30T20:11:12"/>
    <d v="2015-05-30T20:11:12"/>
    <n v="30"/>
    <x v="425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x v="6"/>
    <d v="2014-08-10T12:35:46"/>
    <d v="2014-09-09T12:35:46"/>
    <n v="30"/>
    <x v="2621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x v="6"/>
    <d v="2016-05-31T06:59:46"/>
    <d v="2016-06-08T13:59:00"/>
    <n v="8"/>
    <x v="262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x v="6"/>
    <d v="2015-09-25T12:43:56"/>
    <d v="2015-10-23T12:43:56"/>
    <n v="28"/>
    <x v="2191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x v="6"/>
    <d v="2015-01-12T19:58:45"/>
    <d v="2015-02-05T12:20:00"/>
    <n v="24"/>
    <x v="2623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x v="6"/>
    <d v="2016-02-02T21:20:12"/>
    <d v="2016-03-18T20:20:12"/>
    <n v="45"/>
    <x v="2624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x v="6"/>
    <d v="2014-11-17T02:51:29"/>
    <d v="2014-12-17T02:51:29"/>
    <n v="30"/>
    <x v="2625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x v="6"/>
    <d v="2016-06-11T01:15:38"/>
    <d v="2016-07-09T04:00:00"/>
    <n v="28"/>
    <x v="2626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x v="6"/>
    <d v="2015-02-01T16:54:31"/>
    <d v="2015-04-02T15:54:31"/>
    <n v="60"/>
    <x v="211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x v="6"/>
    <d v="2015-03-25T17:22:07"/>
    <d v="2015-04-21T17:22:07"/>
    <n v="27"/>
    <x v="262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x v="6"/>
    <d v="2014-06-30T15:20:26"/>
    <d v="2014-07-23T03:59:00"/>
    <n v="23"/>
    <x v="2628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x v="6"/>
    <d v="2016-06-14T23:29:16"/>
    <d v="2016-08-13T23:29:16"/>
    <n v="60"/>
    <x v="2629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x v="6"/>
    <d v="2014-07-01T16:45:59"/>
    <d v="2014-07-31T16:45:59"/>
    <n v="30"/>
    <x v="263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x v="6"/>
    <d v="2016-09-13T18:00:27"/>
    <d v="2016-10-13T18:00:27"/>
    <n v="30"/>
    <x v="2631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x v="6"/>
    <d v="2014-07-01T04:56:07"/>
    <d v="2014-08-01T06:59:00"/>
    <n v="31"/>
    <x v="2632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x v="6"/>
    <d v="2015-01-12T16:57:37"/>
    <d v="2015-02-12T05:59:00"/>
    <n v="31"/>
    <x v="2633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x v="6"/>
    <d v="2015-01-07T04:51:43"/>
    <d v="2015-02-03T04:27:00"/>
    <n v="27"/>
    <x v="2634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x v="6"/>
    <d v="2016-04-20T11:31:00"/>
    <d v="2016-05-20T11:31:00"/>
    <n v="30"/>
    <x v="2635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x v="6"/>
    <d v="2014-08-01T12:39:12"/>
    <d v="2014-08-15T12:39:12"/>
    <n v="14"/>
    <x v="263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x v="6"/>
    <d v="2016-09-30T15:11:19"/>
    <d v="2016-10-29T03:00:00"/>
    <n v="29"/>
    <x v="2637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x v="6"/>
    <d v="2015-06-24T21:33:48"/>
    <d v="2015-07-10T18:00:00"/>
    <n v="16"/>
    <x v="2638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x v="6"/>
    <d v="2016-08-30T22:03:05"/>
    <d v="2016-10-11T03:59:00"/>
    <n v="42"/>
    <x v="2639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x v="6"/>
    <d v="2016-07-24T03:07:17"/>
    <d v="2016-08-23T03:07:17"/>
    <n v="30"/>
    <x v="2640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x v="6"/>
    <d v="2015-07-15T15:01:12"/>
    <d v="2015-08-09T16:00:00"/>
    <n v="25"/>
    <x v="2641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x v="6"/>
    <d v="2016-02-20T00:27:30"/>
    <d v="2016-04-19T23:27:30"/>
    <n v="59"/>
    <x v="264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x v="6"/>
    <d v="2015-02-18T16:07:12"/>
    <d v="2015-03-20T15:07:12"/>
    <n v="30"/>
    <x v="261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x v="6"/>
    <d v="2016-08-23T18:22:09"/>
    <d v="2016-09-21T03:00:00"/>
    <n v="29"/>
    <x v="2643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x v="6"/>
    <d v="2016-03-29T15:24:05"/>
    <d v="2016-04-28T15:24:05"/>
    <n v="30"/>
    <x v="2644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x v="6"/>
    <d v="2016-06-08T00:31:42"/>
    <d v="2016-07-15T21:38:00"/>
    <n v="37"/>
    <x v="2645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x v="6"/>
    <d v="2014-07-21T19:41:30"/>
    <d v="2014-08-31T20:00:00"/>
    <n v="41"/>
    <x v="264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x v="6"/>
    <d v="2014-10-16T04:05:31"/>
    <d v="2014-11-06T05:59:00"/>
    <n v="21"/>
    <x v="2647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x v="6"/>
    <d v="2015-02-27T20:01:36"/>
    <d v="2015-03-20T20:27:00"/>
    <n v="21"/>
    <x v="2648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x v="6"/>
    <d v="2016-06-20T12:02:11"/>
    <d v="2016-07-20T12:02:11"/>
    <n v="30"/>
    <x v="1394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x v="6"/>
    <d v="2014-10-06T21:08:24"/>
    <d v="2014-11-03T00:00:00"/>
    <n v="28"/>
    <x v="2649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x v="6"/>
    <d v="2014-10-09T06:43:10"/>
    <d v="2014-10-27T03:00:00"/>
    <n v="18"/>
    <x v="1402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x v="6"/>
    <d v="2015-05-04T17:40:43"/>
    <d v="2015-05-17T03:00:00"/>
    <n v="13"/>
    <x v="265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x v="6"/>
    <d v="2015-02-18T22:00:22"/>
    <d v="2015-03-16T21:00:00"/>
    <n v="26"/>
    <x v="2651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x v="6"/>
    <d v="2014-05-22T20:31:20"/>
    <d v="2014-06-21T20:31:20"/>
    <n v="30"/>
    <x v="2652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x v="6"/>
    <d v="2015-06-16T07:37:07"/>
    <d v="2015-07-10T21:00:00"/>
    <n v="24"/>
    <x v="2653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x v="6"/>
    <d v="2014-12-16T05:56:28"/>
    <d v="2015-01-02T05:56:28"/>
    <n v="17"/>
    <x v="2654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x v="6"/>
    <d v="2014-06-06T18:31:06"/>
    <d v="2014-07-06T18:31:06"/>
    <n v="30"/>
    <x v="2655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x v="6"/>
    <d v="2014-06-03T16:03:01"/>
    <d v="2014-07-03T16:03:01"/>
    <n v="30"/>
    <x v="265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x v="6"/>
    <d v="2016-05-16T18:14:59"/>
    <d v="2016-06-15T18:14:59"/>
    <n v="30"/>
    <x v="2657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x v="6"/>
    <d v="2016-01-03T16:38:00"/>
    <d v="2016-02-02T16:38:00"/>
    <n v="30"/>
    <x v="2043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x v="6"/>
    <d v="2015-05-02T21:00:01"/>
    <d v="2015-06-03T06:59:00"/>
    <n v="32"/>
    <x v="2658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x v="6"/>
    <d v="2015-05-25T22:34:12"/>
    <d v="2015-06-24T22:34:12"/>
    <n v="30"/>
    <x v="1043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x v="6"/>
    <d v="2015-03-24T18:26:00"/>
    <d v="2015-04-17T16:00:00"/>
    <n v="24"/>
    <x v="2659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x v="6"/>
    <d v="2014-04-24T15:15:31"/>
    <d v="2014-05-24T21:00:00"/>
    <n v="30"/>
    <x v="266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x v="6"/>
    <d v="2016-03-14T19:15:24"/>
    <d v="2016-04-13T19:15:24"/>
    <n v="30"/>
    <x v="601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x v="6"/>
    <d v="2015-04-27T05:59:44"/>
    <d v="2015-05-18T05:59:44"/>
    <n v="21"/>
    <x v="2661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x v="6"/>
    <d v="2015-09-21T00:13:17"/>
    <d v="2015-10-26T00:13:17"/>
    <n v="35"/>
    <x v="2662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x v="6"/>
    <d v="2014-07-28T20:47:16"/>
    <d v="2014-08-17T05:11:00"/>
    <n v="20"/>
    <x v="266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x v="6"/>
    <d v="2016-11-15T05:09:35"/>
    <d v="2016-11-26T06:00:00"/>
    <n v="11"/>
    <x v="2664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x v="6"/>
    <d v="2014-10-03T18:18:29"/>
    <d v="2014-11-01T17:18:00"/>
    <n v="29"/>
    <x v="2665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x v="6"/>
    <d v="2016-08-02T20:19:26"/>
    <d v="2016-09-11T20:19:26"/>
    <n v="40"/>
    <x v="266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x v="6"/>
    <d v="2016-05-21T17:48:24"/>
    <d v="2016-06-02T22:00:00"/>
    <n v="12"/>
    <x v="2667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x v="6"/>
    <d v="2016-03-30T03:48:24"/>
    <d v="2016-05-28T21:44:00"/>
    <n v="59"/>
    <x v="2668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x v="6"/>
    <d v="2015-05-08T00:52:05"/>
    <d v="2015-07-01T06:59:00"/>
    <n v="54"/>
    <x v="2669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x v="6"/>
    <d v="2016-02-19T22:03:58"/>
    <d v="2016-03-07T04:59:00"/>
    <n v="17"/>
    <x v="267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x v="6"/>
    <d v="2015-08-17T18:19:55"/>
    <d v="2015-09-11T18:19:55"/>
    <n v="25"/>
    <x v="2671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x v="6"/>
    <d v="2016-03-01T20:08:44"/>
    <d v="2016-03-16T03:59:00"/>
    <n v="15"/>
    <x v="267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x v="6"/>
    <d v="2016-06-24T11:28:48"/>
    <d v="2016-07-24T11:28:48"/>
    <n v="30"/>
    <x v="2673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x v="6"/>
    <d v="2015-10-20T17:58:11"/>
    <d v="2015-11-19T18:58:11"/>
    <n v="30"/>
    <x v="163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x v="6"/>
    <d v="2014-05-01T22:27:25"/>
    <d v="2014-05-13T04:00:00"/>
    <n v="12"/>
    <x v="292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x v="6"/>
    <d v="2014-07-09T17:37:20"/>
    <d v="2014-08-23T17:37:20"/>
    <n v="45"/>
    <x v="220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x v="6"/>
    <d v="2016-05-01T22:08:57"/>
    <d v="2016-05-31T22:08:57"/>
    <n v="30"/>
    <x v="2674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x v="6"/>
    <d v="2016-04-17T17:30:53"/>
    <d v="2016-05-10T21:00:00"/>
    <n v="23"/>
    <x v="2675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x v="6"/>
    <d v="2014-11-07T20:37:46"/>
    <d v="2014-11-21T04:55:00"/>
    <n v="14"/>
    <x v="267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x v="6"/>
    <d v="2014-06-12T14:54:06"/>
    <d v="2014-07-02T14:54:06"/>
    <n v="20"/>
    <x v="2677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x v="6"/>
    <d v="2014-10-15T20:58:15"/>
    <d v="2014-11-07T18:30:00"/>
    <n v="23"/>
    <x v="2678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x v="6"/>
    <d v="2015-02-22T12:53:12"/>
    <d v="2015-04-23T11:53:12"/>
    <n v="60"/>
    <x v="84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x v="6"/>
    <d v="2014-05-22T02:18:32"/>
    <d v="2014-06-04T04:59:00"/>
    <n v="13"/>
    <x v="2679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x v="6"/>
    <d v="2015-01-16T20:19:12"/>
    <d v="2015-02-02T04:59:00"/>
    <n v="17"/>
    <x v="268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x v="6"/>
    <d v="2015-05-01T18:32:51"/>
    <d v="2015-05-31T18:32:51"/>
    <n v="30"/>
    <x v="268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x v="6"/>
    <d v="2014-08-05T00:14:30"/>
    <d v="2014-09-08T03:00:00"/>
    <n v="34"/>
    <x v="2682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x v="6"/>
    <d v="2014-06-04T19:37:14"/>
    <d v="2014-07-04T11:00:00"/>
    <n v="30"/>
    <x v="215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x v="6"/>
    <d v="2014-09-11T18:48:19"/>
    <d v="2014-10-02T14:21:00"/>
    <n v="21"/>
    <x v="268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x v="6"/>
    <d v="2015-02-02T14:22:30"/>
    <d v="2015-03-04T14:22:30"/>
    <n v="30"/>
    <x v="2684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x v="6"/>
    <d v="2015-08-11T19:46:52"/>
    <d v="2015-09-06T13:47:00"/>
    <n v="26"/>
    <x v="67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x v="6"/>
    <d v="2014-08-30T08:40:20"/>
    <d v="2014-09-29T08:40:20"/>
    <n v="30"/>
    <x v="2685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x v="6"/>
    <d v="2015-08-18T18:57:26"/>
    <d v="2015-09-15T10:06:00"/>
    <n v="28"/>
    <x v="2686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x v="6"/>
    <d v="2016-07-30T09:32:28"/>
    <d v="2016-09-25T23:00:00"/>
    <n v="57"/>
    <x v="2687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x v="6"/>
    <d v="2014-08-29T18:19:33"/>
    <d v="2014-09-13T04:00:00"/>
    <n v="15"/>
    <x v="2688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x v="6"/>
    <d v="2015-07-29T16:41:46"/>
    <d v="2015-08-09T16:00:00"/>
    <n v="11"/>
    <x v="2689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x v="6"/>
    <d v="2016-03-31T08:02:51"/>
    <d v="2016-04-28T05:59:00"/>
    <n v="28"/>
    <x v="269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x v="6"/>
    <d v="2015-06-12T00:33:25"/>
    <d v="2015-07-11T03:59:00"/>
    <n v="29"/>
    <x v="2691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x v="6"/>
    <d v="2016-12-29T12:01:58"/>
    <d v="2017-01-18T12:01:58"/>
    <n v="20"/>
    <x v="269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x v="6"/>
    <d v="2015-06-22T18:16:58"/>
    <d v="2015-07-13T01:00:00"/>
    <n v="21"/>
    <x v="2693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x v="6"/>
    <d v="2016-03-13T14:57:37"/>
    <d v="2016-04-10T20:00:00"/>
    <n v="28"/>
    <x v="2694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x v="6"/>
    <d v="2016-05-31T15:42:14"/>
    <d v="2016-06-30T15:42:14"/>
    <n v="30"/>
    <x v="2695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x v="6"/>
    <d v="2014-09-02T14:23:47"/>
    <d v="2014-09-18T03:59:00"/>
    <n v="16"/>
    <x v="269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x v="6"/>
    <d v="2015-10-12T18:16:07"/>
    <d v="2015-11-11T19:16:07"/>
    <n v="30"/>
    <x v="2635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x v="6"/>
    <d v="2015-08-27T15:00:23"/>
    <d v="2015-10-01T15:00:23"/>
    <n v="35"/>
    <x v="2697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x v="6"/>
    <d v="2015-09-01T15:21:50"/>
    <d v="2015-10-02T18:00:00"/>
    <n v="31"/>
    <x v="2698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x v="6"/>
    <d v="2015-11-20T17:27:05"/>
    <d v="2015-12-20T11:59:00"/>
    <n v="30"/>
    <x v="7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x v="6"/>
    <d v="2014-10-11T08:30:16"/>
    <d v="2014-11-17T07:59:00"/>
    <n v="37"/>
    <x v="2699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x v="6"/>
    <d v="2016-07-20T10:05:40"/>
    <d v="2016-08-17T10:05:40"/>
    <n v="28"/>
    <x v="270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x v="6"/>
    <d v="2016-08-18T18:08:42"/>
    <d v="2016-09-08T18:08:42"/>
    <n v="21"/>
    <x v="2701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x v="6"/>
    <d v="2016-05-27T00:04:51"/>
    <d v="2016-06-26T00:04:51"/>
    <n v="30"/>
    <x v="270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x v="6"/>
    <d v="2015-08-06T17:31:15"/>
    <d v="2015-08-31T17:31:15"/>
    <n v="25"/>
    <x v="2703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x v="6"/>
    <d v="2014-07-09T14:23:42"/>
    <d v="2014-09-07T14:23:42"/>
    <n v="60"/>
    <x v="2704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x v="6"/>
    <d v="2015-05-26T18:07:39"/>
    <d v="2015-06-25T18:07:39"/>
    <n v="30"/>
    <x v="2705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x v="6"/>
    <d v="2015-02-05T19:57:37"/>
    <d v="2015-03-07T19:57:37"/>
    <n v="30"/>
    <x v="1003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x v="6"/>
    <d v="2015-03-12T19:22:39"/>
    <d v="2015-04-11T19:22:39"/>
    <n v="30"/>
    <x v="270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x v="6"/>
    <d v="2015-03-10T15:51:24"/>
    <d v="2015-04-01T03:59:00"/>
    <n v="22"/>
    <x v="2707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x v="6"/>
    <d v="2016-04-20T01:53:21"/>
    <d v="2016-05-14T03:59:00"/>
    <n v="24"/>
    <x v="2708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x v="6"/>
    <d v="2016-02-11T22:36:54"/>
    <d v="2016-03-05T01:00:00"/>
    <n v="23"/>
    <x v="2709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x v="6"/>
    <d v="2015-08-07T09:27:53"/>
    <d v="2015-09-04T09:27:53"/>
    <n v="28"/>
    <x v="271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x v="6"/>
    <d v="2016-04-02T21:26:38"/>
    <d v="2016-05-02T21:26:38"/>
    <n v="30"/>
    <x v="2711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x v="6"/>
    <d v="2014-04-24T12:22:50"/>
    <d v="2014-05-22T22:07:00"/>
    <n v="28"/>
    <x v="2712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x v="6"/>
    <d v="2014-05-29T14:05:24"/>
    <d v="2014-06-28T14:05:24"/>
    <n v="30"/>
    <x v="271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x v="6"/>
    <d v="2015-07-11T00:41:20"/>
    <d v="2015-08-12T00:00:00"/>
    <n v="32"/>
    <x v="2714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x v="6"/>
    <d v="2015-01-12T01:12:39"/>
    <d v="2015-02-11T17:00:00"/>
    <n v="30"/>
    <x v="2715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x v="6"/>
    <d v="2016-10-18T10:36:34"/>
    <d v="2016-11-17T11:36:34"/>
    <n v="30"/>
    <x v="129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x v="6"/>
    <d v="2014-06-18T15:35:24"/>
    <d v="2014-08-17T15:35:24"/>
    <n v="60"/>
    <x v="2558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x v="6"/>
    <d v="2014-04-01T06:38:31"/>
    <d v="2014-05-05T06:38:31"/>
    <n v="34"/>
    <x v="2716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x v="6"/>
    <d v="2015-05-15T19:36:15"/>
    <d v="2015-06-26T21:00:00"/>
    <n v="42"/>
    <x v="1141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x v="6"/>
    <d v="2015-07-09T02:18:28"/>
    <d v="2015-07-31T08:58:00"/>
    <n v="22"/>
    <x v="2717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x v="6"/>
    <d v="2015-04-21T21:21:06"/>
    <d v="2015-05-27T02:45:00"/>
    <n v="36"/>
    <x v="2718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x v="6"/>
    <d v="2015-07-18T16:19:38"/>
    <d v="2015-08-05T18:36:00"/>
    <n v="18"/>
    <x v="2719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x v="6"/>
    <d v="2016-03-04T18:17:07"/>
    <d v="2016-03-13T22:00:00"/>
    <n v="9"/>
    <x v="272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x v="6"/>
    <d v="2016-07-04T16:07:36"/>
    <d v="2016-08-01T19:00:00"/>
    <n v="28"/>
    <x v="2721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x v="6"/>
    <d v="2015-08-20T14:57:29"/>
    <d v="2015-10-05T16:00:00"/>
    <n v="46"/>
    <x v="2722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x v="6"/>
    <d v="2014-12-01T17:50:08"/>
    <d v="2014-12-31T17:50:08"/>
    <n v="30"/>
    <x v="128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x v="6"/>
    <d v="2014-12-24T12:11:23"/>
    <d v="2015-01-23T12:11:23"/>
    <n v="30"/>
    <x v="1370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x v="6"/>
    <d v="2015-05-11T19:27:24"/>
    <d v="2015-06-10T19:27:24"/>
    <n v="30"/>
    <x v="2723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x v="6"/>
    <d v="2014-08-18T17:46:34"/>
    <d v="2014-09-17T17:46:34"/>
    <n v="30"/>
    <x v="272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x v="6"/>
    <d v="2014-12-09T16:31:36"/>
    <d v="2015-01-08T16:31:36"/>
    <n v="30"/>
    <x v="2725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x v="6"/>
    <d v="2014-12-03T07:58:03"/>
    <d v="2014-12-31T07:00:00"/>
    <n v="28"/>
    <x v="2726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x v="6"/>
    <d v="2014-09-30T20:36:53"/>
    <d v="2014-10-30T20:36:53"/>
    <n v="30"/>
    <x v="2727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x v="6"/>
    <d v="2015-05-22T13:41:22"/>
    <d v="2015-06-21T13:41:22"/>
    <n v="30"/>
    <x v="84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x v="6"/>
    <d v="2014-10-09T09:00:46"/>
    <d v="2014-11-08T10:00:46"/>
    <n v="30"/>
    <x v="2728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x v="6"/>
    <d v="2014-10-14T22:37:28"/>
    <d v="2014-11-13T23:37:28"/>
    <n v="30"/>
    <x v="2729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x v="6"/>
    <d v="2016-07-10T18:48:47"/>
    <d v="2016-08-11T03:59:00"/>
    <n v="32"/>
    <x v="273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x v="6"/>
    <d v="2016-10-06T13:10:54"/>
    <d v="2016-12-05T14:10:54"/>
    <n v="60"/>
    <x v="18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x v="6"/>
    <d v="2015-03-30T18:53:03"/>
    <d v="2015-04-26T06:28:00"/>
    <n v="27"/>
    <x v="2731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x v="6"/>
    <d v="2016-03-31T17:36:17"/>
    <d v="2016-04-30T17:36:17"/>
    <n v="30"/>
    <x v="273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x v="6"/>
    <d v="2016-03-01T18:17:36"/>
    <d v="2016-03-31T17:17:36"/>
    <n v="30"/>
    <x v="84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x v="6"/>
    <d v="2015-01-22T04:13:42"/>
    <d v="2015-03-01T04:59:00"/>
    <n v="38"/>
    <x v="2733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x v="6"/>
    <d v="2014-07-16T11:18:30"/>
    <d v="2014-07-30T11:18:30"/>
    <n v="14"/>
    <x v="2734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x v="6"/>
    <d v="2016-03-22T02:18:02"/>
    <d v="2016-04-05T02:18:02"/>
    <n v="14"/>
    <x v="2735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x v="6"/>
    <d v="2016-02-18T10:13:25"/>
    <d v="2016-04-18T09:13:25"/>
    <n v="60"/>
    <x v="273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x v="6"/>
    <d v="2015-06-13T07:35:44"/>
    <d v="2015-07-13T07:35:44"/>
    <n v="30"/>
    <x v="2737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x v="6"/>
    <d v="2014-11-21T17:11:30"/>
    <d v="2014-12-21T17:11:30"/>
    <n v="30"/>
    <x v="2738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x v="6"/>
    <d v="2016-07-25T16:44:30"/>
    <d v="2016-09-23T16:44:30"/>
    <n v="60"/>
    <x v="2739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x v="6"/>
    <d v="2016-05-13T12:57:34"/>
    <d v="2016-06-27T19:00:00"/>
    <n v="45"/>
    <x v="274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x v="6"/>
    <d v="2015-04-07T19:53:30"/>
    <d v="2015-04-29T23:00:00"/>
    <n v="22"/>
    <x v="2741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x v="6"/>
    <d v="2015-05-01T15:32:27"/>
    <d v="2015-05-26T15:32:27"/>
    <n v="25"/>
    <x v="2742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x v="6"/>
    <d v="2014-09-20T08:00:34"/>
    <d v="2014-10-20T08:00:34"/>
    <n v="30"/>
    <x v="274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x v="6"/>
    <d v="2014-12-30T22:45:44"/>
    <d v="2015-01-24T04:59:00"/>
    <n v="25"/>
    <x v="2744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x v="6"/>
    <d v="2014-12-15T19:55:07"/>
    <d v="2015-02-11T04:59:00"/>
    <n v="58"/>
    <x v="2745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x v="6"/>
    <d v="2014-12-01T21:33:59"/>
    <d v="2015-01-05T20:26:00"/>
    <n v="35"/>
    <x v="2746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x v="6"/>
    <d v="2016-08-10T01:36:22"/>
    <d v="2016-09-04T01:36:22"/>
    <n v="25"/>
    <x v="2747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x v="6"/>
    <d v="2015-02-15T00:12:03"/>
    <d v="2015-03-13T06:59:00"/>
    <n v="26"/>
    <x v="2748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x v="6"/>
    <d v="2014-08-05T17:09:42"/>
    <d v="2014-08-26T17:09:42"/>
    <n v="21"/>
    <x v="2749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x v="6"/>
    <d v="2016-02-17T14:03:10"/>
    <d v="2016-03-03T05:59:00"/>
    <n v="15"/>
    <x v="275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x v="6"/>
    <d v="2014-08-15T19:10:22"/>
    <d v="2014-09-03T04:59:00"/>
    <n v="19"/>
    <x v="2751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x v="6"/>
    <d v="2015-08-04T19:04:37"/>
    <d v="2015-08-30T00:00:00"/>
    <n v="26"/>
    <x v="2752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x v="6"/>
    <d v="2016-09-15T20:22:44"/>
    <d v="2016-10-13T20:22:44"/>
    <n v="28"/>
    <x v="2753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x v="6"/>
    <d v="2014-12-17T23:58:02"/>
    <d v="2015-01-16T23:58:02"/>
    <n v="30"/>
    <x v="2754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x v="6"/>
    <d v="2016-03-18T21:27:59"/>
    <d v="2016-05-17T21:27:59"/>
    <n v="60"/>
    <x v="2755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x v="6"/>
    <d v="2015-10-06T20:44:40"/>
    <d v="2015-11-05T21:44:40"/>
    <n v="30"/>
    <x v="275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x v="6"/>
    <d v="2016-04-23T00:22:36"/>
    <d v="2016-04-29T06:59:00"/>
    <n v="6"/>
    <x v="2757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x v="6"/>
    <d v="2016-01-14T19:02:06"/>
    <d v="2016-02-13T19:02:06"/>
    <n v="30"/>
    <x v="94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x v="6"/>
    <d v="2016-07-15T14:30:57"/>
    <d v="2016-08-14T14:30:57"/>
    <n v="30"/>
    <x v="2758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x v="6"/>
    <d v="2015-11-30T23:08:02"/>
    <d v="2015-12-15T00:00:00"/>
    <n v="15"/>
    <x v="2759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x v="6"/>
    <d v="2016-05-16T17:01:30"/>
    <d v="2016-06-17T14:00:00"/>
    <n v="32"/>
    <x v="103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x v="6"/>
    <d v="2016-02-29T23:48:05"/>
    <d v="2016-03-30T22:48:05"/>
    <n v="30"/>
    <x v="2760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x v="6"/>
    <d v="2015-07-18T10:22:16"/>
    <d v="2015-08-17T10:22:16"/>
    <n v="30"/>
    <x v="2761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x v="6"/>
    <d v="2015-03-09T08:53:21"/>
    <d v="2015-04-08T08:53:21"/>
    <n v="30"/>
    <x v="2762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x v="6"/>
    <d v="2014-05-30T17:26:51"/>
    <d v="2014-06-09T17:26:51"/>
    <n v="10"/>
    <x v="276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x v="6"/>
    <d v="2014-05-29T14:09:34"/>
    <d v="2014-06-28T14:09:34"/>
    <n v="30"/>
    <x v="163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x v="6"/>
    <d v="2015-05-20T01:00:16"/>
    <d v="2015-06-19T01:00:16"/>
    <n v="30"/>
    <x v="2764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x v="6"/>
    <d v="2015-11-10T14:14:56"/>
    <d v="2015-12-10T14:14:56"/>
    <n v="30"/>
    <x v="14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x v="6"/>
    <d v="2015-02-17T22:47:44"/>
    <d v="2015-03-19T21:47:44"/>
    <n v="30"/>
    <x v="2765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x v="6"/>
    <d v="2017-02-13T14:38:49"/>
    <d v="2017-02-28T00:00:00"/>
    <n v="15"/>
    <x v="2766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x v="6"/>
    <d v="2015-05-04T15:04:10"/>
    <d v="2015-06-03T15:04:10"/>
    <n v="30"/>
    <x v="1394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x v="6"/>
    <d v="2016-10-18T03:10:26"/>
    <d v="2016-11-19T22:00:00"/>
    <n v="32"/>
    <x v="2767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x v="6"/>
    <d v="2015-02-02T22:31:01"/>
    <d v="2015-03-05T04:00:00"/>
    <n v="31"/>
    <x v="2768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x v="6"/>
    <d v="2016-09-06T22:27:24"/>
    <d v="2016-09-30T21:00:00"/>
    <n v="24"/>
    <x v="2769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x v="6"/>
    <d v="2014-08-26T05:19:31"/>
    <d v="2014-09-28T03:23:00"/>
    <n v="33"/>
    <x v="277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x v="6"/>
    <d v="2014-07-08T17:41:10"/>
    <d v="2014-07-26T07:00:00"/>
    <n v="18"/>
    <x v="2771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x v="6"/>
    <d v="2016-06-24T18:34:50"/>
    <d v="2016-08-23T18:34:50"/>
    <n v="60"/>
    <x v="277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x v="6"/>
    <d v="2015-06-02T15:39:37"/>
    <d v="2015-07-02T15:39:37"/>
    <n v="30"/>
    <x v="2681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x v="6"/>
    <d v="2014-07-26T16:00:57"/>
    <d v="2014-08-16T16:00:57"/>
    <n v="21"/>
    <x v="277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x v="6"/>
    <d v="2016-03-31T17:48:07"/>
    <d v="2016-05-21T03:59:00"/>
    <n v="51"/>
    <x v="2774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x v="40"/>
    <d v="2015-10-14T19:59:56"/>
    <d v="2015-12-13T20:59:56"/>
    <n v="60"/>
    <x v="121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x v="40"/>
    <d v="2016-03-08T02:16:04"/>
    <d v="2016-05-05T17:00:00"/>
    <n v="58"/>
    <x v="2775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x v="40"/>
    <d v="2014-10-30T20:19:50"/>
    <d v="2014-11-29T21:19:50"/>
    <n v="30"/>
    <x v="407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x v="40"/>
    <d v="2014-08-29T18:04:57"/>
    <d v="2014-09-23T03:59:00"/>
    <n v="25"/>
    <x v="2776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x v="40"/>
    <d v="2014-11-03T22:29:09"/>
    <d v="2014-11-23T22:29:09"/>
    <n v="20"/>
    <x v="165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x v="40"/>
    <d v="2016-10-06T14:57:47"/>
    <d v="2016-11-19T01:00:00"/>
    <n v="44"/>
    <x v="754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x v="40"/>
    <d v="2016-11-27T03:59:34"/>
    <d v="2017-01-14T03:59:00"/>
    <n v="48"/>
    <x v="2777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x v="40"/>
    <d v="2016-03-21T21:11:16"/>
    <d v="2016-04-20T21:11:16"/>
    <n v="30"/>
    <x v="2778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x v="40"/>
    <d v="2015-08-10T16:40:29"/>
    <d v="2015-09-14T16:40:29"/>
    <n v="35"/>
    <x v="121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x v="40"/>
    <d v="2014-12-02T16:48:55"/>
    <d v="2015-01-01T16:48:55"/>
    <n v="30"/>
    <x v="2779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x v="40"/>
    <d v="2015-02-18T16:08:52"/>
    <d v="2015-04-19T15:08:52"/>
    <n v="60"/>
    <x v="1854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x v="40"/>
    <d v="2016-08-08T16:15:06"/>
    <d v="2016-10-07T15:11:00"/>
    <n v="60"/>
    <x v="154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x v="40"/>
    <d v="2015-04-10T18:45:30"/>
    <d v="2015-05-10T18:45:30"/>
    <n v="30"/>
    <x v="1105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x v="40"/>
    <d v="2014-09-17T15:02:59"/>
    <d v="2014-10-05T05:00:00"/>
    <n v="18"/>
    <x v="121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x v="40"/>
    <d v="2015-10-20T19:35:27"/>
    <d v="2015-11-30T17:00:00"/>
    <n v="41"/>
    <x v="278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x v="40"/>
    <d v="2015-10-08T03:27:19"/>
    <d v="2015-11-17T04:27:19"/>
    <n v="40"/>
    <x v="121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x v="40"/>
    <d v="2016-02-09T05:48:07"/>
    <d v="2016-03-08T04:59:00"/>
    <n v="28"/>
    <x v="2781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x v="40"/>
    <d v="2016-10-22T23:17:18"/>
    <d v="2016-11-22T00:17:18"/>
    <n v="31"/>
    <x v="278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x v="40"/>
    <d v="2015-05-16T10:06:42"/>
    <d v="2015-06-16T23:30:00"/>
    <n v="31"/>
    <x v="2783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x v="40"/>
    <d v="2016-08-16T17:58:47"/>
    <d v="2016-09-30T17:58:47"/>
    <n v="45"/>
    <x v="180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x v="6"/>
    <d v="2014-09-05T07:00:45"/>
    <d v="2014-10-05T07:00:45"/>
    <n v="30"/>
    <x v="2784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x v="6"/>
    <d v="2014-05-21T17:06:34"/>
    <d v="2014-06-16T17:06:34"/>
    <n v="26"/>
    <x v="2408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x v="6"/>
    <d v="2016-01-12T11:29:44"/>
    <d v="2016-02-02T11:29:44"/>
    <n v="21"/>
    <x v="2785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x v="6"/>
    <d v="2014-07-08T15:30:42"/>
    <d v="2014-08-10T15:59:00"/>
    <n v="33"/>
    <x v="2786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x v="6"/>
    <d v="2016-08-14T15:28:22"/>
    <d v="2016-08-25T03:59:00"/>
    <n v="11"/>
    <x v="2787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x v="6"/>
    <d v="2015-07-06T08:43:27"/>
    <d v="2015-08-05T08:43:27"/>
    <n v="30"/>
    <x v="2788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x v="6"/>
    <d v="2016-03-11T09:59:46"/>
    <d v="2016-04-03T17:00:00"/>
    <n v="23"/>
    <x v="2789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x v="6"/>
    <d v="2015-06-18T19:16:38"/>
    <d v="2015-07-18T06:59:00"/>
    <n v="30"/>
    <x v="279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x v="6"/>
    <d v="2017-01-02T21:50:36"/>
    <d v="2017-02-01T22:59:00"/>
    <n v="30"/>
    <x v="279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x v="6"/>
    <d v="2016-05-09T15:06:59"/>
    <d v="2016-06-01T21:42:00"/>
    <n v="23"/>
    <x v="279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x v="6"/>
    <d v="2014-05-16T20:36:20"/>
    <d v="2014-07-02T03:59:00"/>
    <n v="47"/>
    <x v="279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x v="6"/>
    <d v="2015-02-20T06:39:10"/>
    <d v="2015-03-19T14:39:00"/>
    <n v="27"/>
    <x v="2794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x v="6"/>
    <d v="2014-11-28T21:08:45"/>
    <d v="2014-12-23T21:08:45"/>
    <n v="25"/>
    <x v="677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x v="6"/>
    <d v="2016-03-18T21:31:12"/>
    <d v="2016-04-10T04:00:00"/>
    <n v="23"/>
    <x v="2795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x v="6"/>
    <d v="2015-03-01T05:16:54"/>
    <d v="2015-03-31T04:16:54"/>
    <n v="30"/>
    <x v="279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x v="6"/>
    <d v="2016-10-22T10:50:30"/>
    <d v="2016-12-21T11:50:30"/>
    <n v="60"/>
    <x v="1537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x v="6"/>
    <d v="2016-06-02T05:58:09"/>
    <d v="2016-06-16T05:58:09"/>
    <n v="14"/>
    <x v="2797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x v="6"/>
    <d v="2015-10-17T19:23:42"/>
    <d v="2015-10-28T19:54:00"/>
    <n v="11"/>
    <x v="2798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x v="6"/>
    <d v="2014-07-02T21:43:02"/>
    <d v="2014-07-24T07:00:00"/>
    <n v="22"/>
    <x v="2799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x v="6"/>
    <d v="2015-06-18T23:16:59"/>
    <d v="2015-07-18T23:16:59"/>
    <n v="30"/>
    <x v="280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x v="6"/>
    <d v="2015-06-30T13:20:52"/>
    <d v="2015-07-23T18:33:00"/>
    <n v="23"/>
    <x v="2801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x v="6"/>
    <d v="2015-05-12T16:12:17"/>
    <d v="2015-06-11T16:12:17"/>
    <n v="30"/>
    <x v="2802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x v="6"/>
    <d v="2015-05-18T12:20:11"/>
    <d v="2015-05-31T23:00:00"/>
    <n v="13"/>
    <x v="2803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x v="6"/>
    <d v="2014-06-30T15:04:27"/>
    <d v="2014-07-21T03:59:00"/>
    <n v="21"/>
    <x v="2804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x v="6"/>
    <d v="2014-08-27T22:43:04"/>
    <d v="2014-09-26T22:43:04"/>
    <n v="30"/>
    <x v="2805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x v="6"/>
    <d v="2014-10-02T07:04:57"/>
    <d v="2014-11-05T12:52:00"/>
    <n v="34"/>
    <x v="280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x v="6"/>
    <d v="2016-07-05T20:57:09"/>
    <d v="2016-09-03T20:57:09"/>
    <n v="60"/>
    <x v="2663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x v="6"/>
    <d v="2016-05-03T14:19:42"/>
    <d v="2016-05-15T23:00:00"/>
    <n v="12"/>
    <x v="469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x v="6"/>
    <d v="2014-08-25T19:34:44"/>
    <d v="2014-09-12T19:34:44"/>
    <n v="18"/>
    <x v="2807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x v="6"/>
    <d v="2014-06-12T13:46:58"/>
    <d v="2014-07-03T03:59:00"/>
    <n v="21"/>
    <x v="2808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x v="6"/>
    <d v="2015-04-26T12:44:58"/>
    <d v="2015-05-31T12:44:58"/>
    <n v="35"/>
    <x v="2809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x v="6"/>
    <d v="2014-05-27T18:16:21"/>
    <d v="2014-07-01T04:59:00"/>
    <n v="35"/>
    <x v="281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x v="6"/>
    <d v="2016-09-14T10:53:54"/>
    <d v="2016-10-05T10:53:54"/>
    <n v="21"/>
    <x v="2811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x v="6"/>
    <d v="2016-01-05T15:38:10"/>
    <d v="2016-01-15T15:38:10"/>
    <n v="10"/>
    <x v="281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x v="6"/>
    <d v="2014-05-13T16:26:58"/>
    <d v="2014-06-16T06:59:00"/>
    <n v="34"/>
    <x v="281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x v="6"/>
    <d v="2016-09-20T02:48:16"/>
    <d v="2016-10-20T02:48:16"/>
    <n v="30"/>
    <x v="2814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x v="6"/>
    <d v="2015-08-03T04:19:46"/>
    <d v="2015-09-02T04:19:46"/>
    <n v="30"/>
    <x v="2815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x v="6"/>
    <d v="2014-04-24T14:14:19"/>
    <d v="2014-05-19T21:00:00"/>
    <n v="25"/>
    <x v="2816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x v="6"/>
    <d v="2015-08-14T15:54:20"/>
    <d v="2015-08-29T03:59:00"/>
    <n v="15"/>
    <x v="2495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x v="6"/>
    <d v="2014-05-28T05:14:15"/>
    <d v="2014-06-27T05:14:15"/>
    <n v="30"/>
    <x v="2817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x v="6"/>
    <d v="2014-07-09T18:53:24"/>
    <d v="2014-08-08T18:53:24"/>
    <n v="30"/>
    <x v="2818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x v="6"/>
    <d v="2015-05-23T19:50:39"/>
    <d v="2015-06-21T22:25:00"/>
    <n v="29"/>
    <x v="2819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x v="6"/>
    <d v="2014-10-28T14:21:23"/>
    <d v="2014-11-27T15:21:23"/>
    <n v="30"/>
    <x v="997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x v="6"/>
    <d v="2015-01-16T16:48:49"/>
    <d v="2015-03-02T04:59:00"/>
    <n v="45"/>
    <x v="282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x v="6"/>
    <d v="2014-09-09T23:09:39"/>
    <d v="2014-09-19T00:00:00"/>
    <n v="10"/>
    <x v="2821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x v="6"/>
    <d v="2015-11-01T04:35:29"/>
    <d v="2015-11-30T22:30:00"/>
    <n v="29"/>
    <x v="2822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x v="6"/>
    <d v="2016-04-30T03:12:47"/>
    <d v="2016-06-06T02:00:00"/>
    <n v="37"/>
    <x v="2823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x v="6"/>
    <d v="2014-12-22T20:53:30"/>
    <d v="2015-01-11T20:53:30"/>
    <n v="20"/>
    <x v="2824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x v="6"/>
    <d v="2014-12-15T14:48:36"/>
    <d v="2015-02-13T14:48:36"/>
    <n v="60"/>
    <x v="11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x v="6"/>
    <d v="2016-04-19T11:10:48"/>
    <d v="2016-05-10T11:10:48"/>
    <n v="21"/>
    <x v="2825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x v="6"/>
    <d v="2016-02-01T19:21:27"/>
    <d v="2016-03-02T19:21:27"/>
    <n v="30"/>
    <x v="2826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x v="6"/>
    <d v="2014-09-15T14:26:56"/>
    <d v="2014-10-15T14:26:56"/>
    <n v="30"/>
    <x v="2764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x v="6"/>
    <d v="2014-08-31T14:03:20"/>
    <d v="2014-09-30T16:00:00"/>
    <n v="30"/>
    <x v="2827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x v="6"/>
    <d v="2015-05-05T12:59:53"/>
    <d v="2015-06-04T12:59:53"/>
    <n v="30"/>
    <x v="2828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x v="6"/>
    <d v="2016-06-03T12:54:44"/>
    <d v="2016-07-10T22:59:00"/>
    <n v="37"/>
    <x v="2829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x v="6"/>
    <d v="2016-07-05T12:06:28"/>
    <d v="2016-08-13T06:59:00"/>
    <n v="39"/>
    <x v="283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x v="6"/>
    <d v="2016-04-01T16:33:14"/>
    <d v="2016-05-31T16:33:14"/>
    <n v="60"/>
    <x v="2831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x v="6"/>
    <d v="2014-06-02T13:01:54"/>
    <d v="2014-06-23T18:00:00"/>
    <n v="21"/>
    <x v="2832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x v="6"/>
    <d v="2014-08-28T21:55:49"/>
    <d v="2014-09-12T21:55:49"/>
    <n v="15"/>
    <x v="283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x v="6"/>
    <d v="2016-07-01T01:09:38"/>
    <d v="2016-07-22T05:26:00"/>
    <n v="21"/>
    <x v="2834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x v="6"/>
    <d v="2014-06-20T03:24:46"/>
    <d v="2014-07-04T03:24:46"/>
    <n v="14"/>
    <x v="2835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x v="6"/>
    <d v="2014-05-26T16:59:06"/>
    <d v="2014-06-25T16:59:06"/>
    <n v="30"/>
    <x v="283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x v="6"/>
    <d v="2015-03-09T13:49:48"/>
    <d v="2015-04-03T13:49:48"/>
    <n v="25"/>
    <x v="2837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x v="6"/>
    <d v="2014-05-20T17:22:53"/>
    <d v="2014-06-15T16:00:00"/>
    <n v="26"/>
    <x v="2838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x v="6"/>
    <d v="2015-05-10T04:07:47"/>
    <d v="2015-05-31T06:59:00"/>
    <n v="21"/>
    <x v="2839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x v="6"/>
    <d v="2016-05-15T17:42:46"/>
    <d v="2016-06-04T17:42:46"/>
    <n v="20"/>
    <x v="667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x v="6"/>
    <d v="2015-04-24T13:21:07"/>
    <d v="2015-05-26T03:59:00"/>
    <n v="32"/>
    <x v="284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x v="6"/>
    <d v="2015-02-01T23:53:39"/>
    <d v="2015-03-31T12:52:00"/>
    <n v="58"/>
    <x v="2841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x v="6"/>
    <d v="2015-12-22T21:18:29"/>
    <d v="2016-01-21T21:18:29"/>
    <n v="30"/>
    <x v="2842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x v="6"/>
    <d v="2015-04-08T20:47:29"/>
    <d v="2015-05-09T20:47:29"/>
    <n v="31"/>
    <x v="2843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x v="6"/>
    <d v="2015-01-28T17:11:15"/>
    <d v="2015-02-27T17:11:15"/>
    <n v="30"/>
    <x v="2126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x v="6"/>
    <d v="2015-05-23T17:31:06"/>
    <d v="2015-06-22T17:31:06"/>
    <n v="30"/>
    <x v="2844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x v="6"/>
    <d v="2015-06-10T23:50:06"/>
    <d v="2015-07-02T23:50:06"/>
    <n v="22"/>
    <x v="2845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x v="6"/>
    <d v="2014-10-15T22:28:04"/>
    <d v="2014-11-05T23:28:04"/>
    <n v="21"/>
    <x v="284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x v="6"/>
    <d v="2016-01-12T16:07:27"/>
    <d v="2016-02-11T22:59:00"/>
    <n v="30"/>
    <x v="2847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x v="6"/>
    <d v="2014-10-31T18:04:22"/>
    <d v="2014-11-30T19:04:22"/>
    <n v="30"/>
    <x v="2848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x v="6"/>
    <d v="2016-04-05T11:47:40"/>
    <d v="2016-05-04T23:00:00"/>
    <n v="29"/>
    <x v="2849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x v="6"/>
    <d v="2016-02-01T22:41:07"/>
    <d v="2016-02-18T21:30:00"/>
    <n v="17"/>
    <x v="285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x v="6"/>
    <d v="2016-04-02T03:22:51"/>
    <d v="2016-04-29T21:00:00"/>
    <n v="27"/>
    <x v="2851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x v="6"/>
    <d v="2016-09-19T08:21:34"/>
    <d v="2016-10-20T04:55:00"/>
    <n v="31"/>
    <x v="2474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x v="6"/>
    <d v="2015-07-20T04:06:16"/>
    <d v="2015-08-19T04:06:16"/>
    <n v="30"/>
    <x v="2852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x v="6"/>
    <d v="2015-02-06T04:55:12"/>
    <d v="2015-03-23T03:55:12"/>
    <n v="45"/>
    <x v="2853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x v="6"/>
    <d v="2015-07-18T16:15:59"/>
    <d v="2015-08-17T16:15:59"/>
    <n v="30"/>
    <x v="853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x v="6"/>
    <d v="2014-12-10T18:04:06"/>
    <d v="2015-01-10T03:23:00"/>
    <n v="31"/>
    <x v="1104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x v="6"/>
    <d v="2014-11-25T16:15:33"/>
    <d v="2015-01-24T12:00:00"/>
    <n v="60"/>
    <x v="2854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x v="6"/>
    <d v="2015-04-09T00:35:08"/>
    <d v="2015-04-18T22:30:00"/>
    <n v="9"/>
    <x v="121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x v="6"/>
    <d v="2015-03-26T21:38:16"/>
    <d v="2015-05-25T21:38:16"/>
    <n v="60"/>
    <x v="2855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x v="6"/>
    <d v="2015-04-28T16:38:09"/>
    <d v="2015-05-28T16:38:09"/>
    <n v="30"/>
    <x v="18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x v="6"/>
    <d v="2015-02-13T17:04:53"/>
    <d v="2015-03-23T18:00:00"/>
    <n v="38"/>
    <x v="2856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x v="6"/>
    <d v="2015-10-20T16:35:03"/>
    <d v="2015-11-12T06:59:00"/>
    <n v="23"/>
    <x v="2857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x v="6"/>
    <d v="2014-06-23T22:31:45"/>
    <d v="2014-07-15T22:00:00"/>
    <n v="22"/>
    <x v="2858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x v="6"/>
    <d v="2016-06-27T10:47:48"/>
    <d v="2016-07-17T10:47:48"/>
    <n v="20"/>
    <x v="2859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x v="6"/>
    <d v="2014-07-13T02:09:15"/>
    <d v="2014-08-12T01:53:58"/>
    <n v="30"/>
    <x v="202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x v="6"/>
    <d v="2015-11-17T22:05:50"/>
    <d v="2015-12-17T22:05:50"/>
    <n v="30"/>
    <x v="121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x v="6"/>
    <d v="2014-08-07T05:09:04"/>
    <d v="2014-09-06T05:09:04"/>
    <n v="30"/>
    <x v="85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x v="6"/>
    <d v="2014-06-03T17:02:44"/>
    <d v="2014-07-03T17:02:44"/>
    <n v="30"/>
    <x v="121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x v="6"/>
    <d v="2014-06-03T19:32:32"/>
    <d v="2014-07-05T03:59:00"/>
    <n v="32"/>
    <x v="121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x v="6"/>
    <d v="2014-07-11T16:45:02"/>
    <d v="2014-08-10T16:45:02"/>
    <n v="30"/>
    <x v="119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x v="6"/>
    <d v="2016-09-08T09:20:39"/>
    <d v="2016-10-08T09:20:39"/>
    <n v="30"/>
    <x v="493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x v="6"/>
    <d v="2015-06-09T07:11:36"/>
    <d v="2015-07-05T22:59:00"/>
    <n v="26"/>
    <x v="286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x v="40"/>
    <d v="2016-01-26T16:57:16"/>
    <d v="2016-02-16T05:59:00"/>
    <n v="21"/>
    <x v="2861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x v="40"/>
    <d v="2016-03-29T03:03:08"/>
    <d v="2016-04-29T03:59:00"/>
    <n v="31"/>
    <x v="286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x v="40"/>
    <d v="2015-01-12T23:33:28"/>
    <d v="2015-02-10T07:59:00"/>
    <n v="29"/>
    <x v="2863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x v="40"/>
    <d v="2016-02-03T00:51:13"/>
    <d v="2016-04-02T23:51:13"/>
    <n v="59"/>
    <x v="2864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x v="40"/>
    <d v="2016-09-06T19:15:35"/>
    <d v="2016-10-16T21:00:00"/>
    <n v="40"/>
    <x v="2865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x v="40"/>
    <d v="2015-05-04T19:46:40"/>
    <d v="2015-06-03T00:00:00"/>
    <n v="30"/>
    <x v="2866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x v="40"/>
    <d v="2014-06-18T21:08:57"/>
    <d v="2014-07-26T04:59:00"/>
    <n v="38"/>
    <x v="2867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x v="40"/>
    <d v="2016-03-16T20:48:27"/>
    <d v="2016-04-15T20:48:27"/>
    <n v="30"/>
    <x v="2868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x v="40"/>
    <d v="2014-05-12T19:33:18"/>
    <d v="2014-06-11T19:33:18"/>
    <n v="30"/>
    <x v="2869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x v="40"/>
    <d v="2014-11-11T20:25:15"/>
    <d v="2014-12-01T20:25:15"/>
    <n v="20"/>
    <x v="2870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x v="40"/>
    <d v="2014-04-18T11:18:58"/>
    <d v="2014-05-19T05:00:00"/>
    <n v="31"/>
    <x v="2871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x v="40"/>
    <d v="2015-06-27T02:35:53"/>
    <d v="2015-08-26T02:35:53"/>
    <n v="60"/>
    <x v="2872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x v="40"/>
    <d v="2014-04-10T12:36:26"/>
    <d v="2014-05-05T12:36:26"/>
    <n v="25"/>
    <x v="287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x v="40"/>
    <d v="2015-06-18T11:12:17"/>
    <d v="2015-08-10T23:00:00"/>
    <n v="53"/>
    <x v="2874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x v="40"/>
    <d v="2015-07-08T19:31:29"/>
    <d v="2015-08-02T19:31:29"/>
    <n v="25"/>
    <x v="2875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x v="40"/>
    <d v="2015-03-02T18:00:26"/>
    <d v="2015-04-01T17:00:26"/>
    <n v="30"/>
    <x v="2771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x v="40"/>
    <d v="2016-05-09T20:13:52"/>
    <d v="2016-05-29T00:36:00"/>
    <n v="20"/>
    <x v="2663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x v="40"/>
    <d v="2014-06-30T18:38:02"/>
    <d v="2014-07-30T18:38:02"/>
    <n v="30"/>
    <x v="2876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x v="40"/>
    <d v="2014-05-29T04:00:45"/>
    <d v="2014-07-03T04:00:45"/>
    <n v="35"/>
    <x v="2877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x v="40"/>
    <d v="2015-02-15T00:28:17"/>
    <d v="2015-03-01T04:59:00"/>
    <n v="14"/>
    <x v="2878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x v="40"/>
    <d v="2014-05-13T17:28:10"/>
    <d v="2014-06-12T17:28:10"/>
    <n v="30"/>
    <x v="2879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x v="40"/>
    <d v="2016-03-16T14:21:19"/>
    <d v="2016-04-15T14:21:19"/>
    <n v="30"/>
    <x v="2054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x v="40"/>
    <d v="2015-05-14T22:20:10"/>
    <d v="2015-06-13T22:20:10"/>
    <n v="30"/>
    <x v="41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x v="40"/>
    <d v="2016-05-03T20:34:12"/>
    <d v="2016-05-18T00:00:00"/>
    <n v="15"/>
    <x v="288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x v="40"/>
    <d v="2016-11-08T14:48:26"/>
    <d v="2016-11-29T06:00:00"/>
    <n v="21"/>
    <x v="2881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x v="40"/>
    <d v="2016-10-13T00:07:27"/>
    <d v="2016-11-15T02:08:00"/>
    <n v="33"/>
    <x v="288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x v="40"/>
    <d v="2015-03-24T19:00:55"/>
    <d v="2015-04-09T19:00:55"/>
    <n v="16"/>
    <x v="2883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x v="40"/>
    <d v="2015-03-12T22:37:23"/>
    <d v="2015-04-09T04:00:00"/>
    <n v="28"/>
    <x v="2884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x v="40"/>
    <d v="2014-06-24T08:49:38"/>
    <d v="2014-08-01T01:00:00"/>
    <n v="38"/>
    <x v="2885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x v="40"/>
    <d v="2014-09-05T02:40:21"/>
    <d v="2014-09-27T04:00:00"/>
    <n v="22"/>
    <x v="2886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x v="40"/>
    <d v="2014-12-16T19:39:40"/>
    <d v="2015-02-14T19:39:40"/>
    <n v="60"/>
    <x v="2887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x v="40"/>
    <d v="2016-02-25T17:39:00"/>
    <d v="2016-03-26T16:39:00"/>
    <n v="30"/>
    <x v="2888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x v="40"/>
    <d v="2015-06-11T05:16:25"/>
    <d v="2015-07-13T20:06:00"/>
    <n v="32"/>
    <x v="2889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x v="40"/>
    <d v="2014-08-14T21:11:25"/>
    <d v="2014-09-08T21:11:25"/>
    <n v="25"/>
    <x v="289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x v="40"/>
    <d v="2016-06-25T20:41:37"/>
    <d v="2016-07-24T23:00:00"/>
    <n v="29"/>
    <x v="2891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x v="40"/>
    <d v="2016-02-20T03:22:00"/>
    <d v="2016-03-15T16:00:00"/>
    <n v="24"/>
    <x v="289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x v="40"/>
    <d v="2016-06-10T23:32:12"/>
    <d v="2016-07-10T23:32:12"/>
    <n v="30"/>
    <x v="2141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x v="40"/>
    <d v="2016-06-27T15:19:29"/>
    <d v="2016-08-02T10:03:00"/>
    <n v="36"/>
    <x v="2893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x v="40"/>
    <d v="2016-04-27T00:54:35"/>
    <d v="2016-05-27T00:54:35"/>
    <n v="30"/>
    <x v="2894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x v="40"/>
    <d v="2015-06-12T12:50:06"/>
    <d v="2015-07-11T03:59:00"/>
    <n v="29"/>
    <x v="2895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x v="40"/>
    <d v="2015-11-25T16:41:59"/>
    <d v="2015-12-23T16:18:00"/>
    <n v="28"/>
    <x v="1933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x v="40"/>
    <d v="2015-05-14T19:10:18"/>
    <d v="2015-06-15T19:10:18"/>
    <n v="32"/>
    <x v="2896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x v="40"/>
    <d v="2016-10-23T16:00:23"/>
    <d v="2016-11-22T17:00:23"/>
    <n v="30"/>
    <x v="121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x v="40"/>
    <d v="2014-05-07T16:36:32"/>
    <d v="2014-07-06T16:36:32"/>
    <n v="60"/>
    <x v="121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x v="40"/>
    <d v="2015-06-15T10:43:42"/>
    <d v="2015-07-15T10:43:42"/>
    <n v="30"/>
    <x v="123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x v="40"/>
    <d v="2014-11-25T22:32:09"/>
    <d v="2014-12-16T22:32:09"/>
    <n v="21"/>
    <x v="2897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x v="40"/>
    <d v="2015-05-08T13:55:54"/>
    <d v="2015-06-07T13:55:54"/>
    <n v="30"/>
    <x v="18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x v="40"/>
    <d v="2015-07-16T10:28:10"/>
    <d v="2015-08-28T22:30:00"/>
    <n v="43"/>
    <x v="828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x v="40"/>
    <d v="2016-11-15T00:42:36"/>
    <d v="2017-01-14T00:42:36"/>
    <n v="60"/>
    <x v="154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x v="40"/>
    <d v="2015-03-21T21:09:25"/>
    <d v="2015-04-20T21:09:25"/>
    <n v="30"/>
    <x v="2898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x v="40"/>
    <d v="2014-07-11T17:20:48"/>
    <d v="2014-08-10T17:20:48"/>
    <n v="30"/>
    <x v="2899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x v="40"/>
    <d v="2016-02-10T22:20:43"/>
    <d v="2016-03-11T22:20:43"/>
    <n v="30"/>
    <x v="290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x v="40"/>
    <d v="2014-12-09T17:41:23"/>
    <d v="2015-01-11T04:59:00"/>
    <n v="33"/>
    <x v="2901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x v="40"/>
    <d v="2014-12-02T16:13:36"/>
    <d v="2015-01-02T16:13:36"/>
    <n v="31"/>
    <x v="2902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x v="40"/>
    <d v="2015-09-22T03:01:46"/>
    <d v="2015-10-22T03:01:46"/>
    <n v="30"/>
    <x v="121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x v="40"/>
    <d v="2016-02-03T23:19:28"/>
    <d v="2016-03-04T23:19:28"/>
    <n v="30"/>
    <x v="2903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x v="40"/>
    <d v="2016-06-06T00:13:44"/>
    <d v="2016-07-31T07:00:00"/>
    <n v="55"/>
    <x v="121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x v="40"/>
    <d v="2014-07-29T21:17:20"/>
    <d v="2014-09-27T21:17:20"/>
    <n v="60"/>
    <x v="168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x v="40"/>
    <d v="2014-06-09T06:13:01"/>
    <d v="2014-06-29T06:13:01"/>
    <n v="20"/>
    <x v="146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x v="40"/>
    <d v="2015-03-27T21:48:59"/>
    <d v="2015-04-03T21:48:59"/>
    <n v="7"/>
    <x v="2474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x v="6"/>
    <d v="2015-02-24T10:53:39"/>
    <d v="2015-04-25T09:53:39"/>
    <n v="60"/>
    <x v="84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x v="6"/>
    <d v="2014-06-10T12:38:27"/>
    <d v="2014-07-30T23:00:00"/>
    <n v="50"/>
    <x v="2904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x v="6"/>
    <d v="2015-02-19T20:22:38"/>
    <d v="2015-03-21T19:22:38"/>
    <n v="30"/>
    <x v="2905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x v="6"/>
    <d v="2016-04-27T15:02:53"/>
    <d v="2016-05-31T11:00:00"/>
    <n v="34"/>
    <x v="290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x v="6"/>
    <d v="2015-04-15T18:01:48"/>
    <d v="2015-06-01T03:59:00"/>
    <n v="47"/>
    <x v="2907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x v="6"/>
    <d v="2016-05-07T06:37:01"/>
    <d v="2016-06-14T21:43:00"/>
    <n v="38"/>
    <x v="2908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x v="6"/>
    <d v="2015-02-23T21:41:52"/>
    <d v="2015-04-01T03:59:00"/>
    <n v="37"/>
    <x v="2909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x v="6"/>
    <d v="2015-07-22T06:14:17"/>
    <d v="2015-08-20T23:00:00"/>
    <n v="29"/>
    <x v="291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x v="6"/>
    <d v="2014-06-17T16:33:43"/>
    <d v="2014-07-17T16:33:43"/>
    <n v="30"/>
    <x v="2911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x v="6"/>
    <d v="2015-10-07T16:43:36"/>
    <d v="2015-10-24T03:59:00"/>
    <n v="17"/>
    <x v="2912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x v="6"/>
    <d v="2015-02-10T20:13:02"/>
    <d v="2015-03-12T19:13:02"/>
    <n v="30"/>
    <x v="173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x v="6"/>
    <d v="2015-06-29T05:01:44"/>
    <d v="2015-07-17T21:02:00"/>
    <n v="18"/>
    <x v="2913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x v="6"/>
    <d v="2015-06-05T15:38:37"/>
    <d v="2015-07-05T15:38:37"/>
    <n v="30"/>
    <x v="374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x v="6"/>
    <d v="2015-12-03T04:20:07"/>
    <d v="2016-01-04T04:20:07"/>
    <n v="32"/>
    <x v="2914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x v="6"/>
    <d v="2015-11-21T20:06:57"/>
    <d v="2016-01-19T22:59:00"/>
    <n v="59"/>
    <x v="2915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x v="6"/>
    <d v="2015-06-15T21:50:44"/>
    <d v="2015-07-20T03:59:00"/>
    <n v="35"/>
    <x v="974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x v="6"/>
    <d v="2016-07-20T15:01:43"/>
    <d v="2016-08-01T13:41:00"/>
    <n v="12"/>
    <x v="901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x v="6"/>
    <d v="2015-05-27T01:40:14"/>
    <d v="2015-06-17T01:40:14"/>
    <n v="21"/>
    <x v="2916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x v="6"/>
    <d v="2015-04-07T10:09:54"/>
    <d v="2015-05-07T10:09:54"/>
    <n v="30"/>
    <x v="2227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x v="6"/>
    <d v="2015-01-30T22:16:41"/>
    <d v="2015-03-27T00:00:00"/>
    <n v="56"/>
    <x v="2123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x v="6"/>
    <d v="2014-11-01T12:39:47"/>
    <d v="2014-12-31T13:39:47"/>
    <n v="60"/>
    <x v="100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x v="6"/>
    <d v="2016-08-11T20:46:11"/>
    <d v="2016-08-31T20:46:11"/>
    <n v="20"/>
    <x v="2917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x v="6"/>
    <d v="2016-05-13T17:46:51"/>
    <d v="2016-05-27T17:46:51"/>
    <n v="14"/>
    <x v="2918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x v="6"/>
    <d v="2014-10-15T20:22:25"/>
    <d v="2014-11-05T21:22:25"/>
    <n v="21"/>
    <x v="2919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x v="6"/>
    <d v="2016-01-06T02:45:35"/>
    <d v="2016-02-20T02:45:35"/>
    <n v="45"/>
    <x v="2920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x v="6"/>
    <d v="2014-11-20T20:56:12"/>
    <d v="2014-12-01T19:09:00"/>
    <n v="11"/>
    <x v="2921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x v="6"/>
    <d v="2015-05-19T10:41:07"/>
    <d v="2015-06-18T10:41:07"/>
    <n v="30"/>
    <x v="2922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x v="6"/>
    <d v="2016-03-31T22:36:48"/>
    <d v="2016-04-21T22:36:48"/>
    <n v="21"/>
    <x v="2923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x v="6"/>
    <d v="2016-07-02T22:14:12"/>
    <d v="2016-08-03T04:09:00"/>
    <n v="32"/>
    <x v="2924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x v="6"/>
    <d v="2015-05-28T18:22:38"/>
    <d v="2015-07-03T18:22:38"/>
    <n v="36"/>
    <x v="2925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x v="6"/>
    <d v="2015-04-22T17:03:29"/>
    <d v="2015-05-22T17:03:29"/>
    <n v="30"/>
    <x v="292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x v="6"/>
    <d v="2015-05-31T03:25:24"/>
    <d v="2015-07-30T03:25:24"/>
    <n v="60"/>
    <x v="2927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x v="6"/>
    <d v="2016-03-03T16:50:29"/>
    <d v="2016-03-28T15:50:29"/>
    <n v="25"/>
    <x v="2928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x v="6"/>
    <d v="2014-05-21T18:51:27"/>
    <d v="2014-07-20T18:51:27"/>
    <n v="60"/>
    <x v="2929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x v="6"/>
    <d v="2014-04-11T11:50:52"/>
    <d v="2014-05-11T11:50:52"/>
    <n v="30"/>
    <x v="2930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x v="6"/>
    <d v="2014-05-07T01:44:24"/>
    <d v="2014-06-01T01:44:24"/>
    <n v="25"/>
    <x v="2931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x v="6"/>
    <d v="2014-05-07T14:48:54"/>
    <d v="2014-06-03T06:59:00"/>
    <n v="27"/>
    <x v="2932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x v="6"/>
    <d v="2015-09-01T15:02:54"/>
    <d v="2015-10-01T15:02:54"/>
    <n v="30"/>
    <x v="2933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x v="6"/>
    <d v="2014-09-03T05:19:02"/>
    <d v="2014-10-04T06:59:00"/>
    <n v="31"/>
    <x v="2934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x v="6"/>
    <d v="2015-06-04T05:23:11"/>
    <d v="2015-07-19T05:23:11"/>
    <n v="45"/>
    <x v="2935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x v="6"/>
    <d v="2015-09-18T19:36:29"/>
    <d v="2015-10-18T19:36:29"/>
    <n v="30"/>
    <x v="293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x v="6"/>
    <d v="2015-05-12T18:24:44"/>
    <d v="2015-06-11T18:24:44"/>
    <n v="30"/>
    <x v="2937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x v="6"/>
    <d v="2014-12-02T02:59:03"/>
    <d v="2015-01-01T02:59:03"/>
    <n v="30"/>
    <x v="1145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x v="6"/>
    <d v="2015-06-17T10:32:59"/>
    <d v="2015-07-17T10:32:59"/>
    <n v="30"/>
    <x v="100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x v="6"/>
    <d v="2015-03-02T04:34:36"/>
    <d v="2015-03-27T03:34:36"/>
    <n v="25"/>
    <x v="2938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x v="6"/>
    <d v="2014-07-28T20:09:38"/>
    <d v="2014-09-01T20:09:38"/>
    <n v="35"/>
    <x v="2939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x v="6"/>
    <d v="2015-04-09T21:14:18"/>
    <d v="2015-05-09T21:14:18"/>
    <n v="30"/>
    <x v="2504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x v="6"/>
    <d v="2015-02-24T23:17:51"/>
    <d v="2015-03-26T22:17:51"/>
    <n v="30"/>
    <x v="19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x v="6"/>
    <d v="2015-02-06T17:50:03"/>
    <d v="2015-03-08T16:50:03"/>
    <n v="30"/>
    <x v="407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x v="6"/>
    <d v="2014-07-09T17:41:30"/>
    <d v="2014-08-01T17:12:00"/>
    <n v="23"/>
    <x v="294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x v="6"/>
    <d v="2015-05-04T10:20:44"/>
    <d v="2015-05-22T21:00:00"/>
    <n v="18"/>
    <x v="2941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x v="6"/>
    <d v="2014-05-30T21:26:47"/>
    <d v="2014-06-25T21:00:00"/>
    <n v="26"/>
    <x v="2942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x v="6"/>
    <d v="2014-07-13T15:51:50"/>
    <d v="2014-08-12T15:51:50"/>
    <n v="30"/>
    <x v="294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x v="6"/>
    <d v="2014-10-02T14:09:37"/>
    <d v="2014-11-12T21:47:00"/>
    <n v="41"/>
    <x v="2944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x v="6"/>
    <d v="2016-08-29T06:15:56"/>
    <d v="2016-09-12T16:59:00"/>
    <n v="14"/>
    <x v="871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x v="6"/>
    <d v="2015-09-06T15:11:45"/>
    <d v="2015-11-05T16:11:45"/>
    <n v="60"/>
    <x v="121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x v="6"/>
    <d v="2015-10-18T21:24:14"/>
    <d v="2015-11-17T22:24:14"/>
    <n v="30"/>
    <x v="189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x v="6"/>
    <d v="2014-07-21T15:38:18"/>
    <d v="2014-08-30T05:30:00"/>
    <n v="40"/>
    <x v="719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x v="6"/>
    <d v="2016-02-02T22:43:41"/>
    <d v="2016-03-23T03:29:00"/>
    <n v="50"/>
    <x v="2945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x v="6"/>
    <d v="2016-05-19T19:32:19"/>
    <d v="2016-06-18T19:32:19"/>
    <n v="30"/>
    <x v="2706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x v="40"/>
    <d v="2014-08-14T15:50:05"/>
    <d v="2014-09-08T15:50:05"/>
    <n v="25"/>
    <x v="460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x v="40"/>
    <d v="2015-02-12T17:23:12"/>
    <d v="2015-03-14T03:11:00"/>
    <n v="30"/>
    <x v="2946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x v="40"/>
    <d v="2014-06-03T04:07:58"/>
    <d v="2014-07-03T04:07:58"/>
    <n v="30"/>
    <x v="130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x v="40"/>
    <d v="2017-01-28T18:44:10"/>
    <d v="2017-03-29T17:44:10"/>
    <n v="60"/>
    <x v="18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x v="40"/>
    <d v="2015-06-25T03:29:56"/>
    <d v="2015-08-14T03:29:56"/>
    <n v="50"/>
    <x v="121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x v="40"/>
    <d v="2015-09-08T16:42:15"/>
    <d v="2015-10-08T16:42:15"/>
    <n v="30"/>
    <x v="121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x v="40"/>
    <d v="2015-01-03T00:23:42"/>
    <d v="2015-01-24T01:00:00"/>
    <n v="21"/>
    <x v="121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x v="40"/>
    <d v="2016-09-02T08:19:25"/>
    <d v="2016-09-03T10:00:00"/>
    <n v="1"/>
    <x v="121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x v="40"/>
    <d v="2016-01-03T14:58:48"/>
    <d v="2016-02-02T14:58:48"/>
    <n v="30"/>
    <x v="2947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x v="40"/>
    <d v="2016-11-08T16:15:52"/>
    <d v="2016-12-08T16:15:52"/>
    <n v="30"/>
    <x v="2948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x v="40"/>
    <d v="2015-05-30T19:39:06"/>
    <d v="2015-06-30T03:59:00"/>
    <n v="31"/>
    <x v="1196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x v="40"/>
    <d v="2014-12-26T20:39:56"/>
    <d v="2015-01-25T20:39:56"/>
    <n v="30"/>
    <x v="121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x v="40"/>
    <d v="2014-06-25T19:33:40"/>
    <d v="2014-07-30T23:00:00"/>
    <n v="35"/>
    <x v="2949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x v="40"/>
    <d v="2017-01-21T00:26:39"/>
    <d v="2017-02-20T00:26:39"/>
    <n v="30"/>
    <x v="19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x v="40"/>
    <d v="2016-01-04T23:36:10"/>
    <d v="2016-01-31T23:03:00"/>
    <n v="27"/>
    <x v="121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x v="40"/>
    <d v="2014-08-03T14:27:49"/>
    <d v="2014-09-02T14:27:49"/>
    <n v="30"/>
    <x v="121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x v="40"/>
    <d v="2015-03-02T18:59:52"/>
    <d v="2015-03-27T17:59:52"/>
    <n v="25"/>
    <x v="121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x v="40"/>
    <d v="2016-04-09T22:49:51"/>
    <d v="2016-05-09T22:49:51"/>
    <n v="30"/>
    <x v="121"/>
  </r>
  <r>
    <x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x v="40"/>
    <d v="2014-11-11T05:28:22"/>
    <d v="2014-12-11T05:28:22"/>
    <n v="30"/>
    <x v="121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x v="40"/>
    <d v="2015-03-16T20:35:29"/>
    <d v="2015-05-01T22:00:00"/>
    <n v="46"/>
    <x v="295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x v="6"/>
    <d v="2017-01-27T13:05:58"/>
    <d v="2017-02-26T13:05:58"/>
    <n v="30"/>
    <x v="295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x v="6"/>
    <d v="2014-12-04T00:07:10"/>
    <d v="2015-01-04T23:26:00"/>
    <n v="31"/>
    <x v="2952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x v="6"/>
    <d v="2015-06-16T18:12:24"/>
    <d v="2015-08-15T18:12:24"/>
    <n v="60"/>
    <x v="2953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x v="6"/>
    <d v="2015-02-21T03:10:44"/>
    <d v="2015-03-23T04:59:00"/>
    <n v="30"/>
    <x v="659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x v="6"/>
    <d v="2014-08-16T15:39:17"/>
    <d v="2014-08-24T07:00:00"/>
    <n v="8"/>
    <x v="121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x v="6"/>
    <d v="2014-05-20T15:47:20"/>
    <d v="2014-07-01T06:00:00"/>
    <n v="42"/>
    <x v="2954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x v="6"/>
    <d v="2016-11-05T23:00:12"/>
    <d v="2016-12-06T04:59:00"/>
    <n v="31"/>
    <x v="2955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x v="6"/>
    <d v="2015-01-28T06:00:18"/>
    <d v="2015-02-28T06:00:18"/>
    <n v="31"/>
    <x v="2956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x v="6"/>
    <d v="2014-06-03T04:36:18"/>
    <d v="2014-06-17T04:36:18"/>
    <n v="14"/>
    <x v="2649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x v="6"/>
    <d v="2014-12-09T20:58:03"/>
    <d v="2015-01-08T20:58:03"/>
    <n v="30"/>
    <x v="295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x v="6"/>
    <d v="2015-07-08T11:34:30"/>
    <d v="2015-08-17T16:00:00"/>
    <n v="40"/>
    <x v="295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x v="6"/>
    <d v="2014-07-23T18:36:01"/>
    <d v="2014-08-12T18:36:01"/>
    <n v="20"/>
    <x v="166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x v="6"/>
    <d v="2015-05-12T02:13:11"/>
    <d v="2015-06-11T02:13:11"/>
    <n v="30"/>
    <x v="1853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x v="6"/>
    <d v="2015-11-09T19:49:59"/>
    <d v="2015-12-19T19:49:59"/>
    <n v="40"/>
    <x v="29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x v="6"/>
    <d v="2016-10-20T11:14:02"/>
    <d v="2016-11-14T12:14:02"/>
    <n v="25"/>
    <x v="2960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x v="6"/>
    <d v="2015-07-01T00:16:05"/>
    <d v="2015-08-14T19:38:00"/>
    <n v="44"/>
    <x v="121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x v="6"/>
    <d v="2015-04-01T05:30:00"/>
    <d v="2015-04-15T05:04:00"/>
    <n v="14"/>
    <x v="2961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x v="6"/>
    <d v="2015-04-30T14:58:23"/>
    <d v="2015-06-11T23:00:00"/>
    <n v="42"/>
    <x v="2962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x v="6"/>
    <d v="2015-05-19T22:01:33"/>
    <d v="2015-06-26T13:25:00"/>
    <n v="38"/>
    <x v="2963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x v="6"/>
    <d v="2014-09-24T19:40:06"/>
    <d v="2014-10-26T20:08:00"/>
    <n v="32"/>
    <x v="2964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x v="6"/>
    <d v="2014-07-14T03:14:56"/>
    <d v="2014-07-29T03:14:56"/>
    <n v="15"/>
    <x v="711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x v="6"/>
    <d v="2014-08-12T08:37:22"/>
    <d v="2014-09-11T08:37:22"/>
    <n v="30"/>
    <x v="185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x v="6"/>
    <d v="2015-08-08T18:09:57"/>
    <d v="2015-09-07T18:09:57"/>
    <n v="30"/>
    <x v="2188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x v="6"/>
    <d v="2014-10-27T19:29:37"/>
    <d v="2014-11-26T20:29:37"/>
    <n v="30"/>
    <x v="2965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x v="6"/>
    <d v="2015-02-24T06:28:50"/>
    <d v="2015-04-25T04:35:00"/>
    <n v="60"/>
    <x v="154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x v="6"/>
    <d v="2015-10-31T05:04:09"/>
    <d v="2015-11-30T06:04:09"/>
    <n v="30"/>
    <x v="16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x v="6"/>
    <d v="2015-04-20T19:39:16"/>
    <d v="2015-05-10T22:59:00"/>
    <n v="20"/>
    <x v="2966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x v="6"/>
    <d v="2016-05-02T23:38:29"/>
    <d v="2016-06-01T23:38:29"/>
    <n v="30"/>
    <x v="147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x v="6"/>
    <d v="2016-05-04T11:19:12"/>
    <d v="2016-06-03T11:19:12"/>
    <n v="30"/>
    <x v="121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x v="6"/>
    <d v="2014-08-12T12:39:21"/>
    <d v="2014-09-11T12:39:21"/>
    <n v="30"/>
    <x v="119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x v="6"/>
    <d v="2014-07-23T15:57:03"/>
    <d v="2014-08-04T16:00:00"/>
    <n v="12"/>
    <x v="677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x v="6"/>
    <d v="2015-12-20T16:26:13"/>
    <d v="2016-01-18T00:00:00"/>
    <n v="29"/>
    <x v="2967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x v="6"/>
    <d v="2016-10-14T09:17:40"/>
    <d v="2016-11-13T10:17:40"/>
    <n v="30"/>
    <x v="1853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x v="6"/>
    <d v="2014-10-14T13:00:55"/>
    <d v="2014-10-26T18:00:00"/>
    <n v="12"/>
    <x v="12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x v="6"/>
    <d v="2015-01-16T18:26:50"/>
    <d v="2015-03-02T23:00:00"/>
    <n v="45"/>
    <x v="2968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x v="6"/>
    <d v="2015-03-12T23:31:11"/>
    <d v="2015-04-09T23:31:11"/>
    <n v="28"/>
    <x v="2969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x v="6"/>
    <d v="2014-05-27T23:02:02"/>
    <d v="2014-06-26T23:02:02"/>
    <n v="30"/>
    <x v="2970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x v="6"/>
    <d v="2014-06-30T20:53:59"/>
    <d v="2014-07-30T20:53:59"/>
    <n v="30"/>
    <x v="721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x v="6"/>
    <d v="2014-11-27T02:02:28"/>
    <d v="2014-12-27T02:02:28"/>
    <n v="30"/>
    <x v="721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x v="6"/>
    <d v="2014-07-10T06:25:04"/>
    <d v="2014-08-09T06:25:04"/>
    <n v="30"/>
    <x v="191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x v="6"/>
    <d v="2015-09-18T16:23:47"/>
    <d v="2015-10-16T04:59:00"/>
    <n v="28"/>
    <x v="2971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x v="6"/>
    <d v="2016-08-19T19:51:05"/>
    <d v="2016-09-18T19:51:05"/>
    <n v="30"/>
    <x v="297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x v="6"/>
    <d v="2016-03-04T08:07:48"/>
    <d v="2016-04-01T06:00:00"/>
    <n v="28"/>
    <x v="121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x v="6"/>
    <d v="2015-08-12T03:38:27"/>
    <d v="2015-09-06T03:38:27"/>
    <n v="25"/>
    <x v="12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x v="6"/>
    <d v="2016-02-15T04:02:44"/>
    <d v="2016-03-16T03:02:44"/>
    <n v="30"/>
    <x v="407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x v="6"/>
    <d v="2016-06-17T23:14:22"/>
    <d v="2016-07-17T00:43:00"/>
    <n v="30"/>
    <x v="2973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x v="6"/>
    <d v="2015-08-17T16:07:19"/>
    <d v="2015-10-01T13:00:00"/>
    <n v="45"/>
    <x v="297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x v="6"/>
    <d v="2015-08-05T15:45:46"/>
    <d v="2015-10-04T15:45:46"/>
    <n v="60"/>
    <x v="2975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x v="6"/>
    <d v="2016-11-01T06:18:40"/>
    <d v="2016-12-01T07:18:40"/>
    <n v="30"/>
    <x v="121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x v="6"/>
    <d v="2016-06-13T15:09:20"/>
    <d v="2016-07-11T15:09:20"/>
    <n v="28"/>
    <x v="2976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x v="6"/>
    <d v="2015-05-27T21:44:14"/>
    <d v="2015-06-27T21:44:14"/>
    <n v="31"/>
    <x v="2977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x v="6"/>
    <d v="2014-10-03T09:36:19"/>
    <d v="2014-10-07T04:30:00"/>
    <n v="4"/>
    <x v="1384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x v="6"/>
    <d v="2014-11-18T11:49:11"/>
    <d v="2015-01-02T11:49:11"/>
    <n v="45"/>
    <x v="428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x v="6"/>
    <d v="2014-10-28T14:05:37"/>
    <d v="2014-11-25T01:00:00"/>
    <n v="28"/>
    <x v="2978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x v="6"/>
    <d v="2015-04-17T21:41:54"/>
    <d v="2015-06-16T21:41:54"/>
    <n v="60"/>
    <x v="121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x v="6"/>
    <d v="2015-10-02T18:41:08"/>
    <d v="2015-11-02T16:50:00"/>
    <n v="31"/>
    <x v="2979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x v="6"/>
    <d v="2015-07-28T15:54:35"/>
    <d v="2015-08-27T15:54:35"/>
    <n v="30"/>
    <x v="121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x v="6"/>
    <d v="2015-04-15T19:14:28"/>
    <d v="2015-05-15T19:14:28"/>
    <n v="30"/>
    <x v="147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x v="6"/>
    <d v="2015-01-27T20:00:22"/>
    <d v="2015-02-28T08:00:00"/>
    <n v="32"/>
    <x v="298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x v="6"/>
    <d v="2016-09-02T03:25:44"/>
    <d v="2016-10-02T03:25:44"/>
    <n v="30"/>
    <x v="688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x v="6"/>
    <d v="2014-07-09T07:48:43"/>
    <d v="2014-09-07T07:48:43"/>
    <n v="60"/>
    <x v="121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x v="6"/>
    <d v="2015-01-12T02:53:41"/>
    <d v="2015-02-11T02:53:41"/>
    <n v="30"/>
    <x v="298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x v="6"/>
    <d v="2016-03-10T16:51:20"/>
    <d v="2016-04-08T18:35:00"/>
    <n v="29"/>
    <x v="298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x v="6"/>
    <d v="2016-03-04T19:49:02"/>
    <d v="2016-05-03T18:49:02"/>
    <n v="60"/>
    <x v="154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x v="6"/>
    <d v="2015-08-27T18:58:10"/>
    <d v="2015-10-26T18:58:10"/>
    <n v="60"/>
    <x v="397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x v="6"/>
    <d v="2016-06-29T01:09:46"/>
    <d v="2016-07-29T23:29:00"/>
    <n v="30"/>
    <x v="121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x v="6"/>
    <d v="2014-05-15T15:37:44"/>
    <d v="2014-07-14T15:37:44"/>
    <n v="60"/>
    <x v="121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x v="6"/>
    <d v="2015-10-29T20:22:21"/>
    <d v="2015-11-28T21:22:21"/>
    <n v="30"/>
    <x v="96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x v="6"/>
    <d v="2016-03-28T22:22:07"/>
    <d v="2016-04-25T00:20:00"/>
    <n v="28"/>
    <x v="121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x v="6"/>
    <d v="2016-05-23T23:25:54"/>
    <d v="2016-07-08T23:25:54"/>
    <n v="46"/>
    <x v="2983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x v="6"/>
    <d v="2014-06-26T22:48:32"/>
    <d v="2014-08-02T14:00:00"/>
    <n v="37"/>
    <x v="2984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x v="6"/>
    <d v="2014-08-29T18:55:56"/>
    <d v="2014-09-28T18:55:56"/>
    <n v="30"/>
    <x v="2985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x v="6"/>
    <d v="2015-12-04T20:17:36"/>
    <d v="2016-01-03T20:17:36"/>
    <n v="30"/>
    <x v="39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x v="6"/>
    <d v="2014-04-16T21:23:30"/>
    <d v="2014-05-08T21:23:30"/>
    <n v="22"/>
    <x v="298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x v="6"/>
    <d v="2015-11-03T14:54:54"/>
    <d v="2015-11-28T14:54:54"/>
    <n v="25"/>
    <x v="2987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x v="6"/>
    <d v="2015-10-19T03:41:57"/>
    <d v="2015-11-18T04:41:57"/>
    <n v="30"/>
    <x v="121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x v="6"/>
    <d v="2015-02-18T17:19:46"/>
    <d v="2015-04-19T16:19:46"/>
    <n v="60"/>
    <x v="2988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x v="6"/>
    <d v="2016-02-14T05:39:40"/>
    <d v="2016-04-14T04:39:40"/>
    <n v="60"/>
    <x v="2989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x v="6"/>
    <d v="2014-06-11T17:04:38"/>
    <d v="2014-07-24T02:59:00"/>
    <n v="43"/>
    <x v="299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x v="6"/>
    <d v="2017-02-04T06:58:27"/>
    <d v="2017-03-06T06:58:27"/>
    <n v="30"/>
    <x v="83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x v="6"/>
    <d v="2016-03-23T19:34:33"/>
    <d v="2016-05-22T19:34:33"/>
    <n v="60"/>
    <x v="2991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x v="6"/>
    <d v="2016-08-19T20:30:46"/>
    <d v="2016-08-29T03:55:00"/>
    <n v="10"/>
    <x v="299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x v="6"/>
    <d v="2016-03-18T20:43:31"/>
    <d v="2016-04-17T20:43:31"/>
    <n v="30"/>
    <x v="777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x v="6"/>
    <d v="2014-06-21T12:52:06"/>
    <d v="2014-07-21T12:52:06"/>
    <n v="30"/>
    <x v="299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x v="6"/>
    <d v="2014-12-08T01:37:14"/>
    <d v="2015-02-06T01:37:14"/>
    <n v="60"/>
    <x v="299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x v="6"/>
    <d v="2016-04-09T16:25:10"/>
    <d v="2016-05-09T04:00:00"/>
    <n v="30"/>
    <x v="2995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x v="6"/>
    <d v="2016-05-03T13:07:28"/>
    <d v="2016-06-02T13:07:28"/>
    <n v="30"/>
    <x v="149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x v="6"/>
    <d v="2016-06-13T20:48:18"/>
    <d v="2016-07-13T20:48:18"/>
    <n v="30"/>
    <x v="121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x v="6"/>
    <d v="2014-07-10T20:36:01"/>
    <d v="2014-08-01T07:00:00"/>
    <n v="22"/>
    <x v="299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x v="6"/>
    <d v="2016-06-22T18:55:32"/>
    <d v="2016-07-22T18:55:32"/>
    <n v="30"/>
    <x v="649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x v="6"/>
    <d v="2014-12-02T15:25:53"/>
    <d v="2015-01-31T15:25:53"/>
    <n v="60"/>
    <x v="2997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x v="6"/>
    <d v="2015-03-06T21:40:57"/>
    <d v="2015-03-29T20:00:00"/>
    <n v="23"/>
    <x v="2998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x v="6"/>
    <d v="2014-06-05T14:22:27"/>
    <d v="2014-07-05T14:22:27"/>
    <n v="30"/>
    <x v="2999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x v="6"/>
    <d v="2016-05-18T04:19:09"/>
    <d v="2016-07-17T04:19:09"/>
    <n v="60"/>
    <x v="3000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x v="6"/>
    <d v="2015-05-08T19:26:20"/>
    <d v="2015-07-07T19:26:20"/>
    <n v="60"/>
    <x v="1681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x v="6"/>
    <d v="2014-04-18T20:52:36"/>
    <d v="2014-05-20T06:59:00"/>
    <n v="32"/>
    <x v="3001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x v="6"/>
    <d v="2014-10-08T23:07:24"/>
    <d v="2014-11-08T00:00:00"/>
    <n v="31"/>
    <x v="3002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x v="6"/>
    <d v="2016-01-30T16:58:40"/>
    <d v="2016-02-20T21:05:00"/>
    <n v="21"/>
    <x v="3003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x v="6"/>
    <d v="2016-04-07T13:09:54"/>
    <d v="2016-05-06T13:04:00"/>
    <n v="29"/>
    <x v="3004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x v="6"/>
    <d v="2014-05-06T22:11:30"/>
    <d v="2014-05-16T22:11:30"/>
    <n v="10"/>
    <x v="2972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x v="6"/>
    <d v="2015-08-14T01:56:53"/>
    <d v="2015-08-29T01:56:53"/>
    <n v="15"/>
    <x v="2351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x v="6"/>
    <d v="2015-10-09T17:59:41"/>
    <d v="2015-11-08T18:59:41"/>
    <n v="30"/>
    <x v="12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x v="6"/>
    <d v="2016-02-01T16:08:13"/>
    <d v="2016-03-02T16:08:13"/>
    <n v="30"/>
    <x v="3005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x v="6"/>
    <d v="2015-05-01T15:28:02"/>
    <d v="2015-05-31T15:28:02"/>
    <n v="30"/>
    <x v="853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x v="6"/>
    <d v="2015-10-12T22:34:19"/>
    <d v="2015-12-11T23:34:19"/>
    <n v="60"/>
    <x v="3006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x v="6"/>
    <d v="2015-04-13T20:45:12"/>
    <d v="2015-05-13T20:45:12"/>
    <n v="30"/>
    <x v="377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x v="6"/>
    <d v="2014-06-19T09:21:30"/>
    <d v="2014-07-19T09:21:30"/>
    <n v="30"/>
    <x v="147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x v="6"/>
    <d v="2015-01-15T16:24:37"/>
    <d v="2015-02-14T11:27:00"/>
    <n v="30"/>
    <x v="139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x v="6"/>
    <d v="2014-11-07T06:24:24"/>
    <d v="2014-11-20T16:04:00"/>
    <n v="13"/>
    <x v="3007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x v="6"/>
    <d v="2015-03-06T09:23:41"/>
    <d v="2015-04-05T08:23:41"/>
    <n v="30"/>
    <x v="12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x v="6"/>
    <d v="2015-02-26T23:07:06"/>
    <d v="2015-03-28T22:07:06"/>
    <n v="30"/>
    <x v="2227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x v="6"/>
    <d v="2014-07-22T19:53:18"/>
    <d v="2014-08-31T19:51:49"/>
    <n v="40"/>
    <x v="3008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x v="6"/>
    <d v="2016-03-08T15:29:18"/>
    <d v="2016-05-07T14:29:18"/>
    <n v="60"/>
    <x v="147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x v="6"/>
    <d v="2017-02-09T23:08:28"/>
    <d v="2017-03-01T19:00:00"/>
    <n v="20"/>
    <x v="3009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x v="6"/>
    <d v="2014-08-28T01:02:41"/>
    <d v="2014-09-27T01:02:41"/>
    <n v="30"/>
    <x v="3010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x v="6"/>
    <d v="2015-01-16T14:05:47"/>
    <d v="2015-02-15T14:05:47"/>
    <n v="30"/>
    <x v="3011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x v="6"/>
    <d v="2014-09-08T03:54:17"/>
    <d v="2014-10-08T03:54:17"/>
    <n v="30"/>
    <x v="40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x v="6"/>
    <d v="2014-08-21T19:23:05"/>
    <d v="2014-10-20T19:23:05"/>
    <n v="60"/>
    <x v="18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x v="6"/>
    <d v="2016-01-22T18:33:07"/>
    <d v="2016-02-16T18:33:07"/>
    <n v="25"/>
    <x v="301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x v="6"/>
    <d v="2014-07-28T18:33:01"/>
    <d v="2014-08-26T16:28:00"/>
    <n v="29"/>
    <x v="301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x v="6"/>
    <d v="2015-06-22T23:08:27"/>
    <d v="2015-07-22T23:08:27"/>
    <n v="30"/>
    <x v="189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x v="6"/>
    <d v="2014-07-31T16:49:20"/>
    <d v="2014-09-09T16:49:20"/>
    <n v="40"/>
    <x v="3014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x v="6"/>
    <d v="2014-10-09T18:29:26"/>
    <d v="2014-10-26T18:29:26"/>
    <n v="17"/>
    <x v="3015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x v="6"/>
    <d v="2014-12-29T13:04:38"/>
    <d v="2015-01-28T13:04:38"/>
    <n v="30"/>
    <x v="3016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x v="6"/>
    <d v="2015-04-02T13:04:09"/>
    <d v="2015-05-02T13:04:09"/>
    <n v="30"/>
    <x v="121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x v="6"/>
    <d v="2015-01-17T07:13:43"/>
    <d v="2015-02-16T07:13:43"/>
    <n v="30"/>
    <x v="476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x v="6"/>
    <d v="2016-02-19T05:54:29"/>
    <d v="2016-03-05T05:54:29"/>
    <n v="15"/>
    <x v="121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x v="6"/>
    <d v="2015-06-19T18:44:23"/>
    <d v="2015-07-19T18:44:23"/>
    <n v="30"/>
    <x v="407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x v="6"/>
    <d v="2014-08-18T20:56:40"/>
    <d v="2014-09-17T20:56:40"/>
    <n v="30"/>
    <x v="139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x v="6"/>
    <d v="2014-08-05T16:07:54"/>
    <d v="2014-09-04T16:07:54"/>
    <n v="30"/>
    <x v="557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x v="6"/>
    <d v="2016-09-07T21:51:48"/>
    <d v="2016-10-07T21:51:48"/>
    <n v="30"/>
    <x v="711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x v="6"/>
    <d v="2016-02-17T16:13:16"/>
    <d v="2016-04-15T16:28:00"/>
    <n v="58"/>
    <x v="721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x v="6"/>
    <d v="2015-02-22T04:34:59"/>
    <d v="2015-03-24T03:34:59"/>
    <n v="30"/>
    <x v="853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x v="6"/>
    <d v="2014-08-27T21:52:38"/>
    <d v="2014-10-26T21:52:38"/>
    <n v="60"/>
    <x v="2327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x v="6"/>
    <d v="2014-12-17T14:01:07"/>
    <d v="2015-02-01T02:54:00"/>
    <n v="46"/>
    <x v="3017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x v="6"/>
    <d v="2016-02-08T23:59:23"/>
    <d v="2016-03-24T22:59:23"/>
    <n v="45"/>
    <x v="121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x v="6"/>
    <d v="2015-08-01T16:04:57"/>
    <d v="2015-08-31T16:04:57"/>
    <n v="30"/>
    <x v="119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x v="6"/>
    <d v="2015-05-27T05:42:16"/>
    <d v="2015-07-26T05:42:16"/>
    <n v="60"/>
    <x v="708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x v="6"/>
    <d v="2015-10-05T15:43:59"/>
    <d v="2015-12-04T16:43:59"/>
    <n v="60"/>
    <x v="121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x v="6"/>
    <d v="2017-02-02T23:18:01"/>
    <d v="2017-02-23T01:00:00"/>
    <n v="21"/>
    <x v="3018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x v="6"/>
    <d v="2014-05-06T22:31:40"/>
    <d v="2014-06-05T22:31:40"/>
    <n v="30"/>
    <x v="3019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x v="6"/>
    <d v="2015-11-14T00:36:10"/>
    <d v="2015-12-14T00:36:10"/>
    <n v="30"/>
    <x v="121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x v="6"/>
    <d v="2016-01-05T15:43:19"/>
    <d v="2016-02-03T18:49:00"/>
    <n v="29"/>
    <x v="302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x v="6"/>
    <d v="2014-10-29T14:02:44"/>
    <d v="2014-12-18T15:02:44"/>
    <n v="50"/>
    <x v="121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x v="6"/>
    <d v="2015-10-16T19:25:16"/>
    <d v="2015-12-15T20:25:16"/>
    <n v="60"/>
    <x v="3021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x v="6"/>
    <d v="2016-09-01T06:27:04"/>
    <d v="2016-10-02T09:00:00"/>
    <n v="31"/>
    <x v="302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x v="6"/>
    <d v="2015-03-04T22:44:10"/>
    <d v="2015-04-03T21:44:10"/>
    <n v="30"/>
    <x v="157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x v="6"/>
    <d v="2014-09-21T21:11:27"/>
    <d v="2014-10-21T21:11:27"/>
    <n v="30"/>
    <x v="302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x v="6"/>
    <d v="2014-06-14T22:29:24"/>
    <d v="2014-07-01T22:30:00"/>
    <n v="17"/>
    <x v="3024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x v="6"/>
    <d v="2016-05-07T01:41:55"/>
    <d v="2016-05-24T14:25:00"/>
    <n v="17"/>
    <x v="3025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x v="6"/>
    <d v="2014-08-18T19:10:10"/>
    <d v="2014-10-17T19:10:10"/>
    <n v="60"/>
    <x v="37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x v="6"/>
    <d v="2015-10-28T16:06:07"/>
    <d v="2015-12-01T05:59:00"/>
    <n v="34"/>
    <x v="3026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x v="6"/>
    <d v="2015-05-20T05:33:24"/>
    <d v="2015-07-18T03:00:00"/>
    <n v="59"/>
    <x v="3027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x v="6"/>
    <d v="2016-07-08T11:22:34"/>
    <d v="2016-09-06T11:22:34"/>
    <n v="60"/>
    <x v="3028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x v="6"/>
    <d v="2014-12-22T02:01:04"/>
    <d v="2015-01-20T19:16:00"/>
    <n v="29"/>
    <x v="219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x v="6"/>
    <d v="2014-11-05T22:58:45"/>
    <d v="2014-11-20T22:58:45"/>
    <n v="15"/>
    <x v="121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x v="6"/>
    <d v="2015-03-11T05:16:22"/>
    <d v="2015-04-10T05:00:00"/>
    <n v="30"/>
    <x v="1313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x v="6"/>
    <d v="2014-07-22T04:49:49"/>
    <d v="2014-08-21T04:49:49"/>
    <n v="30"/>
    <x v="407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x v="6"/>
    <d v="2014-09-22T15:36:50"/>
    <d v="2014-10-22T15:36:50"/>
    <n v="30"/>
    <x v="94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x v="6"/>
    <d v="2014-12-18T00:32:23"/>
    <d v="2015-01-11T01:00:00"/>
    <n v="24"/>
    <x v="3029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x v="6"/>
    <d v="2016-03-07T12:13:07"/>
    <d v="2016-04-11T11:13:07"/>
    <n v="35"/>
    <x v="303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x v="6"/>
    <d v="2015-06-14T23:00:15"/>
    <d v="2015-07-14T23:00:15"/>
    <n v="30"/>
    <x v="3031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x v="6"/>
    <d v="2014-09-23T15:16:31"/>
    <d v="2014-10-23T15:16:31"/>
    <n v="30"/>
    <x v="407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x v="6"/>
    <d v="2014-05-02T19:26:37"/>
    <d v="2014-05-09T06:53:00"/>
    <n v="7"/>
    <x v="121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x v="6"/>
    <d v="2014-08-14T21:05:16"/>
    <d v="2014-10-13T21:05:16"/>
    <n v="60"/>
    <x v="3032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x v="6"/>
    <d v="2014-10-16T16:33:48"/>
    <d v="2014-11-15T20:00:00"/>
    <n v="30"/>
    <x v="19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x v="6"/>
    <d v="2016-08-31T20:11:25"/>
    <d v="2016-10-01T04:00:00"/>
    <n v="31"/>
    <x v="121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x v="6"/>
    <d v="2014-05-20T15:33:51"/>
    <d v="2014-06-19T15:33:51"/>
    <n v="30"/>
    <x v="303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x v="6"/>
    <d v="2016-06-13T22:23:59"/>
    <d v="2016-07-03T19:59:00"/>
    <n v="20"/>
    <x v="3034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x v="6"/>
    <d v="2015-11-02T23:14:40"/>
    <d v="2015-11-25T23:00:00"/>
    <n v="23"/>
    <x v="3035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x v="6"/>
    <d v="2016-03-17T01:27:24"/>
    <d v="2016-04-01T03:59:00"/>
    <n v="15"/>
    <x v="125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x v="6"/>
    <d v="2014-08-15T15:22:32"/>
    <d v="2014-09-16T03:00:00"/>
    <n v="32"/>
    <x v="303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x v="6"/>
    <d v="2014-05-20T16:40:56"/>
    <d v="2014-06-23T16:00:00"/>
    <n v="34"/>
    <x v="3037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x v="6"/>
    <d v="2016-02-21T03:23:43"/>
    <d v="2016-04-21T02:23:43"/>
    <n v="60"/>
    <x v="121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x v="6"/>
    <d v="2016-06-02T17:44:28"/>
    <d v="2016-07-02T17:44:28"/>
    <n v="30"/>
    <x v="303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x v="6"/>
    <d v="2014-05-28T16:21:24"/>
    <d v="2014-06-27T16:21:24"/>
    <n v="30"/>
    <x v="185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x v="6"/>
    <d v="2015-03-30T14:07:06"/>
    <d v="2015-04-29T14:07:06"/>
    <n v="30"/>
    <x v="3039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x v="6"/>
    <d v="2014-07-13T22:50:11"/>
    <d v="2014-08-12T22:50:11"/>
    <n v="30"/>
    <x v="304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x v="6"/>
    <d v="2016-04-19T00:56:28"/>
    <d v="2016-05-19T00:56:28"/>
    <n v="30"/>
    <x v="191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x v="6"/>
    <d v="2015-08-19T02:49:10"/>
    <d v="2015-09-28T02:49:10"/>
    <n v="40"/>
    <x v="3041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x v="6"/>
    <d v="2016-12-14T23:07:35"/>
    <d v="2017-01-13T23:05:00"/>
    <n v="30"/>
    <x v="304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x v="6"/>
    <d v="2015-01-18T15:52:36"/>
    <d v="2015-02-28T12:00:00"/>
    <n v="41"/>
    <x v="3043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x v="6"/>
    <d v="2015-01-27T16:00:20"/>
    <d v="2015-03-01T03:00:00"/>
    <n v="33"/>
    <x v="165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x v="6"/>
    <d v="2016-11-26T19:18:51"/>
    <d v="2016-12-26T19:18:51"/>
    <n v="30"/>
    <x v="12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x v="6"/>
    <d v="2014-06-22T18:35:11"/>
    <d v="2014-08-21T18:35:11"/>
    <n v="60"/>
    <x v="472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x v="6"/>
    <d v="2015-03-15T08:17:06"/>
    <d v="2015-05-09T04:00:00"/>
    <n v="55"/>
    <x v="3044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x v="6"/>
    <d v="2015-10-06T13:16:15"/>
    <d v="2015-11-05T14:16:15"/>
    <n v="30"/>
    <x v="304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x v="6"/>
    <d v="2014-05-20T01:06:09"/>
    <d v="2014-06-30T17:28:00"/>
    <n v="41"/>
    <x v="3046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x v="6"/>
    <d v="2014-09-23T19:05:49"/>
    <d v="2014-10-21T19:51:00"/>
    <n v="28"/>
    <x v="121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x v="6"/>
    <d v="2016-11-21T17:03:14"/>
    <d v="2016-12-21T17:03:14"/>
    <n v="30"/>
    <x v="3047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x v="6"/>
    <d v="2016-12-28T18:54:02"/>
    <d v="2017-01-27T18:54:02"/>
    <n v="30"/>
    <x v="121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x v="6"/>
    <d v="2016-05-20T22:32:01"/>
    <d v="2016-06-19T22:32:01"/>
    <n v="30"/>
    <x v="147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x v="6"/>
    <d v="2016-05-21T16:45:16"/>
    <d v="2016-06-14T18:54:00"/>
    <n v="24"/>
    <x v="121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x v="6"/>
    <d v="2015-02-06T13:57:05"/>
    <d v="2015-03-08T12:57:05"/>
    <n v="30"/>
    <x v="49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x v="6"/>
    <d v="2015-10-30T04:32:33"/>
    <d v="2015-11-14T23:00:00"/>
    <n v="15"/>
    <x v="388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x v="6"/>
    <d v="2015-12-15T18:16:56"/>
    <d v="2016-01-14T18:16:56"/>
    <n v="30"/>
    <x v="3048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x v="6"/>
    <d v="2016-09-09T10:28:26"/>
    <d v="2016-10-09T10:28:26"/>
    <n v="30"/>
    <x v="119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x v="6"/>
    <d v="2015-02-23T14:29:35"/>
    <d v="2015-03-24T03:59:00"/>
    <n v="29"/>
    <x v="3049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x v="6"/>
    <d v="2015-10-27T22:34:59"/>
    <d v="2015-11-21T04:00:00"/>
    <n v="25"/>
    <x v="305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x v="6"/>
    <d v="2016-06-17T17:49:46"/>
    <d v="2016-07-17T17:49:46"/>
    <n v="30"/>
    <x v="121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x v="6"/>
    <d v="2014-12-17T14:42:04"/>
    <d v="2015-01-16T10:26:00"/>
    <n v="30"/>
    <x v="1301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x v="6"/>
    <d v="2015-04-28T17:34:48"/>
    <d v="2015-05-31T17:35:00"/>
    <n v="33"/>
    <x v="3051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x v="6"/>
    <d v="2015-07-24T16:08:57"/>
    <d v="2015-08-07T15:00:00"/>
    <n v="14"/>
    <x v="3052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x v="6"/>
    <d v="2014-12-17T12:09:11"/>
    <d v="2015-01-16T12:09:11"/>
    <n v="30"/>
    <x v="305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x v="6"/>
    <d v="2015-02-04T04:40:47"/>
    <d v="2015-04-05T03:40:47"/>
    <n v="60"/>
    <x v="119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x v="6"/>
    <d v="2015-06-23T19:34:53"/>
    <d v="2015-08-22T19:34:53"/>
    <n v="60"/>
    <x v="14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x v="6"/>
    <d v="2014-09-08T02:05:00"/>
    <d v="2014-10-22T04:59:00"/>
    <n v="44"/>
    <x v="3054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x v="6"/>
    <d v="2016-11-19T00:45:50"/>
    <d v="2016-12-19T00:45:50"/>
    <n v="30"/>
    <x v="3055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x v="6"/>
    <d v="2017-01-15T12:43:39"/>
    <d v="2017-02-28T08:51:00"/>
    <n v="44"/>
    <x v="305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x v="6"/>
    <d v="2015-12-06T19:47:17"/>
    <d v="2016-01-31T23:55:00"/>
    <n v="56"/>
    <x v="121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x v="6"/>
    <d v="2016-05-05T17:19:57"/>
    <d v="2016-06-04T17:19:57"/>
    <n v="30"/>
    <x v="121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x v="6"/>
    <d v="2016-07-19T20:24:33"/>
    <d v="2016-09-02T20:24:33"/>
    <n v="45"/>
    <x v="1458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x v="6"/>
    <d v="2014-10-15T02:59:50"/>
    <d v="2014-10-25T02:59:50"/>
    <n v="10"/>
    <x v="121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x v="6"/>
    <d v="2016-12-26T21:41:22"/>
    <d v="2017-01-25T21:41:22"/>
    <n v="30"/>
    <x v="121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x v="6"/>
    <d v="2016-04-15T20:21:13"/>
    <d v="2016-05-15T20:21:13"/>
    <n v="30"/>
    <x v="3057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x v="6"/>
    <d v="2015-07-03T19:59:26"/>
    <d v="2015-08-26T18:32:00"/>
    <n v="54"/>
    <x v="3058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x v="6"/>
    <d v="2016-09-27T06:40:34"/>
    <d v="2016-10-27T06:40:34"/>
    <n v="30"/>
    <x v="3059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x v="6"/>
    <d v="2016-11-23T00:15:09"/>
    <d v="2016-12-26T00:15:09"/>
    <n v="33"/>
    <x v="306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x v="6"/>
    <d v="2015-02-18T01:11:06"/>
    <d v="2015-04-02T01:00:00"/>
    <n v="43"/>
    <x v="3061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x v="6"/>
    <d v="2014-09-01T22:00:01"/>
    <d v="2014-09-24T22:00:01"/>
    <n v="23"/>
    <x v="3062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x v="6"/>
    <d v="2017-02-01T00:45:37"/>
    <d v="2017-03-03T05:00:00"/>
    <n v="30"/>
    <x v="1976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x v="6"/>
    <d v="2015-10-30T12:56:44"/>
    <d v="2015-11-29T13:56:44"/>
    <n v="30"/>
    <x v="121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x v="6"/>
    <d v="2016-05-22T15:02:31"/>
    <d v="2016-07-21T15:02:31"/>
    <n v="60"/>
    <x v="3063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x v="6"/>
    <d v="2015-01-25T03:15:40"/>
    <d v="2015-02-24T03:15:40"/>
    <n v="30"/>
    <x v="3064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x v="6"/>
    <d v="2016-01-31T22:43:06"/>
    <d v="2016-02-28T00:00:00"/>
    <n v="28"/>
    <x v="3065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x v="6"/>
    <d v="2015-12-20T13:45:23"/>
    <d v="2016-01-08T06:34:00"/>
    <n v="19"/>
    <x v="30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EF9A1-A05B-4A1D-A0EE-916F4D9E19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57D7C-0B74-4259-9A42-4A2E597C561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6FBAE-D6FA-4B66-9288-61C4144BDDA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D597-2815-4850-B736-379CD024A08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dataField="1" showAll="0">
      <items count="3068">
        <item x="121"/>
        <item x="154"/>
        <item x="1320"/>
        <item x="1317"/>
        <item x="1103"/>
        <item x="1144"/>
        <item x="1872"/>
        <item x="1314"/>
        <item x="1017"/>
        <item x="1188"/>
        <item x="2782"/>
        <item x="407"/>
        <item x="2775"/>
        <item x="3065"/>
        <item x="2942"/>
        <item x="2117"/>
        <item x="168"/>
        <item x="2311"/>
        <item x="120"/>
        <item x="1117"/>
        <item x="472"/>
        <item x="871"/>
        <item x="3012"/>
        <item x="1146"/>
        <item x="1870"/>
        <item x="377"/>
        <item x="830"/>
        <item x="1427"/>
        <item x="1107"/>
        <item x="2349"/>
        <item x="386"/>
        <item x="2983"/>
        <item x="1209"/>
        <item x="3066"/>
        <item x="147"/>
        <item x="3013"/>
        <item x="869"/>
        <item x="151"/>
        <item x="891"/>
        <item x="388"/>
        <item x="2961"/>
        <item x="483"/>
        <item x="2945"/>
        <item x="828"/>
        <item x="2182"/>
        <item x="181"/>
        <item x="428"/>
        <item x="146"/>
        <item x="2856"/>
        <item x="145"/>
        <item x="1101"/>
        <item x="453"/>
        <item x="2036"/>
        <item x="1196"/>
        <item x="119"/>
        <item x="3049"/>
        <item x="3028"/>
        <item x="2780"/>
        <item x="777"/>
        <item x="412"/>
        <item x="866"/>
        <item x="460"/>
        <item x="397"/>
        <item x="1664"/>
        <item x="2115"/>
        <item x="1980"/>
        <item x="2753"/>
        <item x="132"/>
        <item x="372"/>
        <item x="721"/>
        <item x="2198"/>
        <item x="3031"/>
        <item x="478"/>
        <item x="2941"/>
        <item x="418"/>
        <item x="167"/>
        <item x="468"/>
        <item x="1193"/>
        <item x="832"/>
        <item x="2959"/>
        <item x="3016"/>
        <item x="1874"/>
        <item x="180"/>
        <item x="3044"/>
        <item x="612"/>
        <item x="1118"/>
        <item x="31"/>
        <item x="2190"/>
        <item x="1319"/>
        <item x="1307"/>
        <item x="2939"/>
        <item x="691"/>
        <item x="2950"/>
        <item x="3010"/>
        <item x="2310"/>
        <item x="2060"/>
        <item x="398"/>
        <item x="2938"/>
        <item x="191"/>
        <item x="1208"/>
        <item x="1303"/>
        <item x="939"/>
        <item x="888"/>
        <item x="2982"/>
        <item x="476"/>
        <item x="2064"/>
        <item x="161"/>
        <item x="2023"/>
        <item x="3040"/>
        <item x="1206"/>
        <item x="1659"/>
        <item x="142"/>
        <item x="1013"/>
        <item x="724"/>
        <item x="608"/>
        <item x="2986"/>
        <item x="2860"/>
        <item x="867"/>
        <item x="1863"/>
        <item x="2361"/>
        <item x="140"/>
        <item x="403"/>
        <item x="737"/>
        <item x="2990"/>
        <item x="2184"/>
        <item x="577"/>
        <item x="1458"/>
        <item x="696"/>
        <item x="882"/>
        <item x="424"/>
        <item x="3042"/>
        <item x="123"/>
        <item x="851"/>
        <item x="2061"/>
        <item x="2412"/>
        <item x="2027"/>
        <item x="1433"/>
        <item x="1384"/>
        <item x="1145"/>
        <item x="417"/>
        <item x="1434"/>
        <item x="136"/>
        <item x="2968"/>
        <item x="1932"/>
        <item x="1952"/>
        <item x="887"/>
        <item x="1459"/>
        <item x="1195"/>
        <item x="3063"/>
        <item x="695"/>
        <item x="390"/>
        <item x="854"/>
        <item x="489"/>
        <item x="2116"/>
        <item x="713"/>
        <item x="461"/>
        <item x="1667"/>
        <item x="380"/>
        <item x="2956"/>
        <item x="393"/>
        <item x="1210"/>
        <item x="184"/>
        <item x="1143"/>
        <item x="838"/>
        <item x="1312"/>
        <item x="715"/>
        <item x="1865"/>
        <item x="1534"/>
        <item x="532"/>
        <item x="3062"/>
        <item x="1366"/>
        <item x="2978"/>
        <item x="2987"/>
        <item x="1105"/>
        <item x="3058"/>
        <item x="2342"/>
        <item x="470"/>
        <item x="3014"/>
        <item x="3050"/>
        <item x="1931"/>
        <item x="135"/>
        <item x="1976"/>
        <item x="189"/>
        <item x="143"/>
        <item x="474"/>
        <item x="720"/>
        <item x="694"/>
        <item x="1306"/>
        <item x="2327"/>
        <item x="2988"/>
        <item x="1838"/>
        <item x="2351"/>
        <item x="700"/>
        <item x="2854"/>
        <item x="936"/>
        <item x="187"/>
        <item x="894"/>
        <item x="1857"/>
        <item x="1194"/>
        <item x="454"/>
        <item x="3052"/>
        <item x="3005"/>
        <item x="139"/>
        <item x="1428"/>
        <item x="2322"/>
        <item x="2058"/>
        <item x="1660"/>
        <item x="1102"/>
        <item x="1662"/>
        <item x="876"/>
        <item x="2944"/>
        <item x="2114"/>
        <item x="2175"/>
        <item x="877"/>
        <item x="880"/>
        <item x="401"/>
        <item x="1113"/>
        <item x="2928"/>
        <item x="394"/>
        <item x="466"/>
        <item x="455"/>
        <item x="1858"/>
        <item x="1837"/>
        <item x="864"/>
        <item x="395"/>
        <item x="563"/>
        <item x="847"/>
        <item x="1681"/>
        <item x="726"/>
        <item x="835"/>
        <item x="2410"/>
        <item x="482"/>
        <item x="863"/>
        <item x="689"/>
        <item x="2034"/>
        <item x="3002"/>
        <item x="137"/>
        <item x="1340"/>
        <item x="2967"/>
        <item x="1345"/>
        <item x="3064"/>
        <item x="514"/>
        <item x="2363"/>
        <item x="1192"/>
        <item x="718"/>
        <item x="853"/>
        <item x="1864"/>
        <item x="688"/>
        <item x="376"/>
        <item x="1213"/>
        <item x="702"/>
        <item x="1665"/>
        <item x="1373"/>
        <item x="557"/>
        <item x="2994"/>
        <item x="764"/>
        <item x="2997"/>
        <item x="1854"/>
        <item x="2896"/>
        <item x="865"/>
        <item x="414"/>
        <item x="421"/>
        <item x="190"/>
        <item x="1310"/>
        <item x="383"/>
        <item x="422"/>
        <item x="2952"/>
        <item x="475"/>
        <item x="734"/>
        <item x="799"/>
        <item x="1537"/>
        <item x="1677"/>
        <item x="1466"/>
        <item x="856"/>
        <item x="2328"/>
        <item x="1467"/>
        <item x="457"/>
        <item x="389"/>
        <item x="2962"/>
        <item x="943"/>
        <item x="708"/>
        <item x="122"/>
        <item x="749"/>
        <item x="1669"/>
        <item x="2206"/>
        <item x="711"/>
        <item x="2109"/>
        <item x="2055"/>
        <item x="378"/>
        <item x="1979"/>
        <item x="1853"/>
        <item x="2993"/>
        <item x="745"/>
        <item x="525"/>
        <item x="3057"/>
        <item x="3029"/>
        <item x="2157"/>
        <item x="1076"/>
        <item x="1977"/>
        <item x="480"/>
        <item x="1672"/>
        <item x="405"/>
        <item x="3025"/>
        <item x="463"/>
        <item x="2229"/>
        <item x="2989"/>
        <item x="2964"/>
        <item x="2998"/>
        <item x="1189"/>
        <item x="1120"/>
        <item x="165"/>
        <item x="373"/>
        <item x="767"/>
        <item x="717"/>
        <item x="375"/>
        <item x="188"/>
        <item x="515"/>
        <item x="1201"/>
        <item x="941"/>
        <item x="464"/>
        <item x="731"/>
        <item x="859"/>
        <item x="940"/>
        <item x="1202"/>
        <item x="423"/>
        <item x="610"/>
        <item x="2176"/>
        <item x="164"/>
        <item x="469"/>
        <item x="465"/>
        <item x="606"/>
        <item x="942"/>
        <item x="1115"/>
        <item x="2980"/>
        <item x="2934"/>
        <item x="716"/>
        <item x="2188"/>
        <item x="2404"/>
        <item x="874"/>
        <item x="714"/>
        <item x="170"/>
        <item x="166"/>
        <item x="879"/>
        <item x="2364"/>
        <item x="2202"/>
        <item x="125"/>
        <item x="2629"/>
        <item x="2857"/>
        <item x="725"/>
        <item x="462"/>
        <item x="558"/>
        <item x="157"/>
        <item x="3011"/>
        <item x="493"/>
        <item x="427"/>
        <item x="3053"/>
        <item x="2831"/>
        <item x="431"/>
        <item x="769"/>
        <item x="3021"/>
        <item x="416"/>
        <item x="2583"/>
        <item x="2243"/>
        <item x="1432"/>
        <item x="2855"/>
        <item x="473"/>
        <item x="1301"/>
        <item x="3051"/>
        <item x="1474"/>
        <item x="2359"/>
        <item x="1469"/>
        <item x="533"/>
        <item x="1313"/>
        <item x="753"/>
        <item x="76"/>
        <item x="784"/>
        <item x="3036"/>
        <item x="2675"/>
        <item x="604"/>
        <item x="1539"/>
        <item x="1470"/>
        <item x="803"/>
        <item x="552"/>
        <item x="2853"/>
        <item x="706"/>
        <item x="733"/>
        <item x="425"/>
        <item x="1214"/>
        <item x="2706"/>
        <item x="3037"/>
        <item x="2186"/>
        <item x="783"/>
        <item x="861"/>
        <item x="1207"/>
        <item x="141"/>
        <item x="400"/>
        <item x="467"/>
        <item x="659"/>
        <item x="2346"/>
        <item x="486"/>
        <item x="186"/>
        <item x="2991"/>
        <item x="2197"/>
        <item x="3026"/>
        <item x="831"/>
        <item x="2531"/>
        <item x="1796"/>
        <item x="872"/>
        <item x="3006"/>
        <item x="1298"/>
        <item x="2181"/>
        <item x="3056"/>
        <item x="2414"/>
        <item x="2741"/>
        <item x="703"/>
        <item x="2056"/>
        <item x="683"/>
        <item x="2337"/>
        <item x="1250"/>
        <item x="540"/>
        <item x="171"/>
        <item x="1353"/>
        <item x="761"/>
        <item x="770"/>
        <item x="1930"/>
        <item x="325"/>
        <item x="2874"/>
        <item x="477"/>
        <item x="382"/>
        <item x="744"/>
        <item x="741"/>
        <item x="1100"/>
        <item x="903"/>
        <item x="2985"/>
        <item x="2563"/>
        <item x="677"/>
        <item x="158"/>
        <item x="1415"/>
        <item x="989"/>
        <item x="1919"/>
        <item x="2645"/>
        <item x="562"/>
        <item x="1029"/>
        <item x="3018"/>
        <item x="1658"/>
        <item x="2174"/>
        <item x="3043"/>
        <item x="1059"/>
        <item x="2193"/>
        <item x="156"/>
        <item x="70"/>
        <item x="855"/>
        <item x="729"/>
        <item x="149"/>
        <item x="2104"/>
        <item x="1041"/>
        <item x="759"/>
        <item x="152"/>
        <item x="1383"/>
        <item x="1859"/>
        <item x="2156"/>
        <item x="730"/>
        <item x="2539"/>
        <item x="2207"/>
        <item x="2319"/>
        <item x="1856"/>
        <item x="2940"/>
        <item x="73"/>
        <item x="1315"/>
        <item x="1869"/>
        <item x="490"/>
        <item x="609"/>
        <item x="723"/>
        <item x="2020"/>
        <item x="657"/>
        <item x="2028"/>
        <item x="1141"/>
        <item x="2356"/>
        <item x="2895"/>
        <item x="2649"/>
        <item x="860"/>
        <item x="128"/>
        <item x="2974"/>
        <item x="1087"/>
        <item x="2858"/>
        <item x="535"/>
        <item x="2702"/>
        <item x="1055"/>
        <item x="1934"/>
        <item x="174"/>
        <item x="1430"/>
        <item x="134"/>
        <item x="1958"/>
        <item x="1237"/>
        <item x="2111"/>
        <item x="1531"/>
        <item x="2168"/>
        <item x="2977"/>
        <item x="3039"/>
        <item x="1688"/>
        <item x="93"/>
        <item x="2406"/>
        <item x="192"/>
        <item x="391"/>
        <item x="25"/>
        <item x="2900"/>
        <item x="548"/>
        <item x="1676"/>
        <item x="600"/>
        <item x="148"/>
        <item x="83"/>
        <item x="2275"/>
        <item x="2902"/>
        <item x="2110"/>
        <item x="3020"/>
        <item x="381"/>
        <item x="564"/>
        <item x="2609"/>
        <item x="875"/>
        <item x="1109"/>
        <item x="2844"/>
        <item x="3046"/>
        <item x="2740"/>
        <item x="2865"/>
        <item x="96"/>
        <item x="2298"/>
        <item x="426"/>
        <item x="328"/>
        <item x="1349"/>
        <item x="374"/>
        <item x="752"/>
        <item x="1921"/>
        <item x="1461"/>
        <item x="1205"/>
        <item x="1203"/>
        <item x="1861"/>
        <item x="2929"/>
        <item x="1538"/>
        <item x="2957"/>
        <item x="2822"/>
        <item x="1106"/>
        <item x="2999"/>
        <item x="2312"/>
        <item x="2946"/>
        <item x="2972"/>
        <item x="520"/>
        <item x="551"/>
        <item x="2923"/>
        <item x="94"/>
        <item x="50"/>
        <item x="1682"/>
        <item x="2783"/>
        <item x="2786"/>
        <item x="1690"/>
        <item x="2317"/>
        <item x="1666"/>
        <item x="392"/>
        <item x="2286"/>
        <item x="2918"/>
        <item x="1025"/>
        <item x="2325"/>
        <item x="1305"/>
        <item x="719"/>
        <item x="2594"/>
        <item x="1419"/>
        <item x="3038"/>
        <item x="2021"/>
        <item x="2199"/>
        <item x="3054"/>
        <item x="84"/>
        <item x="2045"/>
        <item x="2113"/>
        <item x="89"/>
        <item x="1096"/>
        <item x="2299"/>
        <item x="2314"/>
        <item x="2955"/>
        <item x="3004"/>
        <item x="692"/>
        <item x="1380"/>
        <item x="219"/>
        <item x="2307"/>
        <item x="1725"/>
        <item x="2862"/>
        <item x="487"/>
        <item x="1835"/>
        <item x="2984"/>
        <item x="1402"/>
        <item x="1021"/>
        <item x="1971"/>
        <item x="2460"/>
        <item x="642"/>
        <item x="2142"/>
        <item x="935"/>
        <item x="2360"/>
        <item x="2493"/>
        <item x="1933"/>
        <item x="2358"/>
        <item x="2951"/>
        <item x="1387"/>
        <item x="1058"/>
        <item x="1226"/>
        <item x="1855"/>
        <item x="1381"/>
        <item x="2803"/>
        <item x="740"/>
        <item x="1957"/>
        <item x="1451"/>
        <item x="153"/>
        <item x="3019"/>
        <item x="758"/>
        <item x="3032"/>
        <item x="74"/>
        <item x="2721"/>
        <item x="868"/>
        <item x="1673"/>
        <item x="173"/>
        <item x="1606"/>
        <item x="1337"/>
        <item x="1268"/>
        <item x="890"/>
        <item x="1111"/>
        <item x="543"/>
        <item x="481"/>
        <item x="1123"/>
        <item x="2685"/>
        <item x="1104"/>
        <item x="1805"/>
        <item x="693"/>
        <item x="1279"/>
        <item x="2152"/>
        <item x="2827"/>
        <item x="2183"/>
        <item x="2326"/>
        <item x="2958"/>
        <item x="2201"/>
        <item x="3000"/>
        <item x="1613"/>
        <item x="1068"/>
        <item x="806"/>
        <item x="399"/>
        <item x="1912"/>
        <item x="2398"/>
        <item x="9"/>
        <item x="2177"/>
        <item x="561"/>
        <item x="2635"/>
        <item x="2992"/>
        <item x="1295"/>
        <item x="1497"/>
        <item x="544"/>
        <item x="1465"/>
        <item x="2169"/>
        <item x="1090"/>
        <item x="3059"/>
        <item x="362"/>
        <item x="1649"/>
        <item x="1671"/>
        <item x="2357"/>
        <item x="1354"/>
        <item x="1114"/>
        <item x="2722"/>
        <item x="1198"/>
        <item x="2224"/>
        <item x="2975"/>
        <item x="2838"/>
        <item x="760"/>
        <item x="1355"/>
        <item x="2137"/>
        <item x="1911"/>
        <item x="2205"/>
        <item x="2850"/>
        <item x="2864"/>
        <item x="901"/>
        <item x="1191"/>
        <item x="1732"/>
        <item x="3009"/>
        <item x="1929"/>
        <item x="1447"/>
        <item x="361"/>
        <item x="2192"/>
        <item x="1797"/>
        <item x="2352"/>
        <item x="2971"/>
        <item x="1457"/>
        <item x="516"/>
        <item x="2179"/>
        <item x="1147"/>
        <item x="2630"/>
        <item x="2495"/>
        <item x="2158"/>
        <item x="2491"/>
        <item x="2868"/>
        <item x="491"/>
        <item x="2785"/>
        <item x="2227"/>
        <item x="2624"/>
        <item x="451"/>
        <item x="2637"/>
        <item x="2496"/>
        <item x="159"/>
        <item x="2590"/>
        <item x="379"/>
        <item x="1085"/>
        <item x="2906"/>
        <item x="2203"/>
        <item x="697"/>
        <item x="2225"/>
        <item x="2627"/>
        <item x="938"/>
        <item x="3045"/>
        <item x="2568"/>
        <item x="103"/>
        <item x="2917"/>
        <item x="2321"/>
        <item x="1026"/>
        <item x="2919"/>
        <item x="114"/>
        <item x="3048"/>
        <item x="68"/>
        <item x="387"/>
        <item x="1631"/>
        <item x="22"/>
        <item x="827"/>
        <item x="95"/>
        <item x="2713"/>
        <item x="2320"/>
        <item x="2580"/>
        <item x="2646"/>
        <item x="1862"/>
        <item x="2334"/>
        <item x="2331"/>
        <item x="837"/>
        <item x="1915"/>
        <item x="2963"/>
        <item x="2068"/>
        <item x="3055"/>
        <item x="2901"/>
        <item x="2108"/>
        <item x="1974"/>
        <item x="2733"/>
        <item x="2523"/>
        <item x="2486"/>
        <item x="1391"/>
        <item x="1737"/>
        <item x="842"/>
        <item x="833"/>
        <item x="1351"/>
        <item x="396"/>
        <item x="2309"/>
        <item x="1886"/>
        <item x="1621"/>
        <item x="945"/>
        <item x="2106"/>
        <item x="2920"/>
        <item x="2949"/>
        <item x="2933"/>
        <item x="503"/>
        <item x="709"/>
        <item x="2924"/>
        <item x="2996"/>
        <item x="479"/>
        <item x="1009"/>
        <item x="1368"/>
        <item x="1490"/>
        <item x="1318"/>
        <item x="1907"/>
        <item x="684"/>
        <item x="1119"/>
        <item x="2668"/>
        <item x="406"/>
        <item x="131"/>
        <item x="1385"/>
        <item x="2731"/>
        <item x="3008"/>
        <item x="787"/>
        <item x="2560"/>
        <item x="1082"/>
        <item x="2107"/>
        <item x="796"/>
        <item x="2781"/>
        <item x="2333"/>
        <item x="3033"/>
        <item x="1238"/>
        <item x="889"/>
        <item x="1321"/>
        <item x="1812"/>
        <item x="77"/>
        <item x="526"/>
        <item x="144"/>
        <item x="1348"/>
        <item x="2408"/>
        <item x="1719"/>
        <item x="616"/>
        <item x="517"/>
        <item x="1363"/>
        <item x="2138"/>
        <item x="773"/>
        <item x="2770"/>
        <item x="1920"/>
        <item x="878"/>
        <item x="2589"/>
        <item x="3003"/>
        <item x="701"/>
        <item x="1404"/>
        <item x="735"/>
        <item x="2348"/>
        <item x="2133"/>
        <item x="1142"/>
        <item x="2779"/>
        <item x="732"/>
        <item x="1425"/>
        <item x="1935"/>
        <item x="518"/>
        <item x="917"/>
        <item x="2196"/>
        <item x="2693"/>
        <item x="2638"/>
        <item x="885"/>
        <item x="1290"/>
        <item x="2180"/>
        <item x="1648"/>
        <item x="2214"/>
        <item x="2332"/>
        <item x="2793"/>
        <item x="2009"/>
        <item x="2680"/>
        <item x="1269"/>
        <item x="587"/>
        <item x="553"/>
        <item x="1400"/>
        <item x="2016"/>
        <item x="2699"/>
        <item x="776"/>
        <item x="1036"/>
        <item x="1678"/>
        <item x="2830"/>
        <item x="163"/>
        <item x="1217"/>
        <item x="704"/>
        <item x="20"/>
        <item x="1641"/>
        <item x="2259"/>
        <item x="1223"/>
        <item x="1867"/>
        <item x="1116"/>
        <item x="3035"/>
        <item x="2927"/>
        <item x="1015"/>
        <item x="1227"/>
        <item x="359"/>
        <item x="1308"/>
        <item x="995"/>
        <item x="1536"/>
        <item x="886"/>
        <item x="2899"/>
        <item x="2701"/>
        <item x="844"/>
        <item x="738"/>
        <item x="1902"/>
        <item x="2910"/>
        <item x="133"/>
        <item x="1405"/>
        <item x="1435"/>
        <item x="613"/>
        <item x="560"/>
        <item x="420"/>
        <item x="2815"/>
        <item x="1438"/>
        <item x="2112"/>
        <item x="2593"/>
        <item x="499"/>
        <item x="2052"/>
        <item x="2767"/>
        <item x="2943"/>
        <item x="1808"/>
        <item x="614"/>
        <item x="1972"/>
        <item x="2508"/>
        <item x="2559"/>
        <item x="705"/>
        <item x="1216"/>
        <item x="2354"/>
        <item x="2336"/>
        <item x="1272"/>
        <item x="1346"/>
        <item x="2836"/>
        <item x="2723"/>
        <item x="2664"/>
        <item x="1372"/>
        <item x="1909"/>
        <item x="2710"/>
        <item x="2930"/>
        <item x="2054"/>
        <item x="2973"/>
        <item x="1222"/>
        <item x="2558"/>
        <item x="529"/>
        <item x="1449"/>
        <item x="2724"/>
        <item x="2340"/>
        <item x="176"/>
        <item x="2516"/>
        <item x="71"/>
        <item x="966"/>
        <item x="1731"/>
        <item x="1804"/>
        <item x="559"/>
        <item x="2661"/>
        <item x="2935"/>
        <item x="1638"/>
        <item x="1723"/>
        <item x="1023"/>
        <item x="2189"/>
        <item x="647"/>
        <item x="1634"/>
        <item x="2409"/>
        <item x="1049"/>
        <item x="3007"/>
        <item x="2141"/>
        <item x="2519"/>
        <item x="2578"/>
        <item x="881"/>
        <item x="1439"/>
        <item x="1733"/>
        <item x="2599"/>
        <item x="2069"/>
        <item x="2759"/>
        <item x="739"/>
        <item x="1478"/>
        <item x="1749"/>
        <item x="1028"/>
        <item x="2752"/>
        <item x="1968"/>
        <item x="698"/>
        <item x="1411"/>
        <item x="2669"/>
        <item x="846"/>
        <item x="1288"/>
        <item x="2774"/>
        <item x="2368"/>
        <item x="1232"/>
        <item x="2173"/>
        <item x="92"/>
        <item x="3034"/>
        <item x="2126"/>
        <item x="1454"/>
        <item x="754"/>
        <item x="339"/>
        <item x="368"/>
        <item x="492"/>
        <item x="2859"/>
        <item x="1950"/>
        <item x="2904"/>
        <item x="1978"/>
        <item x="2044"/>
        <item x="1875"/>
        <item x="1441"/>
        <item x="19"/>
        <item x="1453"/>
        <item x="1299"/>
        <item x="2948"/>
        <item x="2585"/>
        <item x="2842"/>
        <item x="1633"/>
        <item x="1871"/>
        <item x="1350"/>
        <item x="1248"/>
        <item x="1547"/>
        <item x="2521"/>
        <item x="2887"/>
        <item x="1898"/>
        <item x="2953"/>
        <item x="2253"/>
        <item x="2437"/>
        <item x="3027"/>
        <item x="2294"/>
        <item x="601"/>
        <item x="1973"/>
        <item x="2778"/>
        <item x="2931"/>
        <item x="2695"/>
        <item x="1955"/>
        <item x="1304"/>
        <item x="771"/>
        <item x="680"/>
        <item x="649"/>
        <item x="541"/>
        <item x="2004"/>
        <item x="1154"/>
        <item x="2745"/>
        <item x="925"/>
        <item x="1263"/>
        <item x="2228"/>
        <item x="1905"/>
        <item x="825"/>
        <item x="2195"/>
        <item x="2035"/>
        <item x="44"/>
        <item x="3047"/>
        <item x="124"/>
        <item x="1655"/>
        <item x="2801"/>
        <item x="2341"/>
        <item x="699"/>
        <item x="2634"/>
        <item x="2623"/>
        <item x="2677"/>
        <item x="1639"/>
        <item x="2121"/>
        <item x="1939"/>
        <item x="2966"/>
        <item x="1098"/>
        <item x="459"/>
        <item x="2132"/>
        <item x="618"/>
        <item x="1358"/>
        <item x="2260"/>
        <item x="1284"/>
        <item x="2802"/>
        <item x="1964"/>
        <item x="2122"/>
        <item x="2413"/>
        <item x="2010"/>
        <item x="780"/>
        <item x="1278"/>
        <item x="2907"/>
        <item x="746"/>
        <item x="2120"/>
        <item x="2717"/>
        <item x="458"/>
        <item x="641"/>
        <item x="1444"/>
        <item x="1225"/>
        <item x="2377"/>
        <item x="858"/>
        <item x="743"/>
        <item x="2130"/>
        <item x="653"/>
        <item x="2397"/>
        <item x="870"/>
        <item x="2689"/>
        <item x="26"/>
        <item x="1251"/>
        <item x="109"/>
        <item x="2204"/>
        <item x="1429"/>
        <item x="484"/>
        <item x="2626"/>
        <item x="821"/>
        <item x="2744"/>
        <item x="527"/>
        <item x="2564"/>
        <item x="2969"/>
        <item x="2871"/>
        <item x="2686"/>
        <item x="130"/>
        <item x="2732"/>
        <item x="1916"/>
        <item x="1810"/>
        <item x="2226"/>
        <item x="2828"/>
        <item x="85"/>
        <item x="116"/>
        <item x="1414"/>
        <item x="17"/>
        <item x="206"/>
        <item x="2703"/>
        <item x="1798"/>
        <item x="1923"/>
        <item x="2065"/>
        <item x="736"/>
        <item x="2550"/>
        <item x="513"/>
        <item x="965"/>
        <item x="1364"/>
        <item x="2707"/>
        <item x="1637"/>
        <item x="2272"/>
        <item x="2057"/>
        <item x="1407"/>
        <item x="583"/>
        <item x="113"/>
        <item x="1801"/>
        <item x="1625"/>
        <item x="1836"/>
        <item x="155"/>
        <item x="2575"/>
        <item x="2019"/>
        <item x="948"/>
        <item x="1397"/>
        <item x="1050"/>
        <item x="2720"/>
        <item x="2105"/>
        <item x="169"/>
        <item x="2705"/>
        <item x="1860"/>
        <item x="172"/>
        <item x="2772"/>
        <item x="2"/>
        <item x="2981"/>
        <item x="1803"/>
        <item x="2022"/>
        <item x="1533"/>
        <item x="1247"/>
        <item x="2187"/>
        <item x="98"/>
        <item x="2875"/>
        <item x="2526"/>
        <item x="126"/>
        <item x="2119"/>
        <item x="619"/>
        <item x="1866"/>
        <item x="2436"/>
        <item x="1697"/>
        <item x="2151"/>
        <item x="2761"/>
        <item x="2237"/>
        <item x="1873"/>
        <item x="1670"/>
        <item x="2736"/>
        <item x="2233"/>
        <item x="1365"/>
        <item x="665"/>
        <item x="2799"/>
        <item x="2712"/>
        <item x="1901"/>
        <item x="2449"/>
        <item x="79"/>
        <item x="438"/>
        <item x="607"/>
        <item x="2043"/>
        <item x="937"/>
        <item x="2456"/>
        <item x="2383"/>
        <item x="2847"/>
        <item x="1153"/>
        <item x="2908"/>
        <item x="782"/>
        <item x="2749"/>
        <item x="2925"/>
        <item x="2244"/>
        <item x="2909"/>
        <item x="1027"/>
        <item x="1389"/>
        <item x="2562"/>
        <item x="615"/>
        <item x="2538"/>
        <item x="367"/>
        <item x="2807"/>
        <item x="2007"/>
        <item x="539"/>
        <item x="2979"/>
        <item x="685"/>
        <item x="1983"/>
        <item x="1815"/>
        <item x="2751"/>
        <item x="2582"/>
        <item x="1020"/>
        <item x="1730"/>
        <item x="2809"/>
        <item x="2960"/>
        <item x="2014"/>
        <item x="2766"/>
        <item x="2483"/>
        <item x="1936"/>
        <item x="1914"/>
        <item x="90"/>
        <item x="1293"/>
        <item x="2913"/>
        <item x="536"/>
        <item x="762"/>
        <item x="1260"/>
        <item x="763"/>
        <item x="102"/>
        <item x="1900"/>
        <item x="2504"/>
        <item x="1896"/>
        <item x="2911"/>
        <item x="654"/>
        <item x="1408"/>
        <item x="997"/>
        <item x="852"/>
        <item x="1133"/>
        <item x="2671"/>
        <item x="1845"/>
        <item x="843"/>
        <item x="1981"/>
        <item x="2905"/>
        <item x="2218"/>
        <item x="883"/>
        <item x="2338"/>
        <item x="411"/>
        <item x="2727"/>
        <item x="2579"/>
        <item x="802"/>
        <item x="107"/>
        <item x="2621"/>
        <item x="2841"/>
        <item x="1417"/>
        <item x="766"/>
        <item x="2852"/>
        <item x="1361"/>
        <item x="2293"/>
        <item x="2167"/>
        <item x="1956"/>
        <item x="2513"/>
        <item x="2797"/>
        <item x="2670"/>
        <item x="384"/>
        <item x="978"/>
        <item x="1724"/>
        <item x="1828"/>
        <item x="2517"/>
        <item x="2810"/>
        <item x="779"/>
        <item x="636"/>
        <item x="804"/>
        <item x="2051"/>
        <item x="440"/>
        <item x="1684"/>
        <item x="2185"/>
        <item x="1924"/>
        <item x="2652"/>
        <item x="1281"/>
        <item x="272"/>
        <item x="772"/>
        <item x="2892"/>
        <item x="1532"/>
        <item x="2423"/>
        <item x="660"/>
        <item x="2798"/>
        <item x="2474"/>
        <item x="1687"/>
        <item x="1309"/>
        <item x="2581"/>
        <item x="2614"/>
        <item x="2678"/>
        <item x="722"/>
        <item x="2129"/>
        <item x="2777"/>
        <item x="1311"/>
        <item x="1722"/>
        <item x="2698"/>
        <item x="2628"/>
        <item x="41"/>
        <item x="2755"/>
        <item x="592"/>
        <item x="2478"/>
        <item x="946"/>
        <item x="2788"/>
        <item x="2222"/>
        <item x="1280"/>
        <item x="1656"/>
        <item x="1394"/>
        <item x="922"/>
        <item x="1150"/>
        <item x="963"/>
        <item x="2684"/>
        <item x="2200"/>
        <item x="1245"/>
        <item x="2636"/>
        <item x="1322"/>
        <item x="1273"/>
        <item x="2388"/>
        <item x="648"/>
        <item x="447"/>
        <item x="2787"/>
        <item x="1472"/>
        <item x="1406"/>
        <item x="1726"/>
        <item x="2947"/>
        <item x="1073"/>
        <item x="1399"/>
        <item x="223"/>
        <item x="1255"/>
        <item x="1011"/>
        <item x="2407"/>
        <item x="598"/>
        <item x="2507"/>
        <item x="1970"/>
        <item x="993"/>
        <item x="64"/>
        <item x="35"/>
        <item x="2118"/>
        <item x="263"/>
        <item x="850"/>
        <item x="2754"/>
        <item x="48"/>
        <item x="3060"/>
        <item x="999"/>
        <item x="2001"/>
        <item x="1370"/>
        <item x="1822"/>
        <item x="2025"/>
        <item x="1814"/>
        <item x="2379"/>
        <item x="2324"/>
        <item x="2891"/>
        <item x="1487"/>
        <item x="1663"/>
        <item x="2937"/>
        <item x="2462"/>
        <item x="2936"/>
        <item x="177"/>
        <item x="419"/>
        <item x="1485"/>
        <item x="500"/>
        <item x="2696"/>
        <item x="2592"/>
        <item x="2191"/>
        <item x="1264"/>
        <item x="1807"/>
        <item x="2884"/>
        <item x="1883"/>
        <item x="1647"/>
        <item x="1211"/>
        <item x="1476"/>
        <item x="2610"/>
        <item x="826"/>
        <item x="1721"/>
        <item x="2543"/>
        <item x="108"/>
        <item x="162"/>
        <item x="2837"/>
        <item x="2872"/>
        <item x="2682"/>
        <item x="1375"/>
        <item x="1285"/>
        <item x="1409"/>
        <item x="1037"/>
        <item x="1376"/>
        <item x="179"/>
        <item x="1342"/>
        <item x="632"/>
        <item x="672"/>
        <item x="441"/>
        <item x="1297"/>
        <item x="1709"/>
        <item x="1390"/>
        <item x="2663"/>
        <item x="2642"/>
        <item x="1927"/>
        <item x="974"/>
        <item x="1316"/>
        <item x="631"/>
        <item x="3041"/>
        <item x="1344"/>
        <item x="2970"/>
        <item x="1771"/>
        <item x="1204"/>
        <item x="1480"/>
        <item x="810"/>
        <item x="1897"/>
        <item x="2390"/>
        <item x="2625"/>
        <item x="1473"/>
        <item x="595"/>
        <item x="67"/>
        <item x="2370"/>
        <item x="2554"/>
        <item x="1535"/>
        <item x="234"/>
        <item x="1727"/>
        <item x="1643"/>
        <item x="2903"/>
        <item x="2417"/>
        <item x="2683"/>
        <item x="707"/>
        <item x="2867"/>
        <item x="961"/>
        <item x="66"/>
        <item x="2362"/>
        <item x="2687"/>
        <item x="643"/>
        <item x="1294"/>
        <item x="1559"/>
        <item x="947"/>
        <item x="449"/>
        <item x="2747"/>
        <item x="2492"/>
        <item x="2393"/>
        <item x="2382"/>
        <item x="1794"/>
        <item x="2211"/>
        <item x="409"/>
        <item x="2018"/>
        <item x="2350"/>
        <item x="2335"/>
        <item x="2726"/>
        <item x="2123"/>
        <item x="3061"/>
        <item x="599"/>
        <item x="2608"/>
        <item x="2641"/>
        <item x="1200"/>
        <item x="1651"/>
        <item x="1003"/>
        <item x="1761"/>
        <item x="2692"/>
        <item x="445"/>
        <item x="1053"/>
        <item x="2565"/>
        <item x="623"/>
        <item x="329"/>
        <item x="2893"/>
        <item x="2764"/>
        <item x="605"/>
        <item x="910"/>
        <item x="2518"/>
        <item x="571"/>
        <item x="2147"/>
        <item x="1899"/>
        <item x="687"/>
        <item x="644"/>
        <item x="1675"/>
        <item x="1258"/>
        <item x="2548"/>
        <item x="996"/>
        <item x="602"/>
        <item x="1043"/>
        <item x="1780"/>
        <item x="2756"/>
        <item x="1218"/>
        <item x="1829"/>
        <item x="1228"/>
        <item x="2216"/>
        <item x="3030"/>
        <item x="2395"/>
        <item x="456"/>
        <item x="1627"/>
        <item x="10"/>
        <item x="2481"/>
        <item x="86"/>
        <item x="115"/>
        <item x="650"/>
        <item x="2561"/>
        <item x="2557"/>
        <item x="2651"/>
        <item x="2411"/>
        <item x="574"/>
        <item x="1300"/>
        <item x="225"/>
        <item x="2711"/>
        <item x="932"/>
        <item x="346"/>
        <item x="1479"/>
        <item x="2611"/>
        <item x="23"/>
        <item x="986"/>
        <item x="985"/>
        <item x="2452"/>
        <item x="1790"/>
        <item x="2829"/>
        <item x="2834"/>
        <item x="358"/>
        <item x="967"/>
        <item x="2976"/>
        <item x="443"/>
        <item x="2502"/>
        <item x="1456"/>
        <item x="2046"/>
        <item x="2653"/>
        <item x="1130"/>
        <item x="2570"/>
        <item x="2673"/>
        <item x="1282"/>
        <item x="47"/>
        <item x="1220"/>
        <item x="336"/>
        <item x="786"/>
        <item x="2159"/>
        <item x="1086"/>
        <item x="2217"/>
        <item x="1215"/>
        <item x="1889"/>
        <item x="2633"/>
        <item x="2166"/>
        <item x="471"/>
        <item x="2392"/>
        <item x="1393"/>
        <item x="432"/>
        <item x="1088"/>
        <item x="38"/>
        <item x="2700"/>
        <item x="1997"/>
        <item x="2289"/>
        <item x="1492"/>
        <item x="884"/>
        <item x="1056"/>
        <item x="1426"/>
        <item x="2709"/>
        <item x="2915"/>
        <item x="2666"/>
        <item x="2008"/>
        <item x="2143"/>
        <item x="1626"/>
        <item x="2704"/>
        <item x="2889"/>
        <item x="2103"/>
        <item x="2546"/>
        <item x="1259"/>
        <item x="97"/>
        <item x="2047"/>
        <item x="63"/>
        <item x="611"/>
        <item x="1292"/>
        <item x="1070"/>
        <item x="2746"/>
        <item x="2268"/>
        <item x="2620"/>
        <item x="2161"/>
        <item x="2657"/>
        <item x="1233"/>
        <item x="2041"/>
        <item x="676"/>
        <item x="2457"/>
        <item x="402"/>
        <item x="243"/>
        <item x="1257"/>
        <item x="2792"/>
        <item x="2718"/>
        <item x="1422"/>
        <item x="668"/>
        <item x="2245"/>
        <item x="2647"/>
        <item x="2880"/>
        <item x="1199"/>
        <item x="2432"/>
        <item x="448"/>
        <item x="1455"/>
        <item x="565"/>
        <item x="2573"/>
        <item x="1620"/>
        <item x="2394"/>
        <item x="902"/>
        <item x="2694"/>
        <item x="229"/>
        <item x="2219"/>
        <item x="2587"/>
        <item x="792"/>
        <item x="1464"/>
        <item x="857"/>
        <item x="197"/>
        <item x="1789"/>
        <item x="2062"/>
        <item x="2965"/>
        <item x="150"/>
        <item x="1975"/>
        <item x="1695"/>
        <item x="2386"/>
        <item x="2760"/>
        <item x="2617"/>
        <item x="578"/>
        <item x="505"/>
        <item x="512"/>
        <item x="2429"/>
        <item x="1423"/>
        <item x="1190"/>
        <item x="628"/>
        <item x="2616"/>
        <item x="2273"/>
        <item x="290"/>
        <item x="357"/>
        <item x="1630"/>
        <item x="40"/>
        <item x="667"/>
        <item x="2805"/>
        <item x="1622"/>
        <item x="2823"/>
        <item x="953"/>
        <item x="2139"/>
        <item x="1906"/>
        <item x="1051"/>
        <item x="1567"/>
        <item x="2577"/>
        <item x="1437"/>
        <item x="2164"/>
        <item x="3015"/>
        <item x="1644"/>
        <item x="2681"/>
        <item x="2728"/>
        <item x="2825"/>
        <item x="2497"/>
        <item x="2800"/>
        <item x="620"/>
        <item x="2597"/>
        <item x="1066"/>
        <item x="1001"/>
        <item x="2765"/>
        <item x="1332"/>
        <item x="1826"/>
        <item x="2544"/>
        <item x="178"/>
        <item x="2258"/>
        <item x="1477"/>
        <item x="2443"/>
        <item x="634"/>
        <item x="2215"/>
        <item x="950"/>
        <item x="2128"/>
        <item x="2644"/>
        <item x="808"/>
        <item x="1967"/>
        <item x="2851"/>
        <item x="892"/>
        <item x="1917"/>
        <item x="1734"/>
        <item x="2238"/>
        <item x="2265"/>
        <item x="793"/>
        <item x="2734"/>
        <item x="2367"/>
        <item x="2602"/>
        <item x="1773"/>
        <item x="1832"/>
        <item x="2445"/>
        <item x="1249"/>
        <item x="2622"/>
        <item x="1879"/>
        <item x="2522"/>
        <item x="2402"/>
        <item x="2922"/>
        <item x="2818"/>
        <item x="2170"/>
        <item x="335"/>
        <item x="848"/>
        <item x="944"/>
        <item x="727"/>
        <item x="1597"/>
        <item x="2466"/>
        <item x="2163"/>
        <item x="2083"/>
        <item x="1904"/>
        <item x="1542"/>
        <item x="1960"/>
        <item x="1054"/>
        <item x="2812"/>
        <item x="355"/>
        <item x="1235"/>
        <item x="836"/>
        <item x="1134"/>
        <item x="2031"/>
        <item x="1652"/>
        <item x="2604"/>
        <item x="2430"/>
        <item x="2762"/>
        <item x="2794"/>
        <item x="2194"/>
        <item x="839"/>
        <item x="2789"/>
        <item x="2053"/>
        <item x="1031"/>
        <item x="2662"/>
        <item x="2914"/>
        <item x="91"/>
        <item x="2248"/>
        <item x="2066"/>
        <item x="1965"/>
        <item x="1436"/>
        <item x="2618"/>
        <item x="1817"/>
        <item x="2737"/>
        <item x="1686"/>
        <item x="791"/>
        <item x="658"/>
        <item x="2500"/>
        <item x="1431"/>
        <item x="661"/>
        <item x="2525"/>
        <item x="638"/>
        <item x="2012"/>
        <item x="2369"/>
        <item x="118"/>
        <item x="2283"/>
        <item x="1108"/>
        <item x="1691"/>
        <item x="1735"/>
        <item x="992"/>
        <item x="2428"/>
        <item x="15"/>
        <item x="2748"/>
        <item x="1969"/>
        <item x="2511"/>
        <item x="652"/>
        <item x="72"/>
        <item x="2690"/>
        <item x="2595"/>
        <item x="2547"/>
        <item x="3001"/>
        <item x="307"/>
        <item x="2833"/>
        <item x="1800"/>
        <item x="2439"/>
        <item x="2468"/>
        <item x="2569"/>
        <item x="1241"/>
        <item x="2819"/>
        <item x="1475"/>
        <item x="991"/>
        <item x="690"/>
        <item x="2813"/>
        <item x="3023"/>
        <item x="712"/>
        <item x="2149"/>
        <item x="2102"/>
        <item x="29"/>
        <item x="1806"/>
        <item x="576"/>
        <item x="221"/>
        <item x="2172"/>
        <item x="1632"/>
        <item x="2566"/>
        <item x="104"/>
        <item x="1821"/>
        <item x="988"/>
        <item x="962"/>
        <item x="2339"/>
        <item x="519"/>
        <item x="617"/>
        <item x="1178"/>
        <item x="413"/>
        <item x="2821"/>
        <item x="2399"/>
        <item x="2912"/>
        <item x="1654"/>
        <item x="437"/>
        <item x="1286"/>
        <item x="2921"/>
        <item x="603"/>
        <item x="1698"/>
        <item x="267"/>
        <item x="2814"/>
        <item x="990"/>
        <item x="1582"/>
        <item x="1624"/>
        <item x="2843"/>
        <item x="2995"/>
        <item x="2886"/>
        <item x="2758"/>
        <item x="1091"/>
        <item x="1274"/>
        <item x="2532"/>
        <item x="2075"/>
        <item x="488"/>
        <item x="1424"/>
        <item x="633"/>
        <item x="589"/>
        <item x="572"/>
        <item x="1356"/>
        <item x="215"/>
        <item x="82"/>
        <item x="2806"/>
        <item x="371"/>
        <item x="1443"/>
        <item x="629"/>
        <item x="1275"/>
        <item x="2600"/>
        <item x="75"/>
        <item x="1966"/>
        <item x="354"/>
        <item x="2738"/>
        <item x="686"/>
        <item x="30"/>
        <item x="78"/>
        <item x="2220"/>
        <item x="218"/>
        <item x="987"/>
        <item x="1846"/>
        <item x="2506"/>
        <item x="408"/>
        <item x="1378"/>
        <item x="2571"/>
        <item x="639"/>
        <item x="1212"/>
        <item x="2545"/>
        <item x="1099"/>
        <item x="2739"/>
        <item x="1271"/>
        <item x="2769"/>
        <item x="1693"/>
        <item x="204"/>
        <item x="256"/>
        <item x="1834"/>
        <item x="975"/>
        <item x="1174"/>
        <item x="1242"/>
        <item x="2655"/>
        <item x="640"/>
        <item x="87"/>
        <item x="1945"/>
        <item x="1913"/>
        <item x="2832"/>
        <item x="1961"/>
        <item x="331"/>
        <item x="2239"/>
        <item x="2667"/>
        <item x="202"/>
        <item x="1335"/>
        <item x="2153"/>
        <item x="1646"/>
        <item x="2719"/>
        <item x="949"/>
        <item x="645"/>
        <item x="247"/>
        <item x="2150"/>
        <item x="1392"/>
        <item x="1903"/>
        <item x="2879"/>
        <item x="1819"/>
        <item x="1413"/>
        <item x="205"/>
        <item x="2556"/>
        <item x="1000"/>
        <item x="1122"/>
        <item x="1080"/>
        <item x="1324"/>
        <item x="2795"/>
        <item x="2284"/>
        <item x="1777"/>
        <item x="404"/>
        <item x="2280"/>
        <item x="2658"/>
        <item x="2536"/>
        <item x="1605"/>
        <item x="100"/>
        <item x="2165"/>
        <item x="1999"/>
        <item x="259"/>
        <item x="1139"/>
        <item x="2514"/>
        <item x="2572"/>
        <item x="530"/>
        <item x="555"/>
        <item x="2470"/>
        <item x="2527"/>
        <item x="674"/>
        <item x="160"/>
        <item x="2835"/>
        <item x="2420"/>
        <item x="2479"/>
        <item x="1926"/>
        <item x="2145"/>
        <item x="675"/>
        <item x="1910"/>
        <item x="2932"/>
        <item x="1172"/>
        <item x="2048"/>
        <item x="1261"/>
        <item x="2400"/>
        <item x="2659"/>
        <item x="2869"/>
        <item x="594"/>
        <item x="129"/>
        <item x="2849"/>
        <item x="360"/>
        <item x="1674"/>
        <item x="1287"/>
        <item x="2520"/>
        <item x="899"/>
        <item x="1448"/>
        <item x="2848"/>
        <item x="625"/>
        <item x="2401"/>
        <item x="1471"/>
        <item x="550"/>
        <item x="2347"/>
        <item x="545"/>
        <item x="1887"/>
        <item x="429"/>
        <item x="750"/>
        <item x="1833"/>
        <item x="13"/>
        <item x="1918"/>
        <item x="2247"/>
        <item x="2465"/>
        <item x="2883"/>
        <item x="1362"/>
        <item x="2845"/>
        <item x="1388"/>
        <item x="1891"/>
        <item x="1081"/>
        <item x="824"/>
        <item x="811"/>
        <item x="893"/>
        <item x="1793"/>
        <item x="1185"/>
        <item x="2650"/>
        <item x="2127"/>
        <item x="1276"/>
        <item x="2374"/>
        <item x="1094"/>
        <item x="2469"/>
        <item x="1395"/>
        <item x="2811"/>
        <item x="1942"/>
        <item x="1234"/>
        <item x="1791"/>
        <item x="1128"/>
        <item x="2574"/>
        <item x="728"/>
        <item x="2601"/>
        <item x="2005"/>
        <item x="1683"/>
        <item x="2882"/>
        <item x="1024"/>
        <item x="1359"/>
        <item x="1462"/>
        <item x="1033"/>
        <item x="1657"/>
        <item x="823"/>
        <item x="781"/>
        <item x="2033"/>
        <item x="2512"/>
        <item x="2535"/>
        <item x="3024"/>
        <item x="1895"/>
        <item x="1440"/>
        <item x="2528"/>
        <item x="1692"/>
        <item x="502"/>
        <item x="2771"/>
        <item x="630"/>
        <item x="2743"/>
        <item x="2878"/>
        <item x="442"/>
        <item x="1484"/>
        <item x="2817"/>
        <item x="1954"/>
        <item x="2725"/>
        <item x="2232"/>
        <item x="1959"/>
        <item x="2804"/>
        <item x="1948"/>
        <item x="666"/>
        <item x="2419"/>
        <item x="1592"/>
        <item x="1928"/>
        <item x="671"/>
        <item x="1619"/>
        <item x="2487"/>
        <item x="2171"/>
        <item x="2249"/>
        <item x="127"/>
        <item x="433"/>
        <item x="588"/>
        <item x="2640"/>
        <item x="2541"/>
        <item x="1083"/>
        <item x="2598"/>
        <item x="2750"/>
        <item x="678"/>
        <item x="1925"/>
        <item x="2037"/>
        <item x="2345"/>
        <item x="954"/>
        <item x="2866"/>
        <item x="1481"/>
        <item x="1546"/>
        <item x="198"/>
        <item x="1046"/>
        <item x="1302"/>
        <item x="1377"/>
        <item x="2424"/>
        <item x="951"/>
        <item x="327"/>
        <item x="1256"/>
        <item x="2155"/>
        <item x="2488"/>
        <item x="1236"/>
        <item x="573"/>
        <item x="1818"/>
        <item x="2791"/>
        <item x="568"/>
        <item x="624"/>
        <item x="2305"/>
        <item x="509"/>
        <item x="227"/>
        <item x="1077"/>
        <item x="2656"/>
        <item x="33"/>
        <item x="2529"/>
        <item x="2898"/>
        <item x="1602"/>
        <item x="834"/>
        <item x="226"/>
        <item x="1600"/>
        <item x="110"/>
        <item x="434"/>
        <item x="2124"/>
        <item x="2480"/>
        <item x="1110"/>
        <item x="435"/>
        <item x="200"/>
        <item x="1224"/>
        <item x="2380"/>
        <item x="1685"/>
        <item x="2241"/>
        <item x="1253"/>
        <item x="1182"/>
        <item x="2714"/>
        <item x="1824"/>
        <item x="2329"/>
        <item x="1753"/>
        <item x="2030"/>
        <item x="2826"/>
        <item x="2665"/>
        <item x="590"/>
        <item x="1713"/>
        <item x="2537"/>
        <item x="982"/>
        <item x="2632"/>
        <item x="1442"/>
        <item x="62"/>
        <item x="2530"/>
        <item x="498"/>
        <item x="1002"/>
        <item x="2029"/>
        <item x="1496"/>
        <item x="2660"/>
        <item x="679"/>
        <item x="2136"/>
        <item x="11"/>
        <item x="1270"/>
        <item x="117"/>
        <item x="2715"/>
        <item x="1831"/>
        <item x="2344"/>
        <item x="923"/>
        <item x="924"/>
        <item x="2235"/>
        <item x="2870"/>
        <item x="2376"/>
        <item x="1063"/>
        <item x="2435"/>
        <item x="2330"/>
        <item x="2059"/>
        <item x="972"/>
        <item x="2396"/>
        <item x="1008"/>
        <item x="2454"/>
        <item x="2584"/>
        <item x="1336"/>
        <item x="2790"/>
        <item x="2773"/>
        <item x="669"/>
        <item x="2501"/>
        <item x="820"/>
        <item x="1040"/>
        <item x="2063"/>
        <item x="2230"/>
        <item x="742"/>
        <item x="1947"/>
        <item x="294"/>
        <item x="1386"/>
        <item x="1764"/>
        <item x="1946"/>
        <item x="217"/>
        <item x="2890"/>
        <item x="2438"/>
        <item x="3022"/>
        <item x="364"/>
        <item x="2378"/>
        <item x="1357"/>
        <item x="2897"/>
        <item x="45"/>
        <item x="2824"/>
        <item x="1022"/>
        <item x="1635"/>
        <item x="2076"/>
        <item x="2549"/>
        <item x="316"/>
        <item x="436"/>
        <item x="1729"/>
        <item x="257"/>
        <item x="2873"/>
        <item x="280"/>
        <item x="957"/>
        <item x="2484"/>
        <item x="1830"/>
        <item x="1229"/>
        <item x="822"/>
        <item x="663"/>
        <item x="2509"/>
        <item x="549"/>
        <item x="2742"/>
        <item x="1019"/>
        <item x="912"/>
        <item x="2735"/>
        <item x="2729"/>
        <item x="1581"/>
        <item x="814"/>
        <item x="1062"/>
        <item x="817"/>
        <item x="1171"/>
        <item x="1052"/>
        <item x="2863"/>
        <item x="1252"/>
        <item x="350"/>
        <item x="1267"/>
        <item x="1650"/>
        <item x="2144"/>
        <item x="1694"/>
        <item x="2178"/>
        <item x="341"/>
        <item x="2125"/>
        <item x="2086"/>
        <item x="2816"/>
        <item x="664"/>
        <item x="920"/>
        <item x="1728"/>
        <item x="845"/>
        <item x="2011"/>
        <item x="2607"/>
        <item x="1044"/>
        <item x="1092"/>
        <item x="1943"/>
        <item x="292"/>
        <item x="111"/>
        <item x="2391"/>
        <item x="2510"/>
        <item x="1699"/>
        <item x="798"/>
        <item x="2279"/>
        <item x="1962"/>
        <item x="1799"/>
        <item x="1197"/>
        <item x="1788"/>
        <item x="1984"/>
        <item x="1018"/>
        <item x="2482"/>
        <item x="1325"/>
        <item x="2894"/>
        <item x="566"/>
        <item x="1816"/>
        <item x="2591"/>
        <item x="385"/>
        <item x="2276"/>
        <item x="2586"/>
        <item x="2697"/>
        <item x="2433"/>
        <item x="2285"/>
        <item x="2885"/>
        <item x="906"/>
        <item x="1371"/>
        <item x="1944"/>
        <item x="591"/>
        <item x="2405"/>
        <item x="34"/>
        <item x="333"/>
        <item x="1938"/>
        <item x="7"/>
        <item x="2676"/>
        <item x="1071"/>
        <item x="2088"/>
        <item x="622"/>
        <item x="1446"/>
        <item x="2542"/>
        <item x="585"/>
        <item x="2313"/>
        <item x="1064"/>
        <item x="2162"/>
        <item x="768"/>
        <item x="1940"/>
        <item x="213"/>
        <item x="60"/>
        <item x="2648"/>
        <item x="1079"/>
        <item x="956"/>
        <item x="53"/>
        <item x="2540"/>
        <item x="1894"/>
        <item x="276"/>
        <item x="322"/>
        <item x="2473"/>
        <item x="2619"/>
        <item x="2846"/>
        <item x="1042"/>
        <item x="1868"/>
        <item x="2691"/>
        <item x="2221"/>
        <item x="14"/>
        <item x="897"/>
        <item x="1809"/>
        <item x="1963"/>
        <item x="2099"/>
        <item x="841"/>
        <item x="2463"/>
        <item x="569"/>
        <item x="2639"/>
        <item x="2415"/>
        <item x="2861"/>
        <item x="1623"/>
        <item x="1343"/>
        <item x="317"/>
        <item x="2385"/>
        <item x="1067"/>
        <item x="99"/>
        <item x="1763"/>
        <item x="1061"/>
        <item x="1265"/>
        <item x="2916"/>
        <item x="662"/>
        <item x="646"/>
        <item x="1057"/>
        <item x="1893"/>
        <item x="2615"/>
        <item x="1995"/>
        <item x="2267"/>
        <item x="909"/>
        <item x="2389"/>
        <item x="1030"/>
        <item x="2471"/>
        <item x="1230"/>
        <item x="973"/>
        <item x="2679"/>
        <item x="101"/>
        <item x="2494"/>
        <item x="1379"/>
        <item x="2954"/>
        <item x="309"/>
        <item x="1802"/>
        <item x="815"/>
        <item x="5"/>
        <item x="320"/>
        <item x="2444"/>
        <item x="410"/>
        <item x="1084"/>
        <item x="816"/>
        <item x="2093"/>
        <item x="710"/>
        <item x="16"/>
        <item x="1736"/>
        <item x="277"/>
        <item x="1048"/>
        <item x="1323"/>
        <item x="2881"/>
        <item x="2000"/>
        <item x="2372"/>
        <item x="1005"/>
        <item x="2876"/>
        <item x="2236"/>
        <item x="287"/>
        <item x="1338"/>
        <item x="326"/>
        <item x="1781"/>
        <item x="1482"/>
        <item x="1941"/>
        <item x="2210"/>
        <item x="2476"/>
        <item x="1006"/>
        <item x="1756"/>
        <item x="1661"/>
        <item x="2567"/>
        <item x="2288"/>
        <item x="1240"/>
        <item x="313"/>
        <item x="2796"/>
        <item x="1074"/>
        <item x="1554"/>
        <item x="964"/>
        <item x="1124"/>
        <item x="2212"/>
        <item x="3017"/>
        <item x="1175"/>
        <item x="2315"/>
        <item x="1277"/>
        <item x="2134"/>
        <item x="2387"/>
        <item x="1982"/>
        <item x="185"/>
        <item x="1045"/>
        <item x="88"/>
        <item x="2242"/>
        <item x="1949"/>
        <item x="415"/>
        <item x="2534"/>
        <item x="1078"/>
        <item x="637"/>
        <item x="2490"/>
        <item x="65"/>
        <item x="656"/>
        <item x="596"/>
        <item x="1881"/>
        <item x="2291"/>
        <item x="2087"/>
        <item x="1262"/>
        <item x="2672"/>
        <item x="261"/>
        <item x="288"/>
        <item x="1775"/>
        <item x="1486"/>
        <item x="2605"/>
        <item x="1636"/>
        <item x="528"/>
        <item x="36"/>
        <item x="829"/>
        <item x="208"/>
        <item x="898"/>
        <item x="1004"/>
        <item x="2256"/>
        <item x="2308"/>
        <item x="911"/>
        <item x="2271"/>
        <item x="584"/>
        <item x="1880"/>
        <item x="2503"/>
        <item x="2498"/>
        <item x="291"/>
        <item x="46"/>
        <item x="1827"/>
        <item x="2877"/>
        <item x="1701"/>
        <item x="1401"/>
        <item x="1452"/>
        <item x="2446"/>
        <item x="915"/>
        <item x="2140"/>
        <item x="1811"/>
        <item x="2246"/>
        <item x="265"/>
        <item x="1421"/>
        <item x="347"/>
        <item x="1768"/>
        <item x="349"/>
        <item x="1568"/>
        <item x="2240"/>
        <item x="1296"/>
        <item x="1416"/>
        <item x="199"/>
        <item x="2302"/>
        <item x="1628"/>
        <item x="2612"/>
        <item x="1450"/>
        <item x="801"/>
        <item x="1231"/>
        <item x="1072"/>
        <item x="1291"/>
        <item x="1560"/>
        <item x="1334"/>
        <item x="2373"/>
        <item x="1374"/>
        <item x="244"/>
        <item x="1360"/>
        <item x="797"/>
        <item x="2730"/>
        <item x="968"/>
        <item x="2840"/>
        <item x="2146"/>
        <item x="635"/>
        <item x="2371"/>
        <item x="1283"/>
        <item x="1327"/>
        <item x="258"/>
        <item x="2100"/>
        <item x="1769"/>
        <item x="2017"/>
        <item x="873"/>
        <item x="790"/>
        <item x="959"/>
        <item x="2421"/>
        <item x="1382"/>
        <item x="1166"/>
        <item x="2553"/>
        <item x="1882"/>
        <item x="681"/>
        <item x="2148"/>
        <item x="1594"/>
        <item x="255"/>
        <item x="1329"/>
        <item x="2631"/>
        <item x="439"/>
        <item x="2213"/>
        <item x="54"/>
        <item x="61"/>
        <item x="2603"/>
        <item x="627"/>
        <item x="2135"/>
        <item x="1908"/>
        <item x="1089"/>
        <item x="1243"/>
        <item x="452"/>
        <item x="2448"/>
        <item x="1331"/>
        <item x="58"/>
        <item x="2551"/>
        <item x="301"/>
        <item x="579"/>
        <item x="1483"/>
        <item x="3"/>
        <item x="981"/>
        <item x="69"/>
        <item x="980"/>
        <item x="1590"/>
        <item x="523"/>
        <item x="2674"/>
        <item x="524"/>
        <item x="2776"/>
        <item x="106"/>
        <item x="1069"/>
        <item x="2613"/>
        <item x="593"/>
        <item x="2416"/>
        <item x="2515"/>
        <item x="2231"/>
        <item x="2768"/>
        <item x="1745"/>
        <item x="2477"/>
        <item x="1246"/>
        <item x="819"/>
        <item x="193"/>
        <item x="105"/>
        <item x="582"/>
        <item x="933"/>
        <item x="352"/>
        <item x="239"/>
        <item x="904"/>
        <item x="626"/>
        <item x="2085"/>
        <item x="80"/>
        <item x="1010"/>
        <item x="2131"/>
        <item x="1489"/>
        <item x="1996"/>
        <item x="1776"/>
        <item x="81"/>
        <item x="2425"/>
        <item x="321"/>
        <item x="1075"/>
        <item x="1509"/>
        <item x="1369"/>
        <item x="2323"/>
        <item x="0"/>
        <item x="1770"/>
        <item x="1988"/>
        <item x="1095"/>
        <item x="2234"/>
        <item x="1640"/>
        <item x="1093"/>
        <item x="586"/>
        <item x="2049"/>
        <item x="1744"/>
        <item x="2160"/>
        <item x="2576"/>
        <item x="2451"/>
        <item x="1843"/>
        <item x="183"/>
        <item x="1876"/>
        <item x="254"/>
        <item x="332"/>
        <item x="1718"/>
        <item x="52"/>
        <item x="983"/>
        <item x="305"/>
        <item x="789"/>
        <item x="1112"/>
        <item x="1642"/>
        <item x="1743"/>
        <item x="1551"/>
        <item x="508"/>
        <item x="1748"/>
        <item x="1347"/>
        <item x="1254"/>
        <item x="2318"/>
        <item x="2257"/>
        <item x="896"/>
        <item x="1792"/>
        <item x="2080"/>
        <item x="49"/>
        <item x="1160"/>
        <item x="302"/>
        <item x="1884"/>
        <item x="670"/>
        <item x="28"/>
        <item x="446"/>
        <item x="2453"/>
        <item x="1330"/>
        <item x="1585"/>
        <item x="2375"/>
        <item x="266"/>
        <item x="2467"/>
        <item x="1341"/>
        <item x="2287"/>
        <item x="444"/>
        <item x="1778"/>
        <item x="1367"/>
        <item x="1410"/>
        <item x="485"/>
        <item x="1339"/>
        <item x="2555"/>
        <item x="1014"/>
        <item x="1239"/>
        <item x="2643"/>
        <item x="1126"/>
        <item x="195"/>
        <item x="765"/>
        <item x="2447"/>
        <item x="751"/>
        <item x="2270"/>
        <item x="1990"/>
        <item x="747"/>
        <item x="597"/>
        <item x="214"/>
        <item x="2096"/>
        <item x="2042"/>
        <item x="1707"/>
        <item x="220"/>
        <item x="2552"/>
        <item x="916"/>
        <item x="2459"/>
        <item x="1680"/>
        <item x="282"/>
        <item x="2032"/>
        <item x="1717"/>
        <item x="1849"/>
        <item x="2365"/>
        <item x="2427"/>
        <item x="1121"/>
        <item x="1152"/>
        <item x="365"/>
        <item x="1700"/>
        <item x="1755"/>
        <item x="1629"/>
        <item x="1787"/>
        <item x="546"/>
        <item x="1772"/>
        <item x="979"/>
        <item x="330"/>
        <item x="809"/>
        <item x="1418"/>
        <item x="900"/>
        <item x="1526"/>
        <item x="970"/>
        <item x="51"/>
        <item x="1352"/>
        <item x="673"/>
        <item x="1668"/>
        <item x="1032"/>
        <item x="496"/>
        <item x="621"/>
        <item x="2381"/>
        <item x="2499"/>
        <item x="537"/>
        <item x="1"/>
        <item x="271"/>
        <item x="818"/>
        <item x="1579"/>
        <item x="651"/>
        <item x="929"/>
        <item x="8"/>
        <item x="1576"/>
        <item x="1751"/>
        <item x="138"/>
        <item x="269"/>
        <item x="655"/>
        <item x="2306"/>
        <item x="1167"/>
        <item x="450"/>
        <item x="1850"/>
        <item x="1398"/>
        <item x="264"/>
        <item x="2489"/>
        <item x="57"/>
        <item x="2472"/>
        <item x="1420"/>
        <item x="994"/>
        <item x="1714"/>
        <item x="2475"/>
        <item x="2440"/>
        <item x="785"/>
        <item x="919"/>
        <item x="931"/>
        <item x="1244"/>
        <item x="318"/>
        <item x="2888"/>
        <item x="862"/>
        <item x="1158"/>
        <item x="2505"/>
        <item x="2277"/>
        <item x="242"/>
        <item x="2261"/>
        <item x="55"/>
        <item x="2154"/>
        <item x="2040"/>
        <item x="1157"/>
        <item x="2095"/>
        <item x="1333"/>
        <item x="1583"/>
        <item x="2355"/>
        <item x="1766"/>
        <item x="315"/>
        <item x="2588"/>
        <item x="2839"/>
        <item x="1038"/>
        <item x="1994"/>
        <item x="531"/>
        <item x="1137"/>
        <item x="914"/>
        <item x="182"/>
        <item x="250"/>
        <item x="1488"/>
        <item x="1522"/>
        <item x="2757"/>
        <item x="1173"/>
        <item x="581"/>
        <item x="299"/>
        <item x="1922"/>
        <item x="2426"/>
        <item x="2366"/>
        <item x="1580"/>
        <item x="2263"/>
        <item x="1885"/>
        <item x="1445"/>
        <item x="918"/>
        <item x="2461"/>
        <item x="2808"/>
        <item x="1403"/>
        <item x="1187"/>
        <item x="2015"/>
        <item x="1097"/>
        <item x="1704"/>
        <item x="298"/>
        <item x="1515"/>
        <item x="252"/>
        <item x="984"/>
        <item x="1184"/>
        <item x="344"/>
        <item x="209"/>
        <item x="2252"/>
        <item x="756"/>
        <item x="2303"/>
        <item x="56"/>
        <item x="1163"/>
        <item x="430"/>
        <item x="1396"/>
        <item x="510"/>
        <item x="1741"/>
        <item x="366"/>
        <item x="1779"/>
        <item x="1645"/>
        <item x="927"/>
        <item x="1176"/>
        <item x="2431"/>
        <item x="1679"/>
        <item x="1512"/>
        <item x="1151"/>
        <item x="59"/>
        <item x="1706"/>
        <item x="755"/>
        <item x="2282"/>
        <item x="1937"/>
        <item x="1159"/>
        <item x="748"/>
        <item x="310"/>
        <item x="1953"/>
        <item x="971"/>
        <item x="1155"/>
        <item x="42"/>
        <item x="534"/>
        <item x="1161"/>
        <item x="2082"/>
        <item x="2081"/>
        <item x="1563"/>
        <item x="570"/>
        <item x="1951"/>
        <item x="2441"/>
        <item x="343"/>
        <item x="1219"/>
        <item x="21"/>
        <item x="1047"/>
        <item x="2688"/>
        <item x="32"/>
        <item x="1892"/>
        <item x="1742"/>
        <item x="2450"/>
        <item x="794"/>
        <item x="1750"/>
        <item x="1738"/>
        <item x="1513"/>
        <item x="351"/>
        <item x="1412"/>
        <item x="1221"/>
        <item x="2067"/>
        <item x="1986"/>
        <item x="977"/>
        <item x="2654"/>
        <item x="1689"/>
        <item x="807"/>
        <item x="2038"/>
        <item x="1460"/>
        <item x="2434"/>
        <item x="2039"/>
        <item x="1170"/>
        <item x="2763"/>
        <item x="228"/>
        <item x="2485"/>
        <item x="1565"/>
        <item x="1820"/>
        <item x="2003"/>
        <item x="2533"/>
        <item x="998"/>
        <item x="273"/>
        <item x="934"/>
        <item x="1326"/>
        <item x="1989"/>
        <item x="895"/>
        <item x="27"/>
        <item x="1156"/>
        <item x="969"/>
        <item x="337"/>
        <item x="334"/>
        <item x="1747"/>
        <item x="370"/>
        <item x="2098"/>
        <item x="303"/>
        <item x="297"/>
        <item x="1463"/>
        <item x="2266"/>
        <item x="1127"/>
        <item x="522"/>
        <item x="2281"/>
        <item x="2596"/>
        <item x="2072"/>
        <item x="788"/>
        <item x="1164"/>
        <item x="1890"/>
        <item x="232"/>
        <item x="812"/>
        <item x="1149"/>
        <item x="1992"/>
        <item x="2300"/>
        <item x="2301"/>
        <item x="2464"/>
        <item x="2050"/>
        <item x="260"/>
        <item x="1599"/>
        <item x="2013"/>
        <item x="253"/>
        <item x="1035"/>
        <item x="1186"/>
        <item x="775"/>
        <item x="1060"/>
        <item x="2251"/>
        <item x="504"/>
        <item x="849"/>
        <item x="268"/>
        <item x="556"/>
        <item x="2455"/>
        <item x="1840"/>
        <item x="6"/>
        <item x="1847"/>
        <item x="960"/>
        <item x="240"/>
        <item x="196"/>
        <item x="840"/>
        <item x="1135"/>
        <item x="2208"/>
        <item x="2418"/>
        <item x="2092"/>
        <item x="1754"/>
        <item x="1039"/>
        <item x="930"/>
        <item x="1739"/>
        <item x="757"/>
        <item x="2403"/>
        <item x="1266"/>
        <item x="1617"/>
        <item x="2304"/>
        <item x="1607"/>
        <item x="369"/>
        <item x="2524"/>
        <item x="246"/>
        <item x="2297"/>
        <item x="112"/>
        <item x="575"/>
        <item x="1841"/>
        <item x="338"/>
        <item x="1844"/>
        <item x="2097"/>
        <item x="275"/>
        <item x="207"/>
        <item x="928"/>
        <item x="2296"/>
        <item x="194"/>
        <item x="2422"/>
        <item x="2079"/>
        <item x="2071"/>
        <item x="1720"/>
        <item x="511"/>
        <item x="1520"/>
        <item x="363"/>
        <item x="2254"/>
        <item x="1998"/>
        <item x="1783"/>
        <item x="1618"/>
        <item x="2606"/>
        <item x="289"/>
        <item x="1985"/>
        <item x="216"/>
        <item x="2084"/>
        <item x="296"/>
        <item x="778"/>
        <item x="43"/>
        <item x="2274"/>
        <item x="1183"/>
        <item x="1708"/>
        <item x="2262"/>
        <item x="1877"/>
        <item x="270"/>
        <item x="1179"/>
        <item x="1888"/>
        <item x="1556"/>
        <item x="1653"/>
        <item x="2278"/>
        <item x="1596"/>
        <item x="955"/>
        <item x="1616"/>
        <item x="323"/>
        <item x="262"/>
        <item x="274"/>
        <item x="1165"/>
        <item x="236"/>
        <item x="2078"/>
        <item x="1181"/>
        <item x="1813"/>
        <item x="1577"/>
        <item x="203"/>
        <item x="18"/>
        <item x="348"/>
        <item x="238"/>
        <item x="507"/>
        <item x="2458"/>
        <item x="304"/>
        <item x="224"/>
        <item x="39"/>
        <item x="682"/>
        <item x="567"/>
        <item x="12"/>
        <item x="1598"/>
        <item x="976"/>
        <item x="1131"/>
        <item x="248"/>
        <item x="1525"/>
        <item x="283"/>
        <item x="1016"/>
        <item x="1746"/>
        <item x="2343"/>
        <item x="2292"/>
        <item x="1065"/>
        <item x="2820"/>
        <item x="1168"/>
        <item x="312"/>
        <item x="24"/>
        <item x="1696"/>
        <item x="1132"/>
        <item x="2089"/>
        <item x="1842"/>
        <item x="1503"/>
        <item x="542"/>
        <item x="958"/>
        <item x="1589"/>
        <item x="249"/>
        <item x="908"/>
        <item x="235"/>
        <item x="356"/>
        <item x="210"/>
        <item x="1610"/>
        <item x="1524"/>
        <item x="501"/>
        <item x="319"/>
        <item x="314"/>
        <item x="907"/>
        <item x="926"/>
        <item x="308"/>
        <item x="2094"/>
        <item x="1575"/>
        <item x="1795"/>
        <item x="1136"/>
        <item x="1544"/>
        <item x="1593"/>
        <item x="1758"/>
        <item x="1180"/>
        <item x="952"/>
        <item x="1584"/>
        <item x="2784"/>
        <item x="554"/>
        <item x="905"/>
        <item x="37"/>
        <item x="1289"/>
        <item x="1878"/>
        <item x="231"/>
        <item x="2070"/>
        <item x="284"/>
        <item x="1762"/>
        <item x="2316"/>
        <item x="2026"/>
        <item x="1852"/>
        <item x="805"/>
        <item x="521"/>
        <item x="2073"/>
        <item x="293"/>
        <item x="2442"/>
        <item x="241"/>
        <item x="300"/>
        <item x="1572"/>
        <item x="278"/>
        <item x="2269"/>
        <item x="2209"/>
        <item x="1759"/>
        <item x="1570"/>
        <item x="1752"/>
        <item x="494"/>
        <item x="1129"/>
        <item x="2255"/>
        <item x="1767"/>
        <item x="913"/>
        <item x="2708"/>
        <item x="286"/>
        <item x="237"/>
        <item x="1507"/>
        <item x="2101"/>
        <item x="1588"/>
        <item x="353"/>
        <item x="580"/>
        <item x="497"/>
        <item x="1823"/>
        <item x="2290"/>
        <item x="1499"/>
        <item x="1716"/>
        <item x="311"/>
        <item x="345"/>
        <item x="1712"/>
        <item x="1784"/>
        <item x="4"/>
        <item x="2264"/>
        <item x="295"/>
        <item x="1774"/>
        <item x="1502"/>
        <item x="1786"/>
        <item x="1177"/>
        <item x="211"/>
        <item x="201"/>
        <item x="2384"/>
        <item x="2091"/>
        <item x="1169"/>
        <item x="1702"/>
        <item x="2223"/>
        <item x="1608"/>
        <item x="306"/>
        <item x="1328"/>
        <item x="1711"/>
        <item x="921"/>
        <item x="1557"/>
        <item x="1012"/>
        <item x="245"/>
        <item x="1703"/>
        <item x="251"/>
        <item x="1851"/>
        <item x="230"/>
        <item x="1007"/>
        <item x="1034"/>
        <item x="1517"/>
        <item x="1569"/>
        <item x="281"/>
        <item x="2002"/>
        <item x="1571"/>
        <item x="1595"/>
        <item x="813"/>
        <item x="233"/>
        <item x="1848"/>
        <item x="340"/>
        <item x="1611"/>
        <item x="1825"/>
        <item x="1604"/>
        <item x="1566"/>
        <item x="285"/>
        <item x="1510"/>
        <item x="1511"/>
        <item x="2250"/>
        <item x="2353"/>
        <item x="506"/>
        <item x="1148"/>
        <item x="2074"/>
        <item x="547"/>
        <item x="1782"/>
        <item x="2716"/>
        <item x="1555"/>
        <item x="1500"/>
        <item x="538"/>
        <item x="1549"/>
        <item x="774"/>
        <item x="212"/>
        <item x="1508"/>
        <item x="2926"/>
        <item x="1586"/>
        <item x="1612"/>
        <item x="1760"/>
        <item x="1140"/>
        <item x="2090"/>
        <item x="1545"/>
        <item x="1501"/>
        <item x="1991"/>
        <item x="1987"/>
        <item x="1541"/>
        <item x="2295"/>
        <item x="1574"/>
        <item x="1757"/>
        <item x="1493"/>
        <item x="324"/>
        <item x="1601"/>
        <item x="2077"/>
        <item x="1519"/>
        <item x="1543"/>
        <item x="1506"/>
        <item x="1591"/>
        <item x="342"/>
        <item x="1561"/>
        <item x="1587"/>
        <item x="1548"/>
        <item x="1527"/>
        <item x="1125"/>
        <item x="1530"/>
        <item x="1518"/>
        <item x="1710"/>
        <item x="795"/>
        <item x="222"/>
        <item x="175"/>
        <item x="279"/>
        <item x="1505"/>
        <item x="2006"/>
        <item x="1839"/>
        <item x="1564"/>
        <item x="1562"/>
        <item x="1573"/>
        <item x="1614"/>
        <item x="1578"/>
        <item x="1529"/>
        <item x="1558"/>
        <item x="1740"/>
        <item x="1540"/>
        <item x="1468"/>
        <item x="1516"/>
        <item x="1705"/>
        <item x="1504"/>
        <item x="1514"/>
        <item x="495"/>
        <item x="1765"/>
        <item x="1495"/>
        <item x="1785"/>
        <item x="1993"/>
        <item x="2024"/>
        <item x="1715"/>
        <item x="1494"/>
        <item x="1491"/>
        <item x="1550"/>
        <item x="1523"/>
        <item x="1552"/>
        <item x="1609"/>
        <item x="1603"/>
        <item x="1498"/>
        <item x="1528"/>
        <item x="1162"/>
        <item x="800"/>
        <item x="1615"/>
        <item x="1521"/>
        <item x="1138"/>
        <item x="155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Average of Avg collection per day" fld="21" subtotal="average" baseField="16" baseItem="7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C1" zoomScale="55" zoomScaleNormal="55" workbookViewId="0">
      <pane ySplit="1" topLeftCell="A2" activePane="bottomLeft" state="frozen"/>
      <selection pane="bottomLeft" activeCell="R5" sqref="R5"/>
    </sheetView>
  </sheetViews>
  <sheetFormatPr defaultRowHeight="14.5"/>
  <cols>
    <col min="1" max="1" width="5.08984375" bestFit="1" customWidth="1"/>
    <col min="2" max="2" width="46.7265625" style="3" bestFit="1" customWidth="1"/>
    <col min="3" max="3" width="53" style="3" bestFit="1" customWidth="1"/>
    <col min="4" max="4" width="10" customWidth="1"/>
    <col min="5" max="5" width="11" bestFit="1" customWidth="1"/>
    <col min="6" max="6" width="10.54296875" bestFit="1" customWidth="1"/>
    <col min="7" max="7" width="7.26953125" bestFit="1" customWidth="1"/>
    <col min="8" max="8" width="8" bestFit="1" customWidth="1"/>
    <col min="9" max="9" width="11" bestFit="1" customWidth="1"/>
    <col min="10" max="10" width="11.179687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32" bestFit="1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" bestFit="1" customWidth="1"/>
    <col min="20" max="20" width="20.54296875" bestFit="1" customWidth="1"/>
    <col min="21" max="21" width="8.7265625" style="13"/>
    <col min="22" max="22" width="19.453125" style="13" bestFit="1" customWidth="1"/>
  </cols>
  <sheetData>
    <row r="1" spans="1:2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8310</v>
      </c>
      <c r="S1" s="1" t="s">
        <v>8331</v>
      </c>
      <c r="T1" s="1" t="s">
        <v>8332</v>
      </c>
      <c r="U1" s="12" t="s">
        <v>8367</v>
      </c>
      <c r="V1" s="12" t="s">
        <v>8368</v>
      </c>
    </row>
    <row r="2" spans="1:22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s="13">
        <f>DATEDIF(S2,T2,"d")</f>
        <v>31</v>
      </c>
      <c r="V2" s="13">
        <f>E2/U2</f>
        <v>375.25806451612902</v>
      </c>
    </row>
    <row r="3" spans="1:2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s="13">
        <f t="shared" ref="U3:U66" si="6">DATEDIF(S3,T3,"d")</f>
        <v>30</v>
      </c>
      <c r="V3" s="13">
        <f t="shared" ref="V3:V66" si="7">E3/U3</f>
        <v>488.43333333333334</v>
      </c>
    </row>
    <row r="4" spans="1:22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s="13">
        <f t="shared" si="6"/>
        <v>10</v>
      </c>
      <c r="V4" s="13">
        <f t="shared" si="7"/>
        <v>52.5</v>
      </c>
    </row>
    <row r="5" spans="1:22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s="13">
        <f t="shared" si="6"/>
        <v>30</v>
      </c>
      <c r="V5" s="13">
        <f t="shared" si="7"/>
        <v>346.33333333333331</v>
      </c>
    </row>
    <row r="6" spans="1:22" ht="43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s="13">
        <f t="shared" si="6"/>
        <v>30</v>
      </c>
      <c r="V6" s="13">
        <f t="shared" si="7"/>
        <v>1803.876</v>
      </c>
    </row>
    <row r="7" spans="1:22" ht="2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s="13">
        <f t="shared" si="6"/>
        <v>17</v>
      </c>
      <c r="V7" s="13">
        <f t="shared" si="7"/>
        <v>258.23529411764707</v>
      </c>
    </row>
    <row r="8" spans="1:22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s="13">
        <f t="shared" si="6"/>
        <v>10</v>
      </c>
      <c r="V8" s="13">
        <f t="shared" si="7"/>
        <v>851.9</v>
      </c>
    </row>
    <row r="9" spans="1:22" ht="43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s="13">
        <f t="shared" si="6"/>
        <v>40</v>
      </c>
      <c r="V9" s="13">
        <f t="shared" si="7"/>
        <v>227.75</v>
      </c>
    </row>
    <row r="10" spans="1:2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s="13">
        <f t="shared" si="6"/>
        <v>7</v>
      </c>
      <c r="V10" s="13">
        <f t="shared" si="7"/>
        <v>500.21714285714285</v>
      </c>
    </row>
    <row r="11" spans="1:22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s="13">
        <f t="shared" si="6"/>
        <v>30</v>
      </c>
      <c r="V11" s="13">
        <f t="shared" si="7"/>
        <v>20.999666666666666</v>
      </c>
    </row>
    <row r="12" spans="1:22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s="13">
        <f t="shared" si="6"/>
        <v>35</v>
      </c>
      <c r="V12" s="13">
        <f t="shared" si="7"/>
        <v>86.142857142857139</v>
      </c>
    </row>
    <row r="13" spans="1:22" ht="43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s="13">
        <f t="shared" si="6"/>
        <v>32</v>
      </c>
      <c r="V13" s="13">
        <f t="shared" si="7"/>
        <v>188.28125</v>
      </c>
    </row>
    <row r="14" spans="1:22" ht="43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s="13">
        <f t="shared" si="6"/>
        <v>45</v>
      </c>
      <c r="V14" s="13">
        <f t="shared" si="7"/>
        <v>1101.9555555555555</v>
      </c>
    </row>
    <row r="15" spans="1:22" ht="29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s="13">
        <f t="shared" si="6"/>
        <v>36</v>
      </c>
      <c r="V15" s="13">
        <f t="shared" si="7"/>
        <v>155.52777777777777</v>
      </c>
    </row>
    <row r="16" spans="1:22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s="13">
        <f t="shared" si="6"/>
        <v>25</v>
      </c>
      <c r="V16" s="13">
        <f t="shared" si="7"/>
        <v>242.24</v>
      </c>
    </row>
    <row r="17" spans="1:22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s="13">
        <f t="shared" si="6"/>
        <v>18</v>
      </c>
      <c r="V17" s="13">
        <f t="shared" si="7"/>
        <v>118.44444444444444</v>
      </c>
    </row>
    <row r="18" spans="1:22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s="13">
        <f t="shared" si="6"/>
        <v>46</v>
      </c>
      <c r="V18" s="13">
        <f t="shared" si="7"/>
        <v>261.5</v>
      </c>
    </row>
    <row r="19" spans="1:22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s="13">
        <f t="shared" si="6"/>
        <v>30</v>
      </c>
      <c r="V19" s="13">
        <f t="shared" si="7"/>
        <v>50.333333333333336</v>
      </c>
    </row>
    <row r="20" spans="1:22" ht="2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s="13">
        <f t="shared" si="6"/>
        <v>30</v>
      </c>
      <c r="V20" s="13">
        <f t="shared" si="7"/>
        <v>1063.211</v>
      </c>
    </row>
    <row r="21" spans="1:22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s="13">
        <f t="shared" si="6"/>
        <v>30</v>
      </c>
      <c r="V21" s="13">
        <f t="shared" si="7"/>
        <v>41.166666666666664</v>
      </c>
    </row>
    <row r="22" spans="1:22" ht="2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s="13">
        <f t="shared" si="6"/>
        <v>60</v>
      </c>
      <c r="V22" s="13">
        <f t="shared" si="7"/>
        <v>33.4</v>
      </c>
    </row>
    <row r="23" spans="1:22" ht="2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s="13">
        <f t="shared" si="6"/>
        <v>30</v>
      </c>
      <c r="V23" s="13">
        <f t="shared" si="7"/>
        <v>673</v>
      </c>
    </row>
    <row r="24" spans="1:22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s="13">
        <f t="shared" si="6"/>
        <v>16</v>
      </c>
      <c r="V24" s="13">
        <f t="shared" si="7"/>
        <v>25.625</v>
      </c>
    </row>
    <row r="25" spans="1:22" ht="2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s="13">
        <f t="shared" si="6"/>
        <v>27</v>
      </c>
      <c r="V25" s="13">
        <f t="shared" si="7"/>
        <v>87.777777777777771</v>
      </c>
    </row>
    <row r="26" spans="1:22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s="13">
        <f t="shared" si="6"/>
        <v>33</v>
      </c>
      <c r="V26" s="13">
        <f t="shared" si="7"/>
        <v>1154.0209090909091</v>
      </c>
    </row>
    <row r="27" spans="1:22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s="13">
        <f t="shared" si="6"/>
        <v>60</v>
      </c>
      <c r="V27" s="13">
        <f t="shared" si="7"/>
        <v>13.333333333333334</v>
      </c>
    </row>
    <row r="28" spans="1:22" ht="2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s="13">
        <f t="shared" si="6"/>
        <v>40</v>
      </c>
      <c r="V28" s="13">
        <f t="shared" si="7"/>
        <v>48.5</v>
      </c>
    </row>
    <row r="29" spans="1:22" ht="2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s="13">
        <f t="shared" si="6"/>
        <v>30</v>
      </c>
      <c r="V29" s="13">
        <f t="shared" si="7"/>
        <v>744.83333333333337</v>
      </c>
    </row>
    <row r="30" spans="1:22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s="13">
        <f t="shared" si="6"/>
        <v>30</v>
      </c>
      <c r="V30" s="13">
        <f t="shared" si="7"/>
        <v>401.4</v>
      </c>
    </row>
    <row r="31" spans="1:22" ht="43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s="13">
        <f t="shared" si="6"/>
        <v>30</v>
      </c>
      <c r="V31" s="13">
        <f t="shared" si="7"/>
        <v>123.33333333333333</v>
      </c>
    </row>
    <row r="32" spans="1:22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s="13">
        <f t="shared" si="6"/>
        <v>30</v>
      </c>
      <c r="V32" s="13">
        <f t="shared" si="7"/>
        <v>135.06633333333332</v>
      </c>
    </row>
    <row r="33" spans="1:22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s="13">
        <f t="shared" si="6"/>
        <v>18</v>
      </c>
      <c r="V33" s="13">
        <f t="shared" si="7"/>
        <v>0.72222222222222221</v>
      </c>
    </row>
    <row r="34" spans="1:22" ht="43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s="13">
        <f t="shared" si="6"/>
        <v>42</v>
      </c>
      <c r="V34" s="13">
        <f t="shared" si="7"/>
        <v>679.04761904761904</v>
      </c>
    </row>
    <row r="35" spans="1:22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s="13">
        <f t="shared" si="6"/>
        <v>30</v>
      </c>
      <c r="V35" s="13">
        <f t="shared" si="7"/>
        <v>178.66666666666666</v>
      </c>
    </row>
    <row r="36" spans="1:22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s="13">
        <f t="shared" si="6"/>
        <v>15</v>
      </c>
      <c r="V36" s="13">
        <f t="shared" si="7"/>
        <v>226.13333333333333</v>
      </c>
    </row>
    <row r="37" spans="1:22" ht="29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s="13">
        <f t="shared" si="6"/>
        <v>24</v>
      </c>
      <c r="V37" s="13">
        <f t="shared" si="7"/>
        <v>69.375</v>
      </c>
    </row>
    <row r="38" spans="1:22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s="13">
        <f t="shared" si="6"/>
        <v>30</v>
      </c>
      <c r="V38" s="13">
        <f t="shared" si="7"/>
        <v>284.3</v>
      </c>
    </row>
    <row r="39" spans="1:22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s="13">
        <f t="shared" si="6"/>
        <v>30</v>
      </c>
      <c r="V39" s="13">
        <f t="shared" si="7"/>
        <v>1345.2333333333333</v>
      </c>
    </row>
    <row r="40" spans="1:22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s="13">
        <f t="shared" si="6"/>
        <v>30</v>
      </c>
      <c r="V40" s="13">
        <f t="shared" si="7"/>
        <v>91.7</v>
      </c>
    </row>
    <row r="41" spans="1:22" ht="43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s="13">
        <f t="shared" si="6"/>
        <v>30</v>
      </c>
      <c r="V41" s="13">
        <f t="shared" si="7"/>
        <v>1091.5</v>
      </c>
    </row>
    <row r="42" spans="1:22" ht="43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s="13">
        <f t="shared" si="6"/>
        <v>20</v>
      </c>
      <c r="V42" s="13">
        <f t="shared" si="7"/>
        <v>101.35</v>
      </c>
    </row>
    <row r="43" spans="1:22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s="13">
        <f t="shared" si="6"/>
        <v>30</v>
      </c>
      <c r="V43" s="13">
        <f t="shared" si="7"/>
        <v>66.666666666666671</v>
      </c>
    </row>
    <row r="44" spans="1:22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s="13">
        <f t="shared" si="6"/>
        <v>30</v>
      </c>
      <c r="V44" s="13">
        <f t="shared" si="7"/>
        <v>662</v>
      </c>
    </row>
    <row r="45" spans="1:22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s="13">
        <f t="shared" si="6"/>
        <v>31</v>
      </c>
      <c r="V45" s="13">
        <f t="shared" si="7"/>
        <v>995.67741935483866</v>
      </c>
    </row>
    <row r="46" spans="1:22" ht="43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s="13">
        <f t="shared" si="6"/>
        <v>45</v>
      </c>
      <c r="V46" s="13">
        <f t="shared" si="7"/>
        <v>44.444444444444443</v>
      </c>
    </row>
    <row r="47" spans="1:22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s="13">
        <f t="shared" si="6"/>
        <v>30</v>
      </c>
      <c r="V47" s="13">
        <f t="shared" si="7"/>
        <v>200</v>
      </c>
    </row>
    <row r="48" spans="1:22" ht="2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s="13">
        <f t="shared" si="6"/>
        <v>30</v>
      </c>
      <c r="V48" s="13">
        <f t="shared" si="7"/>
        <v>291.66666666666669</v>
      </c>
    </row>
    <row r="49" spans="1:22" ht="43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s="13">
        <f t="shared" si="6"/>
        <v>60</v>
      </c>
      <c r="V49" s="13">
        <f t="shared" si="7"/>
        <v>89.67583333333333</v>
      </c>
    </row>
    <row r="50" spans="1:22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s="13">
        <f t="shared" si="6"/>
        <v>31</v>
      </c>
      <c r="V50" s="13">
        <f t="shared" si="7"/>
        <v>69.645161290322577</v>
      </c>
    </row>
    <row r="51" spans="1:2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s="13">
        <f t="shared" si="6"/>
        <v>30</v>
      </c>
      <c r="V51" s="13">
        <f t="shared" si="7"/>
        <v>400</v>
      </c>
    </row>
    <row r="52" spans="1:22" ht="2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s="13">
        <f t="shared" si="6"/>
        <v>39</v>
      </c>
      <c r="V52" s="13">
        <f t="shared" si="7"/>
        <v>15.384615384615385</v>
      </c>
    </row>
    <row r="53" spans="1:22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s="13">
        <f t="shared" si="6"/>
        <v>30</v>
      </c>
      <c r="V53" s="13">
        <f t="shared" si="7"/>
        <v>469.4</v>
      </c>
    </row>
    <row r="54" spans="1:22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s="13">
        <f t="shared" si="6"/>
        <v>30</v>
      </c>
      <c r="V54" s="13">
        <f t="shared" si="7"/>
        <v>387.36666666666667</v>
      </c>
    </row>
    <row r="55" spans="1:22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s="13">
        <f t="shared" si="6"/>
        <v>14</v>
      </c>
      <c r="V55" s="13">
        <f t="shared" si="7"/>
        <v>234.92857142857142</v>
      </c>
    </row>
    <row r="56" spans="1:22" ht="43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s="13">
        <f t="shared" si="6"/>
        <v>30</v>
      </c>
      <c r="V56" s="13">
        <f t="shared" si="7"/>
        <v>336.66666666666669</v>
      </c>
    </row>
    <row r="57" spans="1:22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s="13">
        <f t="shared" si="6"/>
        <v>21</v>
      </c>
      <c r="V57" s="13">
        <f t="shared" si="7"/>
        <v>528.09523809523807</v>
      </c>
    </row>
    <row r="58" spans="1:22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s="13">
        <f t="shared" si="6"/>
        <v>14</v>
      </c>
      <c r="V58" s="13">
        <f t="shared" si="7"/>
        <v>612.92857142857144</v>
      </c>
    </row>
    <row r="59" spans="1:22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s="13">
        <f t="shared" si="6"/>
        <v>30</v>
      </c>
      <c r="V59" s="13">
        <f t="shared" si="7"/>
        <v>509.5</v>
      </c>
    </row>
    <row r="60" spans="1:22" ht="29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s="13">
        <f t="shared" si="6"/>
        <v>30</v>
      </c>
      <c r="V60" s="13">
        <f t="shared" si="7"/>
        <v>343.03333333333336</v>
      </c>
    </row>
    <row r="61" spans="1:22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s="13">
        <f t="shared" si="6"/>
        <v>31</v>
      </c>
      <c r="V61" s="13">
        <f t="shared" si="7"/>
        <v>645.97225806451615</v>
      </c>
    </row>
    <row r="62" spans="1:22" ht="2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s="13">
        <f t="shared" si="6"/>
        <v>20</v>
      </c>
      <c r="V62" s="13">
        <f t="shared" si="7"/>
        <v>232.41649999999998</v>
      </c>
    </row>
    <row r="63" spans="1:22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s="13">
        <f t="shared" si="6"/>
        <v>22</v>
      </c>
      <c r="V63" s="13">
        <f t="shared" si="7"/>
        <v>337.04545454545456</v>
      </c>
    </row>
    <row r="64" spans="1:22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s="13">
        <f t="shared" si="6"/>
        <v>25</v>
      </c>
      <c r="V64" s="13">
        <f t="shared" si="7"/>
        <v>185.68</v>
      </c>
    </row>
    <row r="65" spans="1:22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s="13">
        <f t="shared" si="6"/>
        <v>24</v>
      </c>
      <c r="V65" s="13">
        <f t="shared" si="7"/>
        <v>94.598749999999995</v>
      </c>
    </row>
    <row r="66" spans="1:22" ht="43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s="13">
        <f t="shared" si="6"/>
        <v>30</v>
      </c>
      <c r="V66" s="13">
        <f t="shared" si="7"/>
        <v>69.333333333333329</v>
      </c>
    </row>
    <row r="67" spans="1:22" ht="29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0">
        <f t="shared" ref="S67:S130" si="12">(((J67/60)/60)/24)+DATE(1970,1,1)</f>
        <v>41835.821226851855</v>
      </c>
      <c r="T67" s="10">
        <f t="shared" ref="T67:T130" si="13">(((I67/60)/60)/24)+DATE(1970,1,1)</f>
        <v>41862.249305555553</v>
      </c>
      <c r="U67" s="13">
        <f t="shared" ref="U67:U130" si="14">DATEDIF(S67,T67,"d")</f>
        <v>27</v>
      </c>
      <c r="V67" s="13">
        <f t="shared" ref="V67:V130" si="15">E67/U67</f>
        <v>278.77777777777777</v>
      </c>
    </row>
    <row r="68" spans="1:22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42539.849768518514</v>
      </c>
      <c r="T68" s="10">
        <f t="shared" si="13"/>
        <v>42569.849768518514</v>
      </c>
      <c r="U68" s="13">
        <f t="shared" si="14"/>
        <v>30</v>
      </c>
      <c r="V68" s="13">
        <f t="shared" si="15"/>
        <v>79.066666666666663</v>
      </c>
    </row>
    <row r="69" spans="1:22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41075.583379629628</v>
      </c>
      <c r="T69" s="10">
        <f t="shared" si="13"/>
        <v>41105.583379629628</v>
      </c>
      <c r="U69" s="13">
        <f t="shared" si="14"/>
        <v>30</v>
      </c>
      <c r="V69" s="13">
        <f t="shared" si="15"/>
        <v>77.5</v>
      </c>
    </row>
    <row r="70" spans="1:22" ht="43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41663.569340277776</v>
      </c>
      <c r="T70" s="10">
        <f t="shared" si="13"/>
        <v>41693.569340277776</v>
      </c>
      <c r="U70" s="13">
        <f t="shared" si="14"/>
        <v>30</v>
      </c>
      <c r="V70" s="13">
        <f t="shared" si="15"/>
        <v>25.433333333333334</v>
      </c>
    </row>
    <row r="71" spans="1:22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40786.187789351854</v>
      </c>
      <c r="T71" s="10">
        <f t="shared" si="13"/>
        <v>40818.290972222225</v>
      </c>
      <c r="U71" s="13">
        <f t="shared" si="14"/>
        <v>32</v>
      </c>
      <c r="V71" s="13">
        <f t="shared" si="15"/>
        <v>346.69468749999999</v>
      </c>
    </row>
    <row r="72" spans="1:22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40730.896354166667</v>
      </c>
      <c r="T72" s="10">
        <f t="shared" si="13"/>
        <v>40790.896354166667</v>
      </c>
      <c r="U72" s="13">
        <f t="shared" si="14"/>
        <v>60</v>
      </c>
      <c r="V72" s="13">
        <f t="shared" si="15"/>
        <v>10.6</v>
      </c>
    </row>
    <row r="73" spans="1:22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40997.271493055552</v>
      </c>
      <c r="T73" s="10">
        <f t="shared" si="13"/>
        <v>41057.271493055552</v>
      </c>
      <c r="U73" s="13">
        <f t="shared" si="14"/>
        <v>60</v>
      </c>
      <c r="V73" s="13">
        <f t="shared" si="15"/>
        <v>37.18333333333333</v>
      </c>
    </row>
    <row r="74" spans="1:22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41208.010196759256</v>
      </c>
      <c r="T74" s="10">
        <f t="shared" si="13"/>
        <v>41228</v>
      </c>
      <c r="U74" s="13">
        <f t="shared" si="14"/>
        <v>20</v>
      </c>
      <c r="V74" s="13">
        <f t="shared" si="15"/>
        <v>119.25</v>
      </c>
    </row>
    <row r="75" spans="1:22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40587.75675925926</v>
      </c>
      <c r="T75" s="10">
        <f t="shared" si="13"/>
        <v>40666.165972222225</v>
      </c>
      <c r="U75" s="13">
        <f t="shared" si="14"/>
        <v>79</v>
      </c>
      <c r="V75" s="13">
        <f t="shared" si="15"/>
        <v>11.39240506329114</v>
      </c>
    </row>
    <row r="76" spans="1:22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42360.487210648149</v>
      </c>
      <c r="T76" s="10">
        <f t="shared" si="13"/>
        <v>42390.487210648149</v>
      </c>
      <c r="U76" s="13">
        <f t="shared" si="14"/>
        <v>30</v>
      </c>
      <c r="V76" s="13">
        <f t="shared" si="15"/>
        <v>18.821999999999999</v>
      </c>
    </row>
    <row r="77" spans="1:22" ht="2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41357.209166666667</v>
      </c>
      <c r="T77" s="10">
        <f t="shared" si="13"/>
        <v>41387.209166666667</v>
      </c>
      <c r="U77" s="13">
        <f t="shared" si="14"/>
        <v>30</v>
      </c>
      <c r="V77" s="13">
        <f t="shared" si="15"/>
        <v>134.66666666666666</v>
      </c>
    </row>
    <row r="78" spans="1:22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40844.691643518519</v>
      </c>
      <c r="T78" s="10">
        <f t="shared" si="13"/>
        <v>40904.733310185184</v>
      </c>
      <c r="U78" s="13">
        <f t="shared" si="14"/>
        <v>60</v>
      </c>
      <c r="V78" s="13">
        <f t="shared" si="15"/>
        <v>7.666666666666667</v>
      </c>
    </row>
    <row r="79" spans="1:22" ht="2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40997.144872685189</v>
      </c>
      <c r="T79" s="10">
        <f t="shared" si="13"/>
        <v>41050.124305555553</v>
      </c>
      <c r="U79" s="13">
        <f t="shared" si="14"/>
        <v>53</v>
      </c>
      <c r="V79" s="13">
        <f t="shared" si="15"/>
        <v>29.622641509433961</v>
      </c>
    </row>
    <row r="80" spans="1:22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42604.730567129634</v>
      </c>
      <c r="T80" s="10">
        <f t="shared" si="13"/>
        <v>42614.730567129634</v>
      </c>
      <c r="U80" s="13">
        <f t="shared" si="14"/>
        <v>10</v>
      </c>
      <c r="V80" s="13">
        <f t="shared" si="15"/>
        <v>135.1</v>
      </c>
    </row>
    <row r="81" spans="1:22" ht="2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41724.776539351849</v>
      </c>
      <c r="T81" s="10">
        <f t="shared" si="13"/>
        <v>41754.776539351849</v>
      </c>
      <c r="U81" s="13">
        <f t="shared" si="14"/>
        <v>30</v>
      </c>
      <c r="V81" s="13">
        <f t="shared" si="15"/>
        <v>55.033333333333331</v>
      </c>
    </row>
    <row r="82" spans="1:22" ht="2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41583.083981481483</v>
      </c>
      <c r="T82" s="10">
        <f t="shared" si="13"/>
        <v>41618.083981481483</v>
      </c>
      <c r="U82" s="13">
        <f t="shared" si="14"/>
        <v>35</v>
      </c>
      <c r="V82" s="13">
        <f t="shared" si="15"/>
        <v>367.71428571428572</v>
      </c>
    </row>
    <row r="83" spans="1:22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41100.158877314818</v>
      </c>
      <c r="T83" s="10">
        <f t="shared" si="13"/>
        <v>41104.126388888886</v>
      </c>
      <c r="U83" s="13">
        <f t="shared" si="14"/>
        <v>4</v>
      </c>
      <c r="V83" s="13">
        <f t="shared" si="15"/>
        <v>371.25</v>
      </c>
    </row>
    <row r="84" spans="1:22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40795.820150462961</v>
      </c>
      <c r="T84" s="10">
        <f t="shared" si="13"/>
        <v>40825.820150462961</v>
      </c>
      <c r="U84" s="13">
        <f t="shared" si="14"/>
        <v>30</v>
      </c>
      <c r="V84" s="13">
        <f t="shared" si="15"/>
        <v>133.35</v>
      </c>
    </row>
    <row r="85" spans="1:22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42042.615613425922</v>
      </c>
      <c r="T85" s="10">
        <f t="shared" si="13"/>
        <v>42057.479166666672</v>
      </c>
      <c r="U85" s="13">
        <f t="shared" si="14"/>
        <v>15</v>
      </c>
      <c r="V85" s="13">
        <f t="shared" si="15"/>
        <v>13.666666666666666</v>
      </c>
    </row>
    <row r="86" spans="1:22" ht="2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40648.757939814815</v>
      </c>
      <c r="T86" s="10">
        <f t="shared" si="13"/>
        <v>40678.757939814815</v>
      </c>
      <c r="U86" s="13">
        <f t="shared" si="14"/>
        <v>30</v>
      </c>
      <c r="V86" s="13">
        <f t="shared" si="15"/>
        <v>16.666666666666668</v>
      </c>
    </row>
    <row r="87" spans="1:22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40779.125428240739</v>
      </c>
      <c r="T87" s="10">
        <f t="shared" si="13"/>
        <v>40809.125428240739</v>
      </c>
      <c r="U87" s="13">
        <f t="shared" si="14"/>
        <v>30</v>
      </c>
      <c r="V87" s="13">
        <f t="shared" si="15"/>
        <v>50.2</v>
      </c>
    </row>
    <row r="88" spans="1:22" ht="43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42291.556076388893</v>
      </c>
      <c r="T88" s="10">
        <f t="shared" si="13"/>
        <v>42365.59774305555</v>
      </c>
      <c r="U88" s="13">
        <f t="shared" si="14"/>
        <v>74</v>
      </c>
      <c r="V88" s="13">
        <f t="shared" si="15"/>
        <v>86.324324324324323</v>
      </c>
    </row>
    <row r="89" spans="1:22" ht="2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40322.53938657407</v>
      </c>
      <c r="T89" s="10">
        <f t="shared" si="13"/>
        <v>40332.070138888892</v>
      </c>
      <c r="U89" s="13">
        <f t="shared" si="14"/>
        <v>10</v>
      </c>
      <c r="V89" s="13">
        <f t="shared" si="15"/>
        <v>261.5</v>
      </c>
    </row>
    <row r="90" spans="1:22" ht="43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41786.65892361111</v>
      </c>
      <c r="T90" s="10">
        <f t="shared" si="13"/>
        <v>41812.65892361111</v>
      </c>
      <c r="U90" s="13">
        <f t="shared" si="14"/>
        <v>26</v>
      </c>
      <c r="V90" s="13">
        <f t="shared" si="15"/>
        <v>138.46153846153845</v>
      </c>
    </row>
    <row r="91" spans="1:22" ht="2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41402.752222222225</v>
      </c>
      <c r="T91" s="10">
        <f t="shared" si="13"/>
        <v>41427.752222222225</v>
      </c>
      <c r="U91" s="13">
        <f t="shared" si="14"/>
        <v>25</v>
      </c>
      <c r="V91" s="13">
        <f t="shared" si="15"/>
        <v>276.16000000000003</v>
      </c>
    </row>
    <row r="92" spans="1:22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40706.297442129631</v>
      </c>
      <c r="T92" s="10">
        <f t="shared" si="13"/>
        <v>40736.297442129631</v>
      </c>
      <c r="U92" s="13">
        <f t="shared" si="14"/>
        <v>30</v>
      </c>
      <c r="V92" s="13">
        <f t="shared" si="15"/>
        <v>16.733333333333334</v>
      </c>
    </row>
    <row r="93" spans="1:22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40619.402361111112</v>
      </c>
      <c r="T93" s="10">
        <f t="shared" si="13"/>
        <v>40680.402361111112</v>
      </c>
      <c r="U93" s="13">
        <f t="shared" si="14"/>
        <v>61</v>
      </c>
      <c r="V93" s="13">
        <f t="shared" si="15"/>
        <v>59.016393442622949</v>
      </c>
    </row>
    <row r="94" spans="1:22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42721.198877314819</v>
      </c>
      <c r="T94" s="10">
        <f t="shared" si="13"/>
        <v>42767.333333333328</v>
      </c>
      <c r="U94" s="13">
        <f t="shared" si="14"/>
        <v>46</v>
      </c>
      <c r="V94" s="13">
        <f t="shared" si="15"/>
        <v>114.34782608695652</v>
      </c>
    </row>
    <row r="95" spans="1:22" ht="43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41065.858067129629</v>
      </c>
      <c r="T95" s="10">
        <f t="shared" si="13"/>
        <v>41093.875</v>
      </c>
      <c r="U95" s="13">
        <f t="shared" si="14"/>
        <v>28</v>
      </c>
      <c r="V95" s="13">
        <f t="shared" si="15"/>
        <v>39.5</v>
      </c>
    </row>
    <row r="96" spans="1:22" ht="2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41716.717847222222</v>
      </c>
      <c r="T96" s="10">
        <f t="shared" si="13"/>
        <v>41736.717847222222</v>
      </c>
      <c r="U96" s="13">
        <f t="shared" si="14"/>
        <v>20</v>
      </c>
      <c r="V96" s="13">
        <f t="shared" si="15"/>
        <v>13</v>
      </c>
    </row>
    <row r="97" spans="1:22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40935.005104166667</v>
      </c>
      <c r="T97" s="10">
        <f t="shared" si="13"/>
        <v>40965.005104166667</v>
      </c>
      <c r="U97" s="13">
        <f t="shared" si="14"/>
        <v>30</v>
      </c>
      <c r="V97" s="13">
        <f t="shared" si="15"/>
        <v>15.333333333333334</v>
      </c>
    </row>
    <row r="98" spans="1:22" ht="43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40324.662511574075</v>
      </c>
      <c r="T98" s="10">
        <f t="shared" si="13"/>
        <v>40391.125</v>
      </c>
      <c r="U98" s="13">
        <f t="shared" si="14"/>
        <v>67</v>
      </c>
      <c r="V98" s="13">
        <f t="shared" si="15"/>
        <v>25.671641791044777</v>
      </c>
    </row>
    <row r="99" spans="1:22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40706.135208333333</v>
      </c>
      <c r="T99" s="10">
        <f t="shared" si="13"/>
        <v>40736.135208333333</v>
      </c>
      <c r="U99" s="13">
        <f t="shared" si="14"/>
        <v>30</v>
      </c>
      <c r="V99" s="13">
        <f t="shared" si="15"/>
        <v>14.166666666666666</v>
      </c>
    </row>
    <row r="100" spans="1:22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41214.79483796296</v>
      </c>
      <c r="T100" s="10">
        <f t="shared" si="13"/>
        <v>41250.979166666664</v>
      </c>
      <c r="U100" s="13">
        <f t="shared" si="14"/>
        <v>36</v>
      </c>
      <c r="V100" s="13">
        <f t="shared" si="15"/>
        <v>94.444444444444443</v>
      </c>
    </row>
    <row r="101" spans="1:22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41631.902766203704</v>
      </c>
      <c r="T101" s="10">
        <f t="shared" si="13"/>
        <v>41661.902766203704</v>
      </c>
      <c r="U101" s="13">
        <f t="shared" si="14"/>
        <v>30</v>
      </c>
      <c r="V101" s="13">
        <f t="shared" si="15"/>
        <v>53.009666666666668</v>
      </c>
    </row>
    <row r="102" spans="1:22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41197.753310185188</v>
      </c>
      <c r="T102" s="10">
        <f t="shared" si="13"/>
        <v>41217.794976851852</v>
      </c>
      <c r="U102" s="13">
        <f t="shared" si="14"/>
        <v>20</v>
      </c>
      <c r="V102" s="13">
        <f t="shared" si="15"/>
        <v>250</v>
      </c>
    </row>
    <row r="103" spans="1:22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41274.776736111111</v>
      </c>
      <c r="T103" s="10">
        <f t="shared" si="13"/>
        <v>41298.776736111111</v>
      </c>
      <c r="U103" s="13">
        <f t="shared" si="14"/>
        <v>24</v>
      </c>
      <c r="V103" s="13">
        <f t="shared" si="15"/>
        <v>145.83333333333334</v>
      </c>
    </row>
    <row r="104" spans="1:22" ht="2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40505.131168981483</v>
      </c>
      <c r="T104" s="10">
        <f t="shared" si="13"/>
        <v>40535.131168981483</v>
      </c>
      <c r="U104" s="13">
        <f t="shared" si="14"/>
        <v>30</v>
      </c>
      <c r="V104" s="13">
        <f t="shared" si="15"/>
        <v>255.5</v>
      </c>
    </row>
    <row r="105" spans="1:22" ht="29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41682.805902777778</v>
      </c>
      <c r="T105" s="10">
        <f t="shared" si="13"/>
        <v>41705.805902777778</v>
      </c>
      <c r="U105" s="13">
        <f t="shared" si="14"/>
        <v>23</v>
      </c>
      <c r="V105" s="13">
        <f t="shared" si="15"/>
        <v>59.434782608695649</v>
      </c>
    </row>
    <row r="106" spans="1:22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40612.695208333331</v>
      </c>
      <c r="T106" s="10">
        <f t="shared" si="13"/>
        <v>40636.041666666664</v>
      </c>
      <c r="U106" s="13">
        <f t="shared" si="14"/>
        <v>24</v>
      </c>
      <c r="V106" s="13">
        <f t="shared" si="15"/>
        <v>25</v>
      </c>
    </row>
    <row r="107" spans="1:22" ht="2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42485.724768518514</v>
      </c>
      <c r="T107" s="10">
        <f t="shared" si="13"/>
        <v>42504</v>
      </c>
      <c r="U107" s="13">
        <f t="shared" si="14"/>
        <v>19</v>
      </c>
      <c r="V107" s="13">
        <f t="shared" si="15"/>
        <v>124.36842105263158</v>
      </c>
    </row>
    <row r="108" spans="1:2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40987.776631944449</v>
      </c>
      <c r="T108" s="10">
        <f t="shared" si="13"/>
        <v>41001.776631944449</v>
      </c>
      <c r="U108" s="13">
        <f t="shared" si="14"/>
        <v>14</v>
      </c>
      <c r="V108" s="13">
        <f t="shared" si="15"/>
        <v>358.92857142857144</v>
      </c>
    </row>
    <row r="109" spans="1:22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40635.982488425929</v>
      </c>
      <c r="T109" s="10">
        <f t="shared" si="13"/>
        <v>40657.982488425929</v>
      </c>
      <c r="U109" s="13">
        <f t="shared" si="14"/>
        <v>22</v>
      </c>
      <c r="V109" s="13">
        <f t="shared" si="15"/>
        <v>349.31818181818181</v>
      </c>
    </row>
    <row r="110" spans="1:22" ht="2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41365.613078703704</v>
      </c>
      <c r="T110" s="10">
        <f t="shared" si="13"/>
        <v>41425.613078703704</v>
      </c>
      <c r="U110" s="13">
        <f t="shared" si="14"/>
        <v>60</v>
      </c>
      <c r="V110" s="13">
        <f t="shared" si="15"/>
        <v>61.666666666666664</v>
      </c>
    </row>
    <row r="111" spans="1:22" ht="2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40570.025810185187</v>
      </c>
      <c r="T111" s="10">
        <f t="shared" si="13"/>
        <v>40600.025810185187</v>
      </c>
      <c r="U111" s="13">
        <f t="shared" si="14"/>
        <v>30</v>
      </c>
      <c r="V111" s="13">
        <f t="shared" si="15"/>
        <v>73.166666666666671</v>
      </c>
    </row>
    <row r="112" spans="1:22" ht="2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41557.949687500004</v>
      </c>
      <c r="T112" s="10">
        <f t="shared" si="13"/>
        <v>41592.249305555553</v>
      </c>
      <c r="U112" s="13">
        <f t="shared" si="14"/>
        <v>35</v>
      </c>
      <c r="V112" s="13">
        <f t="shared" si="15"/>
        <v>48.571428571428569</v>
      </c>
    </row>
    <row r="113" spans="1:22" ht="2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42125.333182870367</v>
      </c>
      <c r="T113" s="10">
        <f t="shared" si="13"/>
        <v>42155.333182870367</v>
      </c>
      <c r="U113" s="13">
        <f t="shared" si="14"/>
        <v>30</v>
      </c>
      <c r="V113" s="13">
        <f t="shared" si="15"/>
        <v>180.33333333333334</v>
      </c>
    </row>
    <row r="114" spans="1:22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41718.043032407404</v>
      </c>
      <c r="T114" s="10">
        <f t="shared" si="13"/>
        <v>41742.083333333336</v>
      </c>
      <c r="U114" s="13">
        <f t="shared" si="14"/>
        <v>24</v>
      </c>
      <c r="V114" s="13">
        <f t="shared" si="15"/>
        <v>216.66666666666666</v>
      </c>
    </row>
    <row r="115" spans="1:22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40753.758425925924</v>
      </c>
      <c r="T115" s="10">
        <f t="shared" si="13"/>
        <v>40761.625</v>
      </c>
      <c r="U115" s="13">
        <f t="shared" si="14"/>
        <v>8</v>
      </c>
      <c r="V115" s="13">
        <f t="shared" si="15"/>
        <v>881.25</v>
      </c>
    </row>
    <row r="116" spans="1:22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40861.27416666667</v>
      </c>
      <c r="T116" s="10">
        <f t="shared" si="13"/>
        <v>40921.27416666667</v>
      </c>
      <c r="U116" s="13">
        <f t="shared" si="14"/>
        <v>60</v>
      </c>
      <c r="V116" s="13">
        <f t="shared" si="15"/>
        <v>51.666666666666664</v>
      </c>
    </row>
    <row r="117" spans="1:2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40918.738935185182</v>
      </c>
      <c r="T117" s="10">
        <f t="shared" si="13"/>
        <v>40943.738935185182</v>
      </c>
      <c r="U117" s="13">
        <f t="shared" si="14"/>
        <v>25</v>
      </c>
      <c r="V117" s="13">
        <f t="shared" si="15"/>
        <v>25.28</v>
      </c>
    </row>
    <row r="118" spans="1:22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40595.497164351851</v>
      </c>
      <c r="T118" s="10">
        <f t="shared" si="13"/>
        <v>40641.455497685187</v>
      </c>
      <c r="U118" s="13">
        <f t="shared" si="14"/>
        <v>46</v>
      </c>
      <c r="V118" s="13">
        <f t="shared" si="15"/>
        <v>86.478260869565219</v>
      </c>
    </row>
    <row r="119" spans="1:22" ht="43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40248.834999999999</v>
      </c>
      <c r="T119" s="10">
        <f t="shared" si="13"/>
        <v>40338.791666666664</v>
      </c>
      <c r="U119" s="13">
        <f t="shared" si="14"/>
        <v>90</v>
      </c>
      <c r="V119" s="13">
        <f t="shared" si="15"/>
        <v>50.24688888888889</v>
      </c>
    </row>
    <row r="120" spans="1:22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40723.053657407407</v>
      </c>
      <c r="T120" s="10">
        <f t="shared" si="13"/>
        <v>40753.053657407407</v>
      </c>
      <c r="U120" s="13">
        <f t="shared" si="14"/>
        <v>30</v>
      </c>
      <c r="V120" s="13">
        <f t="shared" si="15"/>
        <v>188.386</v>
      </c>
    </row>
    <row r="121" spans="1:22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40739.069282407407</v>
      </c>
      <c r="T121" s="10">
        <f t="shared" si="13"/>
        <v>40768.958333333336</v>
      </c>
      <c r="U121" s="13">
        <f t="shared" si="14"/>
        <v>29</v>
      </c>
      <c r="V121" s="13">
        <f t="shared" si="15"/>
        <v>117.17586206896551</v>
      </c>
    </row>
    <row r="122" spans="1:22" ht="43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42616.049849537041</v>
      </c>
      <c r="T122" s="10">
        <f t="shared" si="13"/>
        <v>42646.049849537041</v>
      </c>
      <c r="U122" s="13">
        <f t="shared" si="14"/>
        <v>30</v>
      </c>
      <c r="V122" s="13">
        <f t="shared" si="15"/>
        <v>0.33333333333333331</v>
      </c>
    </row>
    <row r="123" spans="1:22" ht="43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42096.704976851848</v>
      </c>
      <c r="T123" s="10">
        <f t="shared" si="13"/>
        <v>42112.427777777775</v>
      </c>
      <c r="U123" s="13">
        <f t="shared" si="14"/>
        <v>16</v>
      </c>
      <c r="V123" s="13">
        <f t="shared" si="15"/>
        <v>6.25E-2</v>
      </c>
    </row>
    <row r="124" spans="1:22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42593.431793981479</v>
      </c>
      <c r="T124" s="10">
        <f t="shared" si="13"/>
        <v>42653.431793981479</v>
      </c>
      <c r="U124" s="13">
        <f t="shared" si="14"/>
        <v>60</v>
      </c>
      <c r="V124" s="13">
        <f t="shared" si="15"/>
        <v>0</v>
      </c>
    </row>
    <row r="125" spans="1:22" ht="43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41904.781990740739</v>
      </c>
      <c r="T125" s="10">
        <f t="shared" si="13"/>
        <v>41940.916666666664</v>
      </c>
      <c r="U125" s="13">
        <f t="shared" si="14"/>
        <v>36</v>
      </c>
      <c r="V125" s="13">
        <f t="shared" si="15"/>
        <v>4.1944444444444446</v>
      </c>
    </row>
    <row r="126" spans="1:22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42114.928726851853</v>
      </c>
      <c r="T126" s="10">
        <f t="shared" si="13"/>
        <v>42139.928726851853</v>
      </c>
      <c r="U126" s="13">
        <f t="shared" si="14"/>
        <v>25</v>
      </c>
      <c r="V126" s="13">
        <f t="shared" si="15"/>
        <v>0</v>
      </c>
    </row>
    <row r="127" spans="1:22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42709.993981481486</v>
      </c>
      <c r="T127" s="10">
        <f t="shared" si="13"/>
        <v>42769.993981481486</v>
      </c>
      <c r="U127" s="13">
        <f t="shared" si="14"/>
        <v>60</v>
      </c>
      <c r="V127" s="13">
        <f t="shared" si="15"/>
        <v>1.1666666666666667</v>
      </c>
    </row>
    <row r="128" spans="1:22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42135.589548611111</v>
      </c>
      <c r="T128" s="10">
        <f t="shared" si="13"/>
        <v>42166.083333333328</v>
      </c>
      <c r="U128" s="13">
        <f t="shared" si="14"/>
        <v>31</v>
      </c>
      <c r="V128" s="13">
        <f t="shared" si="15"/>
        <v>44.741935483870968</v>
      </c>
    </row>
    <row r="129" spans="1:22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42067.62431712963</v>
      </c>
      <c r="T129" s="10">
        <f t="shared" si="13"/>
        <v>42097.582650462966</v>
      </c>
      <c r="U129" s="13">
        <f t="shared" si="14"/>
        <v>30</v>
      </c>
      <c r="V129" s="13">
        <f t="shared" si="15"/>
        <v>6.333333333333333</v>
      </c>
    </row>
    <row r="130" spans="1:22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42628.22792824074</v>
      </c>
      <c r="T130" s="10">
        <f t="shared" si="13"/>
        <v>42663.22792824074</v>
      </c>
      <c r="U130" s="13">
        <f t="shared" si="14"/>
        <v>35</v>
      </c>
      <c r="V130" s="13">
        <f t="shared" si="15"/>
        <v>53.342857142857142</v>
      </c>
    </row>
    <row r="131" spans="1:22" ht="43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10">
        <f t="shared" ref="S131:S194" si="20">(((J131/60)/60)/24)+DATE(1970,1,1)</f>
        <v>41882.937303240738</v>
      </c>
      <c r="T131" s="10">
        <f t="shared" ref="T131:T194" si="21">(((I131/60)/60)/24)+DATE(1970,1,1)</f>
        <v>41942.937303240738</v>
      </c>
      <c r="U131" s="13">
        <f t="shared" ref="U131:U194" si="22">DATEDIF(S131,T131,"d")</f>
        <v>60</v>
      </c>
      <c r="V131" s="13">
        <f t="shared" ref="V131:V194" si="23">E131/U131</f>
        <v>0</v>
      </c>
    </row>
    <row r="132" spans="1:22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41778.915416666663</v>
      </c>
      <c r="T132" s="10">
        <f t="shared" si="21"/>
        <v>41806.844444444447</v>
      </c>
      <c r="U132" s="13">
        <f t="shared" si="22"/>
        <v>28</v>
      </c>
      <c r="V132" s="13">
        <f t="shared" si="23"/>
        <v>0</v>
      </c>
    </row>
    <row r="133" spans="1:2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42541.837511574078</v>
      </c>
      <c r="T133" s="10">
        <f t="shared" si="21"/>
        <v>42557</v>
      </c>
      <c r="U133" s="13">
        <f t="shared" si="22"/>
        <v>16</v>
      </c>
      <c r="V133" s="13">
        <f t="shared" si="23"/>
        <v>0</v>
      </c>
    </row>
    <row r="134" spans="1:22" ht="43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41905.812581018516</v>
      </c>
      <c r="T134" s="10">
        <f t="shared" si="21"/>
        <v>41950.854247685187</v>
      </c>
      <c r="U134" s="13">
        <f t="shared" si="22"/>
        <v>45</v>
      </c>
      <c r="V134" s="13">
        <f t="shared" si="23"/>
        <v>170.11111111111111</v>
      </c>
    </row>
    <row r="135" spans="1:22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42491.80768518518</v>
      </c>
      <c r="T135" s="10">
        <f t="shared" si="21"/>
        <v>42521.729861111111</v>
      </c>
      <c r="U135" s="13">
        <f t="shared" si="22"/>
        <v>30</v>
      </c>
      <c r="V135" s="13">
        <f t="shared" si="23"/>
        <v>0</v>
      </c>
    </row>
    <row r="136" spans="1:22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42221.909930555557</v>
      </c>
      <c r="T136" s="10">
        <f t="shared" si="21"/>
        <v>42251.708333333328</v>
      </c>
      <c r="U136" s="13">
        <f t="shared" si="22"/>
        <v>30</v>
      </c>
      <c r="V136" s="13">
        <f t="shared" si="23"/>
        <v>0</v>
      </c>
    </row>
    <row r="137" spans="1:22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41788.381909722222</v>
      </c>
      <c r="T137" s="10">
        <f t="shared" si="21"/>
        <v>41821.791666666664</v>
      </c>
      <c r="U137" s="13">
        <f t="shared" si="22"/>
        <v>33</v>
      </c>
      <c r="V137" s="13">
        <f t="shared" si="23"/>
        <v>12.212121212121213</v>
      </c>
    </row>
    <row r="138" spans="1:22" ht="43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42096.410115740742</v>
      </c>
      <c r="T138" s="10">
        <f t="shared" si="21"/>
        <v>42140.427777777775</v>
      </c>
      <c r="U138" s="13">
        <f t="shared" si="22"/>
        <v>44</v>
      </c>
      <c r="V138" s="13">
        <f t="shared" si="23"/>
        <v>0</v>
      </c>
    </row>
    <row r="139" spans="1:22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42239.573993055557</v>
      </c>
      <c r="T139" s="10">
        <f t="shared" si="21"/>
        <v>42289.573993055557</v>
      </c>
      <c r="U139" s="13">
        <f t="shared" si="22"/>
        <v>50</v>
      </c>
      <c r="V139" s="13">
        <f t="shared" si="23"/>
        <v>0</v>
      </c>
    </row>
    <row r="140" spans="1:22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42186.257418981477</v>
      </c>
      <c r="T140" s="10">
        <f t="shared" si="21"/>
        <v>42217.207638888889</v>
      </c>
      <c r="U140" s="13">
        <f t="shared" si="22"/>
        <v>31</v>
      </c>
      <c r="V140" s="13">
        <f t="shared" si="23"/>
        <v>152</v>
      </c>
    </row>
    <row r="141" spans="1:22" ht="29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42187.920972222222</v>
      </c>
      <c r="T141" s="10">
        <f t="shared" si="21"/>
        <v>42197.920972222222</v>
      </c>
      <c r="U141" s="13">
        <f t="shared" si="22"/>
        <v>10</v>
      </c>
      <c r="V141" s="13">
        <f t="shared" si="23"/>
        <v>50</v>
      </c>
    </row>
    <row r="142" spans="1:22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42053.198287037041</v>
      </c>
      <c r="T142" s="10">
        <f t="shared" si="21"/>
        <v>42083.15662037037</v>
      </c>
      <c r="U142" s="13">
        <f t="shared" si="22"/>
        <v>30</v>
      </c>
      <c r="V142" s="13">
        <f t="shared" si="23"/>
        <v>0</v>
      </c>
    </row>
    <row r="143" spans="1:22" ht="2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42110.153043981481</v>
      </c>
      <c r="T143" s="10">
        <f t="shared" si="21"/>
        <v>42155.153043981481</v>
      </c>
      <c r="U143" s="13">
        <f t="shared" si="22"/>
        <v>45</v>
      </c>
      <c r="V143" s="13">
        <f t="shared" si="23"/>
        <v>28.733333333333334</v>
      </c>
    </row>
    <row r="144" spans="1:22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41938.893263888887</v>
      </c>
      <c r="T144" s="10">
        <f t="shared" si="21"/>
        <v>41959.934930555552</v>
      </c>
      <c r="U144" s="13">
        <f t="shared" si="22"/>
        <v>21</v>
      </c>
      <c r="V144" s="13">
        <f t="shared" si="23"/>
        <v>0.47619047619047616</v>
      </c>
    </row>
    <row r="145" spans="1:22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42559.064143518524</v>
      </c>
      <c r="T145" s="10">
        <f t="shared" si="21"/>
        <v>42616.246527777781</v>
      </c>
      <c r="U145" s="13">
        <f t="shared" si="22"/>
        <v>57</v>
      </c>
      <c r="V145" s="13">
        <f t="shared" si="23"/>
        <v>0</v>
      </c>
    </row>
    <row r="146" spans="1:22" ht="2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42047.762407407412</v>
      </c>
      <c r="T146" s="10">
        <f t="shared" si="21"/>
        <v>42107.72074074074</v>
      </c>
      <c r="U146" s="13">
        <f t="shared" si="22"/>
        <v>60</v>
      </c>
      <c r="V146" s="13">
        <f t="shared" si="23"/>
        <v>34.5</v>
      </c>
    </row>
    <row r="147" spans="1:22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42200.542268518519</v>
      </c>
      <c r="T147" s="10">
        <f t="shared" si="21"/>
        <v>42227.542268518519</v>
      </c>
      <c r="U147" s="13">
        <f t="shared" si="22"/>
        <v>27</v>
      </c>
      <c r="V147" s="13">
        <f t="shared" si="23"/>
        <v>12.518518518518519</v>
      </c>
    </row>
    <row r="148" spans="1:22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42693.016180555554</v>
      </c>
      <c r="T148" s="10">
        <f t="shared" si="21"/>
        <v>42753.016180555554</v>
      </c>
      <c r="U148" s="13">
        <f t="shared" si="22"/>
        <v>60</v>
      </c>
      <c r="V148" s="13">
        <f t="shared" si="23"/>
        <v>1.9166666666666667</v>
      </c>
    </row>
    <row r="149" spans="1:2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41969.767824074079</v>
      </c>
      <c r="T149" s="10">
        <f t="shared" si="21"/>
        <v>42012.762499999997</v>
      </c>
      <c r="U149" s="13">
        <f t="shared" si="22"/>
        <v>43</v>
      </c>
      <c r="V149" s="13">
        <f t="shared" si="23"/>
        <v>0</v>
      </c>
    </row>
    <row r="150" spans="1:22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42397.281666666662</v>
      </c>
      <c r="T150" s="10">
        <f t="shared" si="21"/>
        <v>42427.281666666662</v>
      </c>
      <c r="U150" s="13">
        <f t="shared" si="22"/>
        <v>30</v>
      </c>
      <c r="V150" s="13">
        <f t="shared" si="23"/>
        <v>1.3333333333333333</v>
      </c>
    </row>
    <row r="151" spans="1:22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41968.172106481477</v>
      </c>
      <c r="T151" s="10">
        <f t="shared" si="21"/>
        <v>41998.333333333328</v>
      </c>
      <c r="U151" s="13">
        <f t="shared" si="22"/>
        <v>30</v>
      </c>
      <c r="V151" s="13">
        <f t="shared" si="23"/>
        <v>3.0666666666666669</v>
      </c>
    </row>
    <row r="152" spans="1:22" ht="2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42090.161828703705</v>
      </c>
      <c r="T152" s="10">
        <f t="shared" si="21"/>
        <v>42150.161828703705</v>
      </c>
      <c r="U152" s="13">
        <f t="shared" si="22"/>
        <v>60</v>
      </c>
      <c r="V152" s="13">
        <f t="shared" si="23"/>
        <v>501.86666666666667</v>
      </c>
    </row>
    <row r="153" spans="1:22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42113.550821759258</v>
      </c>
      <c r="T153" s="10">
        <f t="shared" si="21"/>
        <v>42173.550821759258</v>
      </c>
      <c r="U153" s="13">
        <f t="shared" si="22"/>
        <v>60</v>
      </c>
      <c r="V153" s="13">
        <f t="shared" si="23"/>
        <v>2.3333333333333335</v>
      </c>
    </row>
    <row r="154" spans="1:22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41875.077546296299</v>
      </c>
      <c r="T154" s="10">
        <f t="shared" si="21"/>
        <v>41905.077546296299</v>
      </c>
      <c r="U154" s="13">
        <f t="shared" si="22"/>
        <v>30</v>
      </c>
      <c r="V154" s="13">
        <f t="shared" si="23"/>
        <v>1</v>
      </c>
    </row>
    <row r="155" spans="1:22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41933.586157407408</v>
      </c>
      <c r="T155" s="10">
        <f t="shared" si="21"/>
        <v>41975.627824074079</v>
      </c>
      <c r="U155" s="13">
        <f t="shared" si="22"/>
        <v>42</v>
      </c>
      <c r="V155" s="13">
        <f t="shared" si="23"/>
        <v>8.5476190476190474</v>
      </c>
    </row>
    <row r="156" spans="1:22" ht="29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42115.547395833331</v>
      </c>
      <c r="T156" s="10">
        <f t="shared" si="21"/>
        <v>42158.547395833331</v>
      </c>
      <c r="U156" s="13">
        <f t="shared" si="22"/>
        <v>43</v>
      </c>
      <c r="V156" s="13">
        <f t="shared" si="23"/>
        <v>0.93023255813953487</v>
      </c>
    </row>
    <row r="157" spans="1:22" ht="43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42168.559432870374</v>
      </c>
      <c r="T157" s="10">
        <f t="shared" si="21"/>
        <v>42208.559432870374</v>
      </c>
      <c r="U157" s="13">
        <f t="shared" si="22"/>
        <v>40</v>
      </c>
      <c r="V157" s="13">
        <f t="shared" si="23"/>
        <v>2.0249999999999999</v>
      </c>
    </row>
    <row r="158" spans="1:22" ht="43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41794.124953703707</v>
      </c>
      <c r="T158" s="10">
        <f t="shared" si="21"/>
        <v>41854.124953703707</v>
      </c>
      <c r="U158" s="13">
        <f t="shared" si="22"/>
        <v>60</v>
      </c>
      <c r="V158" s="13">
        <f t="shared" si="23"/>
        <v>29.75</v>
      </c>
    </row>
    <row r="159" spans="1:22" ht="2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42396.911712962959</v>
      </c>
      <c r="T159" s="10">
        <f t="shared" si="21"/>
        <v>42426.911712962959</v>
      </c>
      <c r="U159" s="13">
        <f t="shared" si="22"/>
        <v>30</v>
      </c>
      <c r="V159" s="13">
        <f t="shared" si="23"/>
        <v>0.26666666666666666</v>
      </c>
    </row>
    <row r="160" spans="1:22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41904.07671296296</v>
      </c>
      <c r="T160" s="10">
        <f t="shared" si="21"/>
        <v>41934.07671296296</v>
      </c>
      <c r="U160" s="13">
        <f t="shared" si="22"/>
        <v>30</v>
      </c>
      <c r="V160" s="13">
        <f t="shared" si="23"/>
        <v>0</v>
      </c>
    </row>
    <row r="161" spans="1:22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42514.434548611112</v>
      </c>
      <c r="T161" s="10">
        <f t="shared" si="21"/>
        <v>42554.434548611112</v>
      </c>
      <c r="U161" s="13">
        <f t="shared" si="22"/>
        <v>40</v>
      </c>
      <c r="V161" s="13">
        <f t="shared" si="23"/>
        <v>0.25</v>
      </c>
    </row>
    <row r="162" spans="1:22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42171.913090277783</v>
      </c>
      <c r="T162" s="10">
        <f t="shared" si="21"/>
        <v>42231.913090277783</v>
      </c>
      <c r="U162" s="13">
        <f t="shared" si="22"/>
        <v>60</v>
      </c>
      <c r="V162" s="13">
        <f t="shared" si="23"/>
        <v>0</v>
      </c>
    </row>
    <row r="163" spans="1:22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41792.687442129631</v>
      </c>
      <c r="T163" s="10">
        <f t="shared" si="21"/>
        <v>41822.687442129631</v>
      </c>
      <c r="U163" s="13">
        <f t="shared" si="22"/>
        <v>30</v>
      </c>
      <c r="V163" s="13">
        <f t="shared" si="23"/>
        <v>0.16666666666666666</v>
      </c>
    </row>
    <row r="164" spans="1:22" ht="2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41835.126805555556</v>
      </c>
      <c r="T164" s="10">
        <f t="shared" si="21"/>
        <v>41867.987500000003</v>
      </c>
      <c r="U164" s="13">
        <f t="shared" si="22"/>
        <v>32</v>
      </c>
      <c r="V164" s="13">
        <f t="shared" si="23"/>
        <v>13.59375</v>
      </c>
    </row>
    <row r="165" spans="1:22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42243.961273148147</v>
      </c>
      <c r="T165" s="10">
        <f t="shared" si="21"/>
        <v>42278</v>
      </c>
      <c r="U165" s="13">
        <f t="shared" si="22"/>
        <v>35</v>
      </c>
      <c r="V165" s="13">
        <f t="shared" si="23"/>
        <v>0</v>
      </c>
    </row>
    <row r="166" spans="1:22" ht="43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41841.762743055559</v>
      </c>
      <c r="T166" s="10">
        <f t="shared" si="21"/>
        <v>41901.762743055559</v>
      </c>
      <c r="U166" s="13">
        <f t="shared" si="22"/>
        <v>60</v>
      </c>
      <c r="V166" s="13">
        <f t="shared" si="23"/>
        <v>10.666666666666666</v>
      </c>
    </row>
    <row r="167" spans="1:22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42351.658842592587</v>
      </c>
      <c r="T167" s="10">
        <f t="shared" si="21"/>
        <v>42381.658842592587</v>
      </c>
      <c r="U167" s="13">
        <f t="shared" si="22"/>
        <v>30</v>
      </c>
      <c r="V167" s="13">
        <f t="shared" si="23"/>
        <v>0</v>
      </c>
    </row>
    <row r="168" spans="1:22" ht="2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42721.075949074075</v>
      </c>
      <c r="T168" s="10">
        <f t="shared" si="21"/>
        <v>42751.075949074075</v>
      </c>
      <c r="U168" s="13">
        <f t="shared" si="22"/>
        <v>30</v>
      </c>
      <c r="V168" s="13">
        <f t="shared" si="23"/>
        <v>100</v>
      </c>
    </row>
    <row r="169" spans="1:22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42160.927488425921</v>
      </c>
      <c r="T169" s="10">
        <f t="shared" si="21"/>
        <v>42220.927488425921</v>
      </c>
      <c r="U169" s="13">
        <f t="shared" si="22"/>
        <v>60</v>
      </c>
      <c r="V169" s="13">
        <f t="shared" si="23"/>
        <v>0.18333333333333332</v>
      </c>
    </row>
    <row r="170" spans="1:22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42052.83530092593</v>
      </c>
      <c r="T170" s="10">
        <f t="shared" si="21"/>
        <v>42082.793634259258</v>
      </c>
      <c r="U170" s="13">
        <f t="shared" si="22"/>
        <v>30</v>
      </c>
      <c r="V170" s="13">
        <f t="shared" si="23"/>
        <v>10.833333333333334</v>
      </c>
    </row>
    <row r="171" spans="1:22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41900.505312499998</v>
      </c>
      <c r="T171" s="10">
        <f t="shared" si="21"/>
        <v>41930.505312499998</v>
      </c>
      <c r="U171" s="13">
        <f t="shared" si="22"/>
        <v>30</v>
      </c>
      <c r="V171" s="13">
        <f t="shared" si="23"/>
        <v>18.666666666666668</v>
      </c>
    </row>
    <row r="172" spans="1:22" ht="43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42216.977812500001</v>
      </c>
      <c r="T172" s="10">
        <f t="shared" si="21"/>
        <v>42246.227777777778</v>
      </c>
      <c r="U172" s="13">
        <f t="shared" si="22"/>
        <v>30</v>
      </c>
      <c r="V172" s="13">
        <f t="shared" si="23"/>
        <v>10.833333333333334</v>
      </c>
    </row>
    <row r="173" spans="1:22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42534.180717592593</v>
      </c>
      <c r="T173" s="10">
        <f t="shared" si="21"/>
        <v>42594.180717592593</v>
      </c>
      <c r="U173" s="13">
        <f t="shared" si="22"/>
        <v>60</v>
      </c>
      <c r="V173" s="13">
        <f t="shared" si="23"/>
        <v>1.6666666666666666E-2</v>
      </c>
    </row>
    <row r="174" spans="1:22" ht="2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42047.394942129627</v>
      </c>
      <c r="T174" s="10">
        <f t="shared" si="21"/>
        <v>42082.353275462956</v>
      </c>
      <c r="U174" s="13">
        <f t="shared" si="22"/>
        <v>35</v>
      </c>
      <c r="V174" s="13">
        <f t="shared" si="23"/>
        <v>0</v>
      </c>
    </row>
    <row r="175" spans="1:22" ht="2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42033.573009259257</v>
      </c>
      <c r="T175" s="10">
        <f t="shared" si="21"/>
        <v>42063.573009259257</v>
      </c>
      <c r="U175" s="13">
        <f t="shared" si="22"/>
        <v>30</v>
      </c>
      <c r="V175" s="13">
        <f t="shared" si="23"/>
        <v>0</v>
      </c>
    </row>
    <row r="176" spans="1:22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42072.758981481486</v>
      </c>
      <c r="T176" s="10">
        <f t="shared" si="21"/>
        <v>42132.758981481486</v>
      </c>
      <c r="U176" s="13">
        <f t="shared" si="22"/>
        <v>60</v>
      </c>
      <c r="V176" s="13">
        <f t="shared" si="23"/>
        <v>0</v>
      </c>
    </row>
    <row r="177" spans="1:22" ht="43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41855.777905092589</v>
      </c>
      <c r="T177" s="10">
        <f t="shared" si="21"/>
        <v>41880.777905092589</v>
      </c>
      <c r="U177" s="13">
        <f t="shared" si="22"/>
        <v>25</v>
      </c>
      <c r="V177" s="13">
        <f t="shared" si="23"/>
        <v>51.88</v>
      </c>
    </row>
    <row r="178" spans="1:22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42191.824062500003</v>
      </c>
      <c r="T178" s="10">
        <f t="shared" si="21"/>
        <v>42221.824062500003</v>
      </c>
      <c r="U178" s="13">
        <f t="shared" si="22"/>
        <v>30</v>
      </c>
      <c r="V178" s="13">
        <f t="shared" si="23"/>
        <v>0</v>
      </c>
    </row>
    <row r="179" spans="1:22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42070.047754629632</v>
      </c>
      <c r="T179" s="10">
        <f t="shared" si="21"/>
        <v>42087.00608796296</v>
      </c>
      <c r="U179" s="13">
        <f t="shared" si="22"/>
        <v>17</v>
      </c>
      <c r="V179" s="13">
        <f t="shared" si="23"/>
        <v>10.588235294117647</v>
      </c>
    </row>
    <row r="180" spans="1:22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42304.955381944441</v>
      </c>
      <c r="T180" s="10">
        <f t="shared" si="21"/>
        <v>42334.997048611112</v>
      </c>
      <c r="U180" s="13">
        <f t="shared" si="22"/>
        <v>30</v>
      </c>
      <c r="V180" s="13">
        <f t="shared" si="23"/>
        <v>0</v>
      </c>
    </row>
    <row r="181" spans="1:22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42403.080497685187</v>
      </c>
      <c r="T181" s="10">
        <f t="shared" si="21"/>
        <v>42433.080497685187</v>
      </c>
      <c r="U181" s="13">
        <f t="shared" si="22"/>
        <v>30</v>
      </c>
      <c r="V181" s="13">
        <f t="shared" si="23"/>
        <v>6.666666666666667</v>
      </c>
    </row>
    <row r="182" spans="1:22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42067.991238425922</v>
      </c>
      <c r="T182" s="10">
        <f t="shared" si="21"/>
        <v>42107.791666666672</v>
      </c>
      <c r="U182" s="13">
        <f t="shared" si="22"/>
        <v>40</v>
      </c>
      <c r="V182" s="13">
        <f t="shared" si="23"/>
        <v>10.025</v>
      </c>
    </row>
    <row r="183" spans="1:22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42147.741840277777</v>
      </c>
      <c r="T183" s="10">
        <f t="shared" si="21"/>
        <v>42177.741840277777</v>
      </c>
      <c r="U183" s="13">
        <f t="shared" si="22"/>
        <v>30</v>
      </c>
      <c r="V183" s="13">
        <f t="shared" si="23"/>
        <v>24.066666666666666</v>
      </c>
    </row>
    <row r="184" spans="1:22" ht="43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42712.011944444443</v>
      </c>
      <c r="T184" s="10">
        <f t="shared" si="21"/>
        <v>42742.011944444443</v>
      </c>
      <c r="U184" s="13">
        <f t="shared" si="22"/>
        <v>30</v>
      </c>
      <c r="V184" s="13">
        <f t="shared" si="23"/>
        <v>0</v>
      </c>
    </row>
    <row r="185" spans="1:2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41939.810300925928</v>
      </c>
      <c r="T185" s="10">
        <f t="shared" si="21"/>
        <v>41969.851967592593</v>
      </c>
      <c r="U185" s="13">
        <f t="shared" si="22"/>
        <v>30</v>
      </c>
      <c r="V185" s="13">
        <f t="shared" si="23"/>
        <v>149.4</v>
      </c>
    </row>
    <row r="186" spans="1:22" ht="43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41825.791226851856</v>
      </c>
      <c r="T186" s="10">
        <f t="shared" si="21"/>
        <v>41883.165972222225</v>
      </c>
      <c r="U186" s="13">
        <f t="shared" si="22"/>
        <v>58</v>
      </c>
      <c r="V186" s="13">
        <f t="shared" si="23"/>
        <v>0.87931034482758619</v>
      </c>
    </row>
    <row r="187" spans="1:2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42570.91133101852</v>
      </c>
      <c r="T187" s="10">
        <f t="shared" si="21"/>
        <v>42600.91133101852</v>
      </c>
      <c r="U187" s="13">
        <f t="shared" si="22"/>
        <v>30</v>
      </c>
      <c r="V187" s="13">
        <f t="shared" si="23"/>
        <v>73.333333333333329</v>
      </c>
    </row>
    <row r="188" spans="1:22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42767.812893518523</v>
      </c>
      <c r="T188" s="10">
        <f t="shared" si="21"/>
        <v>42797.833333333328</v>
      </c>
      <c r="U188" s="13">
        <f t="shared" si="22"/>
        <v>30</v>
      </c>
      <c r="V188" s="13">
        <f t="shared" si="23"/>
        <v>0</v>
      </c>
    </row>
    <row r="189" spans="1:22" ht="29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42182.234456018516</v>
      </c>
      <c r="T189" s="10">
        <f t="shared" si="21"/>
        <v>42206.290972222225</v>
      </c>
      <c r="U189" s="13">
        <f t="shared" si="22"/>
        <v>24</v>
      </c>
      <c r="V189" s="13">
        <f t="shared" si="23"/>
        <v>33.333333333333336</v>
      </c>
    </row>
    <row r="190" spans="1:22" ht="43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41857.18304398148</v>
      </c>
      <c r="T190" s="10">
        <f t="shared" si="21"/>
        <v>41887.18304398148</v>
      </c>
      <c r="U190" s="13">
        <f t="shared" si="22"/>
        <v>30</v>
      </c>
      <c r="V190" s="13">
        <f t="shared" si="23"/>
        <v>0</v>
      </c>
    </row>
    <row r="191" spans="1:22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42556.690706018519</v>
      </c>
      <c r="T191" s="10">
        <f t="shared" si="21"/>
        <v>42616.690706018519</v>
      </c>
      <c r="U191" s="13">
        <f t="shared" si="22"/>
        <v>60</v>
      </c>
      <c r="V191" s="13">
        <f t="shared" si="23"/>
        <v>5.75</v>
      </c>
    </row>
    <row r="192" spans="1:2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42527.650995370372</v>
      </c>
      <c r="T192" s="10">
        <f t="shared" si="21"/>
        <v>42537.650995370372</v>
      </c>
      <c r="U192" s="13">
        <f t="shared" si="22"/>
        <v>10</v>
      </c>
      <c r="V192" s="13">
        <f t="shared" si="23"/>
        <v>5</v>
      </c>
    </row>
    <row r="193" spans="1:22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42239.441412037035</v>
      </c>
      <c r="T193" s="10">
        <f t="shared" si="21"/>
        <v>42279.441412037035</v>
      </c>
      <c r="U193" s="13">
        <f t="shared" si="22"/>
        <v>40</v>
      </c>
      <c r="V193" s="13">
        <f t="shared" si="23"/>
        <v>6.25</v>
      </c>
    </row>
    <row r="194" spans="1:22" ht="43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41899.792037037041</v>
      </c>
      <c r="T194" s="10">
        <f t="shared" si="21"/>
        <v>41929.792037037041</v>
      </c>
      <c r="U194" s="13">
        <f t="shared" si="22"/>
        <v>30</v>
      </c>
      <c r="V194" s="13">
        <f t="shared" si="23"/>
        <v>0.56666666666666665</v>
      </c>
    </row>
    <row r="195" spans="1:22" ht="43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10">
        <f t="shared" ref="S195:S258" si="28">(((J195/60)/60)/24)+DATE(1970,1,1)</f>
        <v>41911.934791666667</v>
      </c>
      <c r="T195" s="10">
        <f t="shared" ref="T195:T258" si="29">(((I195/60)/60)/24)+DATE(1970,1,1)</f>
        <v>41971.976458333331</v>
      </c>
      <c r="U195" s="13">
        <f t="shared" ref="U195:U258" si="30">DATEDIF(S195,T195,"d")</f>
        <v>60</v>
      </c>
      <c r="V195" s="13">
        <f t="shared" ref="V195:V258" si="31">E195/U195</f>
        <v>0</v>
      </c>
    </row>
    <row r="196" spans="1:22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42375.996886574074</v>
      </c>
      <c r="T196" s="10">
        <f t="shared" si="29"/>
        <v>42435.996886574074</v>
      </c>
      <c r="U196" s="13">
        <f t="shared" si="30"/>
        <v>60</v>
      </c>
      <c r="V196" s="13">
        <f t="shared" si="31"/>
        <v>0.05</v>
      </c>
    </row>
    <row r="197" spans="1:22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42135.67050925926</v>
      </c>
      <c r="T197" s="10">
        <f t="shared" si="29"/>
        <v>42195.67050925926</v>
      </c>
      <c r="U197" s="13">
        <f t="shared" si="30"/>
        <v>60</v>
      </c>
      <c r="V197" s="13">
        <f t="shared" si="31"/>
        <v>0</v>
      </c>
    </row>
    <row r="198" spans="1:22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42259.542800925927</v>
      </c>
      <c r="T198" s="10">
        <f t="shared" si="29"/>
        <v>42287.875</v>
      </c>
      <c r="U198" s="13">
        <f t="shared" si="30"/>
        <v>28</v>
      </c>
      <c r="V198" s="13">
        <f t="shared" si="31"/>
        <v>52.321428571428569</v>
      </c>
    </row>
    <row r="199" spans="1:22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42741.848379629635</v>
      </c>
      <c r="T199" s="10">
        <f t="shared" si="29"/>
        <v>42783.875</v>
      </c>
      <c r="U199" s="13">
        <f t="shared" si="30"/>
        <v>42</v>
      </c>
      <c r="V199" s="13">
        <f t="shared" si="31"/>
        <v>6.2380952380952381</v>
      </c>
    </row>
    <row r="200" spans="1:22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41887.383356481485</v>
      </c>
      <c r="T200" s="10">
        <f t="shared" si="29"/>
        <v>41917.383356481485</v>
      </c>
      <c r="U200" s="13">
        <f t="shared" si="30"/>
        <v>30</v>
      </c>
      <c r="V200" s="13">
        <f t="shared" si="31"/>
        <v>9.3000000000000007</v>
      </c>
    </row>
    <row r="201" spans="1:22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42584.123865740738</v>
      </c>
      <c r="T201" s="10">
        <f t="shared" si="29"/>
        <v>42614.123865740738</v>
      </c>
      <c r="U201" s="13">
        <f t="shared" si="30"/>
        <v>30</v>
      </c>
      <c r="V201" s="13">
        <f t="shared" si="31"/>
        <v>0</v>
      </c>
    </row>
    <row r="202" spans="1:22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41867.083368055559</v>
      </c>
      <c r="T202" s="10">
        <f t="shared" si="29"/>
        <v>41897.083368055559</v>
      </c>
      <c r="U202" s="13">
        <f t="shared" si="30"/>
        <v>30</v>
      </c>
      <c r="V202" s="13">
        <f t="shared" si="31"/>
        <v>52.384999999999998</v>
      </c>
    </row>
    <row r="203" spans="1:22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42023.818622685183</v>
      </c>
      <c r="T203" s="10">
        <f t="shared" si="29"/>
        <v>42043.818622685183</v>
      </c>
      <c r="U203" s="13">
        <f t="shared" si="30"/>
        <v>20</v>
      </c>
      <c r="V203" s="13">
        <f t="shared" si="31"/>
        <v>19</v>
      </c>
    </row>
    <row r="204" spans="1:2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42255.927824074075</v>
      </c>
      <c r="T204" s="10">
        <f t="shared" si="29"/>
        <v>42285.874305555553</v>
      </c>
      <c r="U204" s="13">
        <f t="shared" si="30"/>
        <v>30</v>
      </c>
      <c r="V204" s="13">
        <f t="shared" si="31"/>
        <v>0</v>
      </c>
    </row>
    <row r="205" spans="1:22" ht="2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41973.847962962958</v>
      </c>
      <c r="T205" s="10">
        <f t="shared" si="29"/>
        <v>42033.847962962958</v>
      </c>
      <c r="U205" s="13">
        <f t="shared" si="30"/>
        <v>60</v>
      </c>
      <c r="V205" s="13">
        <f t="shared" si="31"/>
        <v>12.433333333333334</v>
      </c>
    </row>
    <row r="206" spans="1:22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42556.583368055552</v>
      </c>
      <c r="T206" s="10">
        <f t="shared" si="29"/>
        <v>42586.583368055552</v>
      </c>
      <c r="U206" s="13">
        <f t="shared" si="30"/>
        <v>30</v>
      </c>
      <c r="V206" s="13">
        <f t="shared" si="31"/>
        <v>5072.166666666667</v>
      </c>
    </row>
    <row r="207" spans="1:22" ht="2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42248.632199074069</v>
      </c>
      <c r="T207" s="10">
        <f t="shared" si="29"/>
        <v>42283.632199074069</v>
      </c>
      <c r="U207" s="13">
        <f t="shared" si="30"/>
        <v>35</v>
      </c>
      <c r="V207" s="13">
        <f t="shared" si="31"/>
        <v>37.142857142857146</v>
      </c>
    </row>
    <row r="208" spans="1:22" ht="2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42567.004432870366</v>
      </c>
      <c r="T208" s="10">
        <f t="shared" si="29"/>
        <v>42588.004432870366</v>
      </c>
      <c r="U208" s="13">
        <f t="shared" si="30"/>
        <v>21</v>
      </c>
      <c r="V208" s="13">
        <f t="shared" si="31"/>
        <v>0</v>
      </c>
    </row>
    <row r="209" spans="1:22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41978.197199074071</v>
      </c>
      <c r="T209" s="10">
        <f t="shared" si="29"/>
        <v>42008.197199074071</v>
      </c>
      <c r="U209" s="13">
        <f t="shared" si="30"/>
        <v>30</v>
      </c>
      <c r="V209" s="13">
        <f t="shared" si="31"/>
        <v>71</v>
      </c>
    </row>
    <row r="210" spans="1:22" ht="43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41959.369988425926</v>
      </c>
      <c r="T210" s="10">
        <f t="shared" si="29"/>
        <v>41989.369988425926</v>
      </c>
      <c r="U210" s="13">
        <f t="shared" si="30"/>
        <v>30</v>
      </c>
      <c r="V210" s="13">
        <f t="shared" si="31"/>
        <v>0</v>
      </c>
    </row>
    <row r="211" spans="1:22" ht="43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42165.922858796301</v>
      </c>
      <c r="T211" s="10">
        <f t="shared" si="29"/>
        <v>42195.922858796301</v>
      </c>
      <c r="U211" s="13">
        <f t="shared" si="30"/>
        <v>30</v>
      </c>
      <c r="V211" s="13">
        <f t="shared" si="31"/>
        <v>0</v>
      </c>
    </row>
    <row r="212" spans="1:22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42249.064722222218</v>
      </c>
      <c r="T212" s="10">
        <f t="shared" si="29"/>
        <v>42278.208333333328</v>
      </c>
      <c r="U212" s="13">
        <f t="shared" si="30"/>
        <v>29</v>
      </c>
      <c r="V212" s="13">
        <f t="shared" si="31"/>
        <v>104.48275862068965</v>
      </c>
    </row>
    <row r="213" spans="1:22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42236.159918981488</v>
      </c>
      <c r="T213" s="10">
        <f t="shared" si="29"/>
        <v>42266.159918981488</v>
      </c>
      <c r="U213" s="13">
        <f t="shared" si="30"/>
        <v>30</v>
      </c>
      <c r="V213" s="13">
        <f t="shared" si="31"/>
        <v>74.333333333333329</v>
      </c>
    </row>
    <row r="214" spans="1:22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42416.881018518514</v>
      </c>
      <c r="T214" s="10">
        <f t="shared" si="29"/>
        <v>42476.839351851857</v>
      </c>
      <c r="U214" s="13">
        <f t="shared" si="30"/>
        <v>60</v>
      </c>
      <c r="V214" s="13">
        <f t="shared" si="31"/>
        <v>1.6666666666666666E-2</v>
      </c>
    </row>
    <row r="215" spans="1:22" ht="2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42202.594293981485</v>
      </c>
      <c r="T215" s="10">
        <f t="shared" si="29"/>
        <v>42232.587974537033</v>
      </c>
      <c r="U215" s="13">
        <f t="shared" si="30"/>
        <v>30</v>
      </c>
      <c r="V215" s="13">
        <f t="shared" si="31"/>
        <v>0.66666666666666663</v>
      </c>
    </row>
    <row r="216" spans="1:22" ht="43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42009.64061342593</v>
      </c>
      <c r="T216" s="10">
        <f t="shared" si="29"/>
        <v>42069.64061342593</v>
      </c>
      <c r="U216" s="13">
        <f t="shared" si="30"/>
        <v>60</v>
      </c>
      <c r="V216" s="13">
        <f t="shared" si="31"/>
        <v>1.6666666666666666E-2</v>
      </c>
    </row>
    <row r="217" spans="1:22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42375.230115740742</v>
      </c>
      <c r="T217" s="10">
        <f t="shared" si="29"/>
        <v>42417.999305555553</v>
      </c>
      <c r="U217" s="13">
        <f t="shared" si="30"/>
        <v>42</v>
      </c>
      <c r="V217" s="13">
        <f t="shared" si="31"/>
        <v>0.23809523809523808</v>
      </c>
    </row>
    <row r="218" spans="1:22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42066.958761574075</v>
      </c>
      <c r="T218" s="10">
        <f t="shared" si="29"/>
        <v>42116.917094907403</v>
      </c>
      <c r="U218" s="13">
        <f t="shared" si="30"/>
        <v>50</v>
      </c>
      <c r="V218" s="13">
        <f t="shared" si="31"/>
        <v>556.98440000000005</v>
      </c>
    </row>
    <row r="219" spans="1:2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41970.64061342593</v>
      </c>
      <c r="T219" s="10">
        <f t="shared" si="29"/>
        <v>42001.64061342593</v>
      </c>
      <c r="U219" s="13">
        <f t="shared" si="30"/>
        <v>31</v>
      </c>
      <c r="V219" s="13">
        <f t="shared" si="31"/>
        <v>385.25806451612902</v>
      </c>
    </row>
    <row r="220" spans="1:22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42079.628344907411</v>
      </c>
      <c r="T220" s="10">
        <f t="shared" si="29"/>
        <v>42139.628344907411</v>
      </c>
      <c r="U220" s="13">
        <f t="shared" si="30"/>
        <v>60</v>
      </c>
      <c r="V220" s="13">
        <f t="shared" si="31"/>
        <v>1.6666666666666667</v>
      </c>
    </row>
    <row r="221" spans="1:22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42429.326678240745</v>
      </c>
      <c r="T221" s="10">
        <f t="shared" si="29"/>
        <v>42461.290972222225</v>
      </c>
      <c r="U221" s="13">
        <f t="shared" si="30"/>
        <v>32</v>
      </c>
      <c r="V221" s="13">
        <f t="shared" si="31"/>
        <v>275.46875</v>
      </c>
    </row>
    <row r="222" spans="1:22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42195.643865740742</v>
      </c>
      <c r="T222" s="10">
        <f t="shared" si="29"/>
        <v>42236.837499999994</v>
      </c>
      <c r="U222" s="13">
        <f t="shared" si="30"/>
        <v>41</v>
      </c>
      <c r="V222" s="13">
        <f t="shared" si="31"/>
        <v>8.7804878048780495</v>
      </c>
    </row>
    <row r="223" spans="1:2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42031.837546296301</v>
      </c>
      <c r="T223" s="10">
        <f t="shared" si="29"/>
        <v>42091.79587962963</v>
      </c>
      <c r="U223" s="13">
        <f t="shared" si="30"/>
        <v>60</v>
      </c>
      <c r="V223" s="13">
        <f t="shared" si="31"/>
        <v>0</v>
      </c>
    </row>
    <row r="224" spans="1:22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42031.769884259258</v>
      </c>
      <c r="T224" s="10">
        <f t="shared" si="29"/>
        <v>42090.110416666663</v>
      </c>
      <c r="U224" s="13">
        <f t="shared" si="30"/>
        <v>59</v>
      </c>
      <c r="V224" s="13">
        <f t="shared" si="31"/>
        <v>2.2033898305084745</v>
      </c>
    </row>
    <row r="225" spans="1:22" ht="43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42482.048032407409</v>
      </c>
      <c r="T225" s="10">
        <f t="shared" si="29"/>
        <v>42512.045138888891</v>
      </c>
      <c r="U225" s="13">
        <f t="shared" si="30"/>
        <v>30</v>
      </c>
      <c r="V225" s="13">
        <f t="shared" si="31"/>
        <v>0</v>
      </c>
    </row>
    <row r="226" spans="1:22" ht="43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42135.235254629632</v>
      </c>
      <c r="T226" s="10">
        <f t="shared" si="29"/>
        <v>42195.235254629632</v>
      </c>
      <c r="U226" s="13">
        <f t="shared" si="30"/>
        <v>60</v>
      </c>
      <c r="V226" s="13">
        <f t="shared" si="31"/>
        <v>0</v>
      </c>
    </row>
    <row r="227" spans="1:22" ht="2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42438.961273148147</v>
      </c>
      <c r="T227" s="10">
        <f t="shared" si="29"/>
        <v>42468.919606481482</v>
      </c>
      <c r="U227" s="13">
        <f t="shared" si="30"/>
        <v>30</v>
      </c>
      <c r="V227" s="13">
        <f t="shared" si="31"/>
        <v>0</v>
      </c>
    </row>
    <row r="228" spans="1:22" ht="29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42106.666018518517</v>
      </c>
      <c r="T228" s="10">
        <f t="shared" si="29"/>
        <v>42155.395138888889</v>
      </c>
      <c r="U228" s="13">
        <f t="shared" si="30"/>
        <v>49</v>
      </c>
      <c r="V228" s="13">
        <f t="shared" si="31"/>
        <v>5.1020408163265305</v>
      </c>
    </row>
    <row r="229" spans="1:22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42164.893993055557</v>
      </c>
      <c r="T229" s="10">
        <f t="shared" si="29"/>
        <v>42194.893993055557</v>
      </c>
      <c r="U229" s="13">
        <f t="shared" si="30"/>
        <v>30</v>
      </c>
      <c r="V229" s="13">
        <f t="shared" si="31"/>
        <v>0</v>
      </c>
    </row>
    <row r="230" spans="1:22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42096.686400462961</v>
      </c>
      <c r="T230" s="10">
        <f t="shared" si="29"/>
        <v>42156.686400462961</v>
      </c>
      <c r="U230" s="13">
        <f t="shared" si="30"/>
        <v>60</v>
      </c>
      <c r="V230" s="13">
        <f t="shared" si="31"/>
        <v>0</v>
      </c>
    </row>
    <row r="231" spans="1:22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42383.933993055558</v>
      </c>
      <c r="T231" s="10">
        <f t="shared" si="29"/>
        <v>42413.933993055558</v>
      </c>
      <c r="U231" s="13">
        <f t="shared" si="30"/>
        <v>30</v>
      </c>
      <c r="V231" s="13">
        <f t="shared" si="31"/>
        <v>0</v>
      </c>
    </row>
    <row r="232" spans="1:22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42129.777210648142</v>
      </c>
      <c r="T232" s="10">
        <f t="shared" si="29"/>
        <v>42159.777210648142</v>
      </c>
      <c r="U232" s="13">
        <f t="shared" si="30"/>
        <v>30</v>
      </c>
      <c r="V232" s="13">
        <f t="shared" si="31"/>
        <v>2</v>
      </c>
    </row>
    <row r="233" spans="1:22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42341.958923611113</v>
      </c>
      <c r="T233" s="10">
        <f t="shared" si="29"/>
        <v>42371.958923611113</v>
      </c>
      <c r="U233" s="13">
        <f t="shared" si="30"/>
        <v>30</v>
      </c>
      <c r="V233" s="13">
        <f t="shared" si="31"/>
        <v>0</v>
      </c>
    </row>
    <row r="234" spans="1:22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42032.82576388889</v>
      </c>
      <c r="T234" s="10">
        <f t="shared" si="29"/>
        <v>42062.82576388889</v>
      </c>
      <c r="U234" s="13">
        <f t="shared" si="30"/>
        <v>30</v>
      </c>
      <c r="V234" s="13">
        <f t="shared" si="31"/>
        <v>3.6666666666666665</v>
      </c>
    </row>
    <row r="235" spans="1:22" ht="2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42612.911712962959</v>
      </c>
      <c r="T235" s="10">
        <f t="shared" si="29"/>
        <v>42642.911712962959</v>
      </c>
      <c r="U235" s="13">
        <f t="shared" si="30"/>
        <v>30</v>
      </c>
      <c r="V235" s="13">
        <f t="shared" si="31"/>
        <v>0</v>
      </c>
    </row>
    <row r="236" spans="1:22" ht="43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42136.035405092596</v>
      </c>
      <c r="T236" s="10">
        <f t="shared" si="29"/>
        <v>42176.035405092596</v>
      </c>
      <c r="U236" s="13">
        <f t="shared" si="30"/>
        <v>40</v>
      </c>
      <c r="V236" s="13">
        <f t="shared" si="31"/>
        <v>10.025</v>
      </c>
    </row>
    <row r="237" spans="1:22" ht="29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42164.908530092594</v>
      </c>
      <c r="T237" s="10">
        <f t="shared" si="29"/>
        <v>42194.908530092594</v>
      </c>
      <c r="U237" s="13">
        <f t="shared" si="30"/>
        <v>30</v>
      </c>
      <c r="V237" s="13">
        <f t="shared" si="31"/>
        <v>0</v>
      </c>
    </row>
    <row r="238" spans="1:22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42321.08447916666</v>
      </c>
      <c r="T238" s="10">
        <f t="shared" si="29"/>
        <v>42374</v>
      </c>
      <c r="U238" s="13">
        <f t="shared" si="30"/>
        <v>53</v>
      </c>
      <c r="V238" s="13">
        <f t="shared" si="31"/>
        <v>0</v>
      </c>
    </row>
    <row r="239" spans="1:2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42377.577187499999</v>
      </c>
      <c r="T239" s="10">
        <f t="shared" si="29"/>
        <v>42437.577187499999</v>
      </c>
      <c r="U239" s="13">
        <f t="shared" si="30"/>
        <v>60</v>
      </c>
      <c r="V239" s="13">
        <f t="shared" si="31"/>
        <v>0.83333333333333337</v>
      </c>
    </row>
    <row r="240" spans="1:22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42713.962499999994</v>
      </c>
      <c r="T240" s="10">
        <f t="shared" si="29"/>
        <v>42734.375</v>
      </c>
      <c r="U240" s="13">
        <f t="shared" si="30"/>
        <v>21</v>
      </c>
      <c r="V240" s="13">
        <f t="shared" si="31"/>
        <v>0</v>
      </c>
    </row>
    <row r="241" spans="1:22" ht="2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42297.110300925924</v>
      </c>
      <c r="T241" s="10">
        <f t="shared" si="29"/>
        <v>42316.5</v>
      </c>
      <c r="U241" s="13">
        <f t="shared" si="30"/>
        <v>19</v>
      </c>
      <c r="V241" s="13">
        <f t="shared" si="31"/>
        <v>13.157894736842104</v>
      </c>
    </row>
    <row r="242" spans="1:22" ht="43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41354.708460648151</v>
      </c>
      <c r="T242" s="10">
        <f t="shared" si="29"/>
        <v>41399.708460648151</v>
      </c>
      <c r="U242" s="13">
        <f t="shared" si="30"/>
        <v>45</v>
      </c>
      <c r="V242" s="13">
        <f t="shared" si="31"/>
        <v>358.78044444444447</v>
      </c>
    </row>
    <row r="243" spans="1:22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41949.697962962964</v>
      </c>
      <c r="T243" s="10">
        <f t="shared" si="29"/>
        <v>41994.697962962964</v>
      </c>
      <c r="U243" s="13">
        <f t="shared" si="30"/>
        <v>45</v>
      </c>
      <c r="V243" s="13">
        <f t="shared" si="31"/>
        <v>911.11111111111109</v>
      </c>
    </row>
    <row r="244" spans="1:22" ht="2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40862.492939814816</v>
      </c>
      <c r="T244" s="10">
        <f t="shared" si="29"/>
        <v>40897.492939814816</v>
      </c>
      <c r="U244" s="13">
        <f t="shared" si="30"/>
        <v>35</v>
      </c>
      <c r="V244" s="13">
        <f t="shared" si="31"/>
        <v>421.42857142857144</v>
      </c>
    </row>
    <row r="245" spans="1:22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41662.047500000001</v>
      </c>
      <c r="T245" s="10">
        <f t="shared" si="29"/>
        <v>41692.047500000001</v>
      </c>
      <c r="U245" s="13">
        <f t="shared" si="30"/>
        <v>30</v>
      </c>
      <c r="V245" s="13">
        <f t="shared" si="31"/>
        <v>854.93333333333328</v>
      </c>
    </row>
    <row r="246" spans="1:22" ht="43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40213.323599537034</v>
      </c>
      <c r="T246" s="10">
        <f t="shared" si="29"/>
        <v>40253.29583333333</v>
      </c>
      <c r="U246" s="13">
        <f t="shared" si="30"/>
        <v>40</v>
      </c>
      <c r="V246" s="13">
        <f t="shared" si="31"/>
        <v>99.537499999999994</v>
      </c>
    </row>
    <row r="247" spans="1:22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41107.053067129629</v>
      </c>
      <c r="T247" s="10">
        <f t="shared" si="29"/>
        <v>41137.053067129629</v>
      </c>
      <c r="U247" s="13">
        <f t="shared" si="30"/>
        <v>30</v>
      </c>
      <c r="V247" s="13">
        <f t="shared" si="31"/>
        <v>172.86666666666667</v>
      </c>
    </row>
    <row r="248" spans="1:22" ht="2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40480.363483796296</v>
      </c>
      <c r="T248" s="10">
        <f t="shared" si="29"/>
        <v>40530.405150462961</v>
      </c>
      <c r="U248" s="13">
        <f t="shared" si="30"/>
        <v>50</v>
      </c>
      <c r="V248" s="13">
        <f t="shared" si="31"/>
        <v>305.45999999999998</v>
      </c>
    </row>
    <row r="249" spans="1:22" ht="43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40430.604328703703</v>
      </c>
      <c r="T249" s="10">
        <f t="shared" si="29"/>
        <v>40467.152083333334</v>
      </c>
      <c r="U249" s="13">
        <f t="shared" si="30"/>
        <v>37</v>
      </c>
      <c r="V249" s="13">
        <f t="shared" si="31"/>
        <v>181.21621621621622</v>
      </c>
    </row>
    <row r="250" spans="1:22" ht="43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40870.774409722224</v>
      </c>
      <c r="T250" s="10">
        <f t="shared" si="29"/>
        <v>40915.774409722224</v>
      </c>
      <c r="U250" s="13">
        <f t="shared" si="30"/>
        <v>45</v>
      </c>
      <c r="V250" s="13">
        <f t="shared" si="31"/>
        <v>1914.0666666666666</v>
      </c>
    </row>
    <row r="251" spans="1:22" ht="43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40332.923842592594</v>
      </c>
      <c r="T251" s="10">
        <f t="shared" si="29"/>
        <v>40412.736111111109</v>
      </c>
      <c r="U251" s="13">
        <f t="shared" si="30"/>
        <v>80</v>
      </c>
      <c r="V251" s="13">
        <f t="shared" si="31"/>
        <v>141.15</v>
      </c>
    </row>
    <row r="252" spans="1:22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41401.565868055557</v>
      </c>
      <c r="T252" s="10">
        <f t="shared" si="29"/>
        <v>41431.565868055557</v>
      </c>
      <c r="U252" s="13">
        <f t="shared" si="30"/>
        <v>30</v>
      </c>
      <c r="V252" s="13">
        <f t="shared" si="31"/>
        <v>1055.8333333333333</v>
      </c>
    </row>
    <row r="253" spans="1:22" ht="2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41013.787569444445</v>
      </c>
      <c r="T253" s="10">
        <f t="shared" si="29"/>
        <v>41045.791666666664</v>
      </c>
      <c r="U253" s="13">
        <f t="shared" si="30"/>
        <v>32</v>
      </c>
      <c r="V253" s="13">
        <f t="shared" si="31"/>
        <v>137.34375</v>
      </c>
    </row>
    <row r="254" spans="1:22" ht="2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40266.662708333337</v>
      </c>
      <c r="T254" s="10">
        <f t="shared" si="29"/>
        <v>40330.165972222225</v>
      </c>
      <c r="U254" s="13">
        <f t="shared" si="30"/>
        <v>64</v>
      </c>
      <c r="V254" s="13">
        <f t="shared" si="31"/>
        <v>144.1875</v>
      </c>
    </row>
    <row r="255" spans="1:22" ht="43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40924.650868055556</v>
      </c>
      <c r="T255" s="10">
        <f t="shared" si="29"/>
        <v>40954.650868055556</v>
      </c>
      <c r="U255" s="13">
        <f t="shared" si="30"/>
        <v>30</v>
      </c>
      <c r="V255" s="13">
        <f t="shared" si="31"/>
        <v>50.366666666666667</v>
      </c>
    </row>
    <row r="256" spans="1:22" ht="2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42263.952662037031</v>
      </c>
      <c r="T256" s="10">
        <f t="shared" si="29"/>
        <v>42294.083333333328</v>
      </c>
      <c r="U256" s="13">
        <f t="shared" si="30"/>
        <v>31</v>
      </c>
      <c r="V256" s="13">
        <f t="shared" si="31"/>
        <v>905.39806451612901</v>
      </c>
    </row>
    <row r="257" spans="1:22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40588.526412037041</v>
      </c>
      <c r="T257" s="10">
        <f t="shared" si="29"/>
        <v>40618.48474537037</v>
      </c>
      <c r="U257" s="13">
        <f t="shared" si="30"/>
        <v>30</v>
      </c>
      <c r="V257" s="13">
        <f t="shared" si="31"/>
        <v>284.62200000000001</v>
      </c>
    </row>
    <row r="258" spans="1:22" ht="43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41319.769293981481</v>
      </c>
      <c r="T258" s="10">
        <f t="shared" si="29"/>
        <v>41349.769293981481</v>
      </c>
      <c r="U258" s="13">
        <f t="shared" si="30"/>
        <v>30</v>
      </c>
      <c r="V258" s="13">
        <f t="shared" si="31"/>
        <v>602.76666666666665</v>
      </c>
    </row>
    <row r="259" spans="1:22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10">
        <f t="shared" ref="S259:S322" si="36">(((J259/60)/60)/24)+DATE(1970,1,1)</f>
        <v>42479.626875000002</v>
      </c>
      <c r="T259" s="10">
        <f t="shared" ref="T259:T322" si="37">(((I259/60)/60)/24)+DATE(1970,1,1)</f>
        <v>42509.626875000002</v>
      </c>
      <c r="U259" s="13">
        <f t="shared" ref="U259:U322" si="38">DATEDIF(S259,T259,"d")</f>
        <v>30</v>
      </c>
      <c r="V259" s="13">
        <f t="shared" ref="V259:V322" si="39">E259/U259</f>
        <v>1245.1423333333332</v>
      </c>
    </row>
    <row r="260" spans="1:22" ht="43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40682.051689814813</v>
      </c>
      <c r="T260" s="10">
        <f t="shared" si="37"/>
        <v>40712.051689814813</v>
      </c>
      <c r="U260" s="13">
        <f t="shared" si="38"/>
        <v>30</v>
      </c>
      <c r="V260" s="13">
        <f t="shared" si="39"/>
        <v>1911.4</v>
      </c>
    </row>
    <row r="261" spans="1:22" ht="43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42072.738067129627</v>
      </c>
      <c r="T261" s="10">
        <f t="shared" si="37"/>
        <v>42102.738067129627</v>
      </c>
      <c r="U261" s="13">
        <f t="shared" si="38"/>
        <v>30</v>
      </c>
      <c r="V261" s="13">
        <f t="shared" si="39"/>
        <v>3298.4473333333331</v>
      </c>
    </row>
    <row r="262" spans="1:22" ht="29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40330.755543981482</v>
      </c>
      <c r="T262" s="10">
        <f t="shared" si="37"/>
        <v>40376.415972222225</v>
      </c>
      <c r="U262" s="13">
        <f t="shared" si="38"/>
        <v>46</v>
      </c>
      <c r="V262" s="13">
        <f t="shared" si="39"/>
        <v>231.30434782608697</v>
      </c>
    </row>
    <row r="263" spans="1:22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41017.885462962964</v>
      </c>
      <c r="T263" s="10">
        <f t="shared" si="37"/>
        <v>41067.621527777781</v>
      </c>
      <c r="U263" s="13">
        <f t="shared" si="38"/>
        <v>50</v>
      </c>
      <c r="V263" s="13">
        <f t="shared" si="39"/>
        <v>429.6</v>
      </c>
    </row>
    <row r="264" spans="1:22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40555.24800925926</v>
      </c>
      <c r="T264" s="10">
        <f t="shared" si="37"/>
        <v>40600.24800925926</v>
      </c>
      <c r="U264" s="13">
        <f t="shared" si="38"/>
        <v>45</v>
      </c>
      <c r="V264" s="13">
        <f t="shared" si="39"/>
        <v>133.33333333333334</v>
      </c>
    </row>
    <row r="265" spans="1:22" ht="43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41149.954791666663</v>
      </c>
      <c r="T265" s="10">
        <f t="shared" si="37"/>
        <v>41179.954791666663</v>
      </c>
      <c r="U265" s="13">
        <f t="shared" si="38"/>
        <v>30</v>
      </c>
      <c r="V265" s="13">
        <f t="shared" si="39"/>
        <v>984.00900000000001</v>
      </c>
    </row>
    <row r="266" spans="1:22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41010.620312500003</v>
      </c>
      <c r="T266" s="10">
        <f t="shared" si="37"/>
        <v>41040.620312500003</v>
      </c>
      <c r="U266" s="13">
        <f t="shared" si="38"/>
        <v>30</v>
      </c>
      <c r="V266" s="13">
        <f t="shared" si="39"/>
        <v>197</v>
      </c>
    </row>
    <row r="267" spans="1:22" ht="43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40267.245717592588</v>
      </c>
      <c r="T267" s="10">
        <f t="shared" si="37"/>
        <v>40308.844444444447</v>
      </c>
      <c r="U267" s="13">
        <f t="shared" si="38"/>
        <v>41</v>
      </c>
      <c r="V267" s="13">
        <f t="shared" si="39"/>
        <v>135.48780487804879</v>
      </c>
    </row>
    <row r="268" spans="1:22" ht="43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40205.174849537041</v>
      </c>
      <c r="T268" s="10">
        <f t="shared" si="37"/>
        <v>40291.160416666666</v>
      </c>
      <c r="U268" s="13">
        <f t="shared" si="38"/>
        <v>86</v>
      </c>
      <c r="V268" s="13">
        <f t="shared" si="39"/>
        <v>16.918604651162791</v>
      </c>
    </row>
    <row r="269" spans="1:22" ht="2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41785.452534722222</v>
      </c>
      <c r="T269" s="10">
        <f t="shared" si="37"/>
        <v>41815.452534722222</v>
      </c>
      <c r="U269" s="13">
        <f t="shared" si="38"/>
        <v>30</v>
      </c>
      <c r="V269" s="13">
        <f t="shared" si="39"/>
        <v>432.18133333333333</v>
      </c>
    </row>
    <row r="270" spans="1:22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40809.15252314815</v>
      </c>
      <c r="T270" s="10">
        <f t="shared" si="37"/>
        <v>40854.194189814814</v>
      </c>
      <c r="U270" s="13">
        <f t="shared" si="38"/>
        <v>45</v>
      </c>
      <c r="V270" s="13">
        <f t="shared" si="39"/>
        <v>123.77777777777777</v>
      </c>
    </row>
    <row r="271" spans="1:22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42758.197013888886</v>
      </c>
      <c r="T271" s="10">
        <f t="shared" si="37"/>
        <v>42788.197013888886</v>
      </c>
      <c r="U271" s="13">
        <f t="shared" si="38"/>
        <v>30</v>
      </c>
      <c r="V271" s="13">
        <f t="shared" si="39"/>
        <v>4907.7923333333329</v>
      </c>
    </row>
    <row r="272" spans="1:22" ht="2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40637.866550925923</v>
      </c>
      <c r="T272" s="10">
        <f t="shared" si="37"/>
        <v>40688.166666666664</v>
      </c>
      <c r="U272" s="13">
        <f t="shared" si="38"/>
        <v>51</v>
      </c>
      <c r="V272" s="13">
        <f t="shared" si="39"/>
        <v>68.82352941176471</v>
      </c>
    </row>
    <row r="273" spans="1:22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41612.10024305556</v>
      </c>
      <c r="T273" s="10">
        <f t="shared" si="37"/>
        <v>41641.333333333336</v>
      </c>
      <c r="U273" s="13">
        <f t="shared" si="38"/>
        <v>29</v>
      </c>
      <c r="V273" s="13">
        <f t="shared" si="39"/>
        <v>1082.8965517241379</v>
      </c>
    </row>
    <row r="274" spans="1:22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40235.900358796294</v>
      </c>
      <c r="T274" s="10">
        <f t="shared" si="37"/>
        <v>40296.78402777778</v>
      </c>
      <c r="U274" s="13">
        <f t="shared" si="38"/>
        <v>61</v>
      </c>
      <c r="V274" s="13">
        <f t="shared" si="39"/>
        <v>87.26245901639345</v>
      </c>
    </row>
    <row r="275" spans="1:22" ht="43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40697.498449074075</v>
      </c>
      <c r="T275" s="10">
        <f t="shared" si="37"/>
        <v>40727.498449074075</v>
      </c>
      <c r="U275" s="13">
        <f t="shared" si="38"/>
        <v>30</v>
      </c>
      <c r="V275" s="13">
        <f t="shared" si="39"/>
        <v>179.62633333333332</v>
      </c>
    </row>
    <row r="276" spans="1:22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40969.912372685183</v>
      </c>
      <c r="T276" s="10">
        <f t="shared" si="37"/>
        <v>41004.290972222225</v>
      </c>
      <c r="U276" s="13">
        <f t="shared" si="38"/>
        <v>35</v>
      </c>
      <c r="V276" s="13">
        <f t="shared" si="39"/>
        <v>178.28571428571428</v>
      </c>
    </row>
    <row r="277" spans="1:22" ht="2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41193.032013888893</v>
      </c>
      <c r="T277" s="10">
        <f t="shared" si="37"/>
        <v>41223.073680555557</v>
      </c>
      <c r="U277" s="13">
        <f t="shared" si="38"/>
        <v>30</v>
      </c>
      <c r="V277" s="13">
        <f t="shared" si="39"/>
        <v>722.63333333333333</v>
      </c>
    </row>
    <row r="278" spans="1:22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40967.081874999996</v>
      </c>
      <c r="T278" s="10">
        <f t="shared" si="37"/>
        <v>41027.040208333332</v>
      </c>
      <c r="U278" s="13">
        <f t="shared" si="38"/>
        <v>60</v>
      </c>
      <c r="V278" s="13">
        <f t="shared" si="39"/>
        <v>98.4</v>
      </c>
    </row>
    <row r="279" spans="1:22" ht="43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42117.891423611116</v>
      </c>
      <c r="T279" s="10">
        <f t="shared" si="37"/>
        <v>42147.891423611116</v>
      </c>
      <c r="U279" s="13">
        <f t="shared" si="38"/>
        <v>30</v>
      </c>
      <c r="V279" s="13">
        <f t="shared" si="39"/>
        <v>2391.6</v>
      </c>
    </row>
    <row r="280" spans="1:22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41164.040960648148</v>
      </c>
      <c r="T280" s="10">
        <f t="shared" si="37"/>
        <v>41194.040960648148</v>
      </c>
      <c r="U280" s="13">
        <f t="shared" si="38"/>
        <v>30</v>
      </c>
      <c r="V280" s="13">
        <f t="shared" si="39"/>
        <v>1353.1333333333334</v>
      </c>
    </row>
    <row r="281" spans="1:22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42759.244166666671</v>
      </c>
      <c r="T281" s="10">
        <f t="shared" si="37"/>
        <v>42793.084027777775</v>
      </c>
      <c r="U281" s="13">
        <f t="shared" si="38"/>
        <v>34</v>
      </c>
      <c r="V281" s="13">
        <f t="shared" si="39"/>
        <v>786.59147058823532</v>
      </c>
    </row>
    <row r="282" spans="1:22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41744.590682870366</v>
      </c>
      <c r="T282" s="10">
        <f t="shared" si="37"/>
        <v>41789.590682870366</v>
      </c>
      <c r="U282" s="13">
        <f t="shared" si="38"/>
        <v>45</v>
      </c>
      <c r="V282" s="13">
        <f t="shared" si="39"/>
        <v>2602.4</v>
      </c>
    </row>
    <row r="283" spans="1:22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39950.163344907407</v>
      </c>
      <c r="T283" s="10">
        <f t="shared" si="37"/>
        <v>40035.80972222222</v>
      </c>
      <c r="U283" s="13">
        <f t="shared" si="38"/>
        <v>85</v>
      </c>
      <c r="V283" s="13">
        <f t="shared" si="39"/>
        <v>78.02729411764706</v>
      </c>
    </row>
    <row r="284" spans="1:22" ht="2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40194.920046296298</v>
      </c>
      <c r="T284" s="10">
        <f t="shared" si="37"/>
        <v>40231.916666666664</v>
      </c>
      <c r="U284" s="13">
        <f t="shared" si="38"/>
        <v>37</v>
      </c>
      <c r="V284" s="13">
        <f t="shared" si="39"/>
        <v>1230.6756756756756</v>
      </c>
    </row>
    <row r="285" spans="1:2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40675.71</v>
      </c>
      <c r="T285" s="10">
        <f t="shared" si="37"/>
        <v>40695.207638888889</v>
      </c>
      <c r="U285" s="13">
        <f t="shared" si="38"/>
        <v>20</v>
      </c>
      <c r="V285" s="13">
        <f t="shared" si="39"/>
        <v>1028.4524999999999</v>
      </c>
    </row>
    <row r="286" spans="1:22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40904.738194444442</v>
      </c>
      <c r="T286" s="10">
        <f t="shared" si="37"/>
        <v>40929.738194444442</v>
      </c>
      <c r="U286" s="13">
        <f t="shared" si="38"/>
        <v>25</v>
      </c>
      <c r="V286" s="13">
        <f t="shared" si="39"/>
        <v>1674.0183999999999</v>
      </c>
    </row>
    <row r="287" spans="1:22" ht="2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41506.756111111114</v>
      </c>
      <c r="T287" s="10">
        <f t="shared" si="37"/>
        <v>41536.756111111114</v>
      </c>
      <c r="U287" s="13">
        <f t="shared" si="38"/>
        <v>30</v>
      </c>
      <c r="V287" s="13">
        <f t="shared" si="39"/>
        <v>1067.8503333333333</v>
      </c>
    </row>
    <row r="288" spans="1:22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41313.816249999996</v>
      </c>
      <c r="T288" s="10">
        <f t="shared" si="37"/>
        <v>41358.774583333332</v>
      </c>
      <c r="U288" s="13">
        <f t="shared" si="38"/>
        <v>45</v>
      </c>
      <c r="V288" s="13">
        <f t="shared" si="39"/>
        <v>363.84444444444443</v>
      </c>
    </row>
    <row r="289" spans="1:22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41184.277986111112</v>
      </c>
      <c r="T289" s="10">
        <f t="shared" si="37"/>
        <v>41215.166666666664</v>
      </c>
      <c r="U289" s="13">
        <f t="shared" si="38"/>
        <v>31</v>
      </c>
      <c r="V289" s="13">
        <f t="shared" si="39"/>
        <v>853.06451612903231</v>
      </c>
    </row>
    <row r="290" spans="1:22" ht="43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41051.168900462959</v>
      </c>
      <c r="T290" s="10">
        <f t="shared" si="37"/>
        <v>41086.168900462959</v>
      </c>
      <c r="U290" s="13">
        <f t="shared" si="38"/>
        <v>35</v>
      </c>
      <c r="V290" s="13">
        <f t="shared" si="39"/>
        <v>1474.4374285714284</v>
      </c>
    </row>
    <row r="291" spans="1:22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41550.456412037034</v>
      </c>
      <c r="T291" s="10">
        <f t="shared" si="37"/>
        <v>41580.456412037034</v>
      </c>
      <c r="U291" s="13">
        <f t="shared" si="38"/>
        <v>30</v>
      </c>
      <c r="V291" s="13">
        <f t="shared" si="39"/>
        <v>524.1</v>
      </c>
    </row>
    <row r="292" spans="1:22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40526.36917824074</v>
      </c>
      <c r="T292" s="10">
        <f t="shared" si="37"/>
        <v>40576.332638888889</v>
      </c>
      <c r="U292" s="13">
        <f t="shared" si="38"/>
        <v>50</v>
      </c>
      <c r="V292" s="13">
        <f t="shared" si="39"/>
        <v>96.016000000000005</v>
      </c>
    </row>
    <row r="293" spans="1:22" ht="2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41376.769050925926</v>
      </c>
      <c r="T293" s="10">
        <f t="shared" si="37"/>
        <v>41395.000694444447</v>
      </c>
      <c r="U293" s="13">
        <f t="shared" si="38"/>
        <v>19</v>
      </c>
      <c r="V293" s="13">
        <f t="shared" si="39"/>
        <v>315.84210526315792</v>
      </c>
    </row>
    <row r="294" spans="1:22" ht="43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40812.803229166668</v>
      </c>
      <c r="T294" s="10">
        <f t="shared" si="37"/>
        <v>40845.165972222225</v>
      </c>
      <c r="U294" s="13">
        <f t="shared" si="38"/>
        <v>33</v>
      </c>
      <c r="V294" s="13">
        <f t="shared" si="39"/>
        <v>2306.9757575757576</v>
      </c>
    </row>
    <row r="295" spans="1:22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41719.667986111112</v>
      </c>
      <c r="T295" s="10">
        <f t="shared" si="37"/>
        <v>41749.667986111112</v>
      </c>
      <c r="U295" s="13">
        <f t="shared" si="38"/>
        <v>30</v>
      </c>
      <c r="V295" s="13">
        <f t="shared" si="39"/>
        <v>878.66666666666663</v>
      </c>
    </row>
    <row r="296" spans="1:22" ht="43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40343.084421296298</v>
      </c>
      <c r="T296" s="10">
        <f t="shared" si="37"/>
        <v>40378.666666666664</v>
      </c>
      <c r="U296" s="13">
        <f t="shared" si="38"/>
        <v>35</v>
      </c>
      <c r="V296" s="13">
        <f t="shared" si="39"/>
        <v>142.85714285714286</v>
      </c>
    </row>
    <row r="297" spans="1:22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41519.004733796297</v>
      </c>
      <c r="T297" s="10">
        <f t="shared" si="37"/>
        <v>41579</v>
      </c>
      <c r="U297" s="13">
        <f t="shared" si="38"/>
        <v>60</v>
      </c>
      <c r="V297" s="13">
        <f t="shared" si="39"/>
        <v>1109.2426666666665</v>
      </c>
    </row>
    <row r="298" spans="1:22" ht="2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41134.475497685184</v>
      </c>
      <c r="T298" s="10">
        <f t="shared" si="37"/>
        <v>41159.475497685184</v>
      </c>
      <c r="U298" s="13">
        <f t="shared" si="38"/>
        <v>25</v>
      </c>
      <c r="V298" s="13">
        <f t="shared" si="39"/>
        <v>1187.2619999999999</v>
      </c>
    </row>
    <row r="299" spans="1:22" ht="2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42089.72802083334</v>
      </c>
      <c r="T299" s="10">
        <f t="shared" si="37"/>
        <v>42125.165972222225</v>
      </c>
      <c r="U299" s="13">
        <f t="shared" si="38"/>
        <v>36</v>
      </c>
      <c r="V299" s="13">
        <f t="shared" si="39"/>
        <v>559.11111111111109</v>
      </c>
    </row>
    <row r="300" spans="1:2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41709.463518518518</v>
      </c>
      <c r="T300" s="10">
        <f t="shared" si="37"/>
        <v>41768.875</v>
      </c>
      <c r="U300" s="13">
        <f t="shared" si="38"/>
        <v>59</v>
      </c>
      <c r="V300" s="13">
        <f t="shared" si="39"/>
        <v>2326.3532203389832</v>
      </c>
    </row>
    <row r="301" spans="1:22" ht="43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40469.225231481483</v>
      </c>
      <c r="T301" s="10">
        <f t="shared" si="37"/>
        <v>40499.266898148147</v>
      </c>
      <c r="U301" s="13">
        <f t="shared" si="38"/>
        <v>30</v>
      </c>
      <c r="V301" s="13">
        <f t="shared" si="39"/>
        <v>596.50833333333333</v>
      </c>
    </row>
    <row r="302" spans="1:22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40626.959930555553</v>
      </c>
      <c r="T302" s="10">
        <f t="shared" si="37"/>
        <v>40657.959930555553</v>
      </c>
      <c r="U302" s="13">
        <f t="shared" si="38"/>
        <v>31</v>
      </c>
      <c r="V302" s="13">
        <f t="shared" si="39"/>
        <v>820.34387096774196</v>
      </c>
    </row>
    <row r="303" spans="1:22" ht="2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41312.737673611111</v>
      </c>
      <c r="T303" s="10">
        <f t="shared" si="37"/>
        <v>41352.696006944447</v>
      </c>
      <c r="U303" s="13">
        <f t="shared" si="38"/>
        <v>40</v>
      </c>
      <c r="V303" s="13">
        <f t="shared" si="39"/>
        <v>385.88874999999996</v>
      </c>
    </row>
    <row r="304" spans="1:22" ht="43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40933.856921296298</v>
      </c>
      <c r="T304" s="10">
        <f t="shared" si="37"/>
        <v>40963.856921296298</v>
      </c>
      <c r="U304" s="13">
        <f t="shared" si="38"/>
        <v>30</v>
      </c>
      <c r="V304" s="13">
        <f t="shared" si="39"/>
        <v>334.86666666666667</v>
      </c>
    </row>
    <row r="305" spans="1:22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41032.071134259262</v>
      </c>
      <c r="T305" s="10">
        <f t="shared" si="37"/>
        <v>41062.071134259262</v>
      </c>
      <c r="U305" s="13">
        <f t="shared" si="38"/>
        <v>30</v>
      </c>
      <c r="V305" s="13">
        <f t="shared" si="39"/>
        <v>137.46666666666667</v>
      </c>
    </row>
    <row r="306" spans="1:22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41114.094872685186</v>
      </c>
      <c r="T306" s="10">
        <f t="shared" si="37"/>
        <v>41153.083333333336</v>
      </c>
      <c r="U306" s="13">
        <f t="shared" si="38"/>
        <v>39</v>
      </c>
      <c r="V306" s="13">
        <f t="shared" si="39"/>
        <v>201.94871794871796</v>
      </c>
    </row>
    <row r="307" spans="1:22" ht="29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40948.630196759259</v>
      </c>
      <c r="T307" s="10">
        <f t="shared" si="37"/>
        <v>40978.630196759259</v>
      </c>
      <c r="U307" s="13">
        <f t="shared" si="38"/>
        <v>30</v>
      </c>
      <c r="V307" s="13">
        <f t="shared" si="39"/>
        <v>325.83333333333331</v>
      </c>
    </row>
    <row r="308" spans="1:22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41333.837187500001</v>
      </c>
      <c r="T308" s="10">
        <f t="shared" si="37"/>
        <v>41353.795520833337</v>
      </c>
      <c r="U308" s="13">
        <f t="shared" si="38"/>
        <v>20</v>
      </c>
      <c r="V308" s="13">
        <f t="shared" si="39"/>
        <v>146.44999999999999</v>
      </c>
    </row>
    <row r="309" spans="1:2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41282.944456018515</v>
      </c>
      <c r="T309" s="10">
        <f t="shared" si="37"/>
        <v>41312.944456018515</v>
      </c>
      <c r="U309" s="13">
        <f t="shared" si="38"/>
        <v>30</v>
      </c>
      <c r="V309" s="13">
        <f t="shared" si="39"/>
        <v>816.33333333333337</v>
      </c>
    </row>
    <row r="310" spans="1:22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40567.694560185184</v>
      </c>
      <c r="T310" s="10">
        <f t="shared" si="37"/>
        <v>40612.694560185184</v>
      </c>
      <c r="U310" s="13">
        <f t="shared" si="38"/>
        <v>45</v>
      </c>
      <c r="V310" s="13">
        <f t="shared" si="39"/>
        <v>281.51111111111112</v>
      </c>
    </row>
    <row r="311" spans="1:22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41134.751550925925</v>
      </c>
      <c r="T311" s="10">
        <f t="shared" si="37"/>
        <v>41155.751550925925</v>
      </c>
      <c r="U311" s="13">
        <f t="shared" si="38"/>
        <v>21</v>
      </c>
      <c r="V311" s="13">
        <f t="shared" si="39"/>
        <v>1019.5238095238095</v>
      </c>
    </row>
    <row r="312" spans="1:22" ht="2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40821.183136574073</v>
      </c>
      <c r="T312" s="10">
        <f t="shared" si="37"/>
        <v>40836.083333333336</v>
      </c>
      <c r="U312" s="13">
        <f t="shared" si="38"/>
        <v>15</v>
      </c>
      <c r="V312" s="13">
        <f t="shared" si="39"/>
        <v>69.419333333333327</v>
      </c>
    </row>
    <row r="313" spans="1:22" ht="2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40868.219814814816</v>
      </c>
      <c r="T313" s="10">
        <f t="shared" si="37"/>
        <v>40909.332638888889</v>
      </c>
      <c r="U313" s="13">
        <f t="shared" si="38"/>
        <v>41</v>
      </c>
      <c r="V313" s="13">
        <f t="shared" si="39"/>
        <v>507.81292682926835</v>
      </c>
    </row>
    <row r="314" spans="1:22" ht="43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41348.877685185187</v>
      </c>
      <c r="T314" s="10">
        <f t="shared" si="37"/>
        <v>41378.877685185187</v>
      </c>
      <c r="U314" s="13">
        <f t="shared" si="38"/>
        <v>30</v>
      </c>
      <c r="V314" s="13">
        <f t="shared" si="39"/>
        <v>298.33333333333331</v>
      </c>
    </row>
    <row r="315" spans="1:22" ht="43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40357.227939814817</v>
      </c>
      <c r="T315" s="10">
        <f t="shared" si="37"/>
        <v>40401.665972222225</v>
      </c>
      <c r="U315" s="13">
        <f t="shared" si="38"/>
        <v>44</v>
      </c>
      <c r="V315" s="13">
        <f t="shared" si="39"/>
        <v>404.65909090909093</v>
      </c>
    </row>
    <row r="316" spans="1:22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41304.833194444444</v>
      </c>
      <c r="T316" s="10">
        <f t="shared" si="37"/>
        <v>41334.833194444444</v>
      </c>
      <c r="U316" s="13">
        <f t="shared" si="38"/>
        <v>30</v>
      </c>
      <c r="V316" s="13">
        <f t="shared" si="39"/>
        <v>128.38333333333333</v>
      </c>
    </row>
    <row r="317" spans="1:22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41113.77238425926</v>
      </c>
      <c r="T317" s="10">
        <f t="shared" si="37"/>
        <v>41143.77238425926</v>
      </c>
      <c r="U317" s="13">
        <f t="shared" si="38"/>
        <v>30</v>
      </c>
      <c r="V317" s="13">
        <f t="shared" si="39"/>
        <v>843.73333333333335</v>
      </c>
    </row>
    <row r="318" spans="1:22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41950.923576388886</v>
      </c>
      <c r="T318" s="10">
        <f t="shared" si="37"/>
        <v>41984.207638888889</v>
      </c>
      <c r="U318" s="13">
        <f t="shared" si="38"/>
        <v>34</v>
      </c>
      <c r="V318" s="13">
        <f t="shared" si="39"/>
        <v>501.94117647058823</v>
      </c>
    </row>
    <row r="319" spans="1:22" ht="29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41589.676886574074</v>
      </c>
      <c r="T319" s="10">
        <f t="shared" si="37"/>
        <v>41619.676886574074</v>
      </c>
      <c r="U319" s="13">
        <f t="shared" si="38"/>
        <v>30</v>
      </c>
      <c r="V319" s="13">
        <f t="shared" si="39"/>
        <v>1008.0333333333333</v>
      </c>
    </row>
    <row r="320" spans="1:22" ht="2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41330.038784722223</v>
      </c>
      <c r="T320" s="10">
        <f t="shared" si="37"/>
        <v>41359.997118055559</v>
      </c>
      <c r="U320" s="13">
        <f t="shared" si="38"/>
        <v>29</v>
      </c>
      <c r="V320" s="13">
        <f t="shared" si="39"/>
        <v>488.48275862068965</v>
      </c>
    </row>
    <row r="321" spans="1:22" ht="43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40123.83829861111</v>
      </c>
      <c r="T321" s="10">
        <f t="shared" si="37"/>
        <v>40211.332638888889</v>
      </c>
      <c r="U321" s="13">
        <f t="shared" si="38"/>
        <v>88</v>
      </c>
      <c r="V321" s="13">
        <f t="shared" si="39"/>
        <v>64.022727272727266</v>
      </c>
    </row>
    <row r="322" spans="1:22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42331.551307870366</v>
      </c>
      <c r="T322" s="10">
        <f t="shared" si="37"/>
        <v>42360.958333333328</v>
      </c>
      <c r="U322" s="13">
        <f t="shared" si="38"/>
        <v>29</v>
      </c>
      <c r="V322" s="13">
        <f t="shared" si="39"/>
        <v>735.0344827586207</v>
      </c>
    </row>
    <row r="323" spans="1:22" ht="2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10">
        <f t="shared" ref="S323:S386" si="44">(((J323/60)/60)/24)+DATE(1970,1,1)</f>
        <v>42647.446597222224</v>
      </c>
      <c r="T323" s="10">
        <f t="shared" ref="T323:T386" si="45">(((I323/60)/60)/24)+DATE(1970,1,1)</f>
        <v>42682.488263888896</v>
      </c>
      <c r="U323" s="13">
        <f t="shared" ref="U323:U386" si="46">DATEDIF(S323,T323,"d")</f>
        <v>35</v>
      </c>
      <c r="V323" s="13">
        <f t="shared" ref="V323:V386" si="47">E323/U323</f>
        <v>1026.6285714285714</v>
      </c>
    </row>
    <row r="324" spans="1:22" ht="2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42473.57</v>
      </c>
      <c r="T324" s="10">
        <f t="shared" si="45"/>
        <v>42503.57</v>
      </c>
      <c r="U324" s="13">
        <f t="shared" si="46"/>
        <v>30</v>
      </c>
      <c r="V324" s="13">
        <f t="shared" si="47"/>
        <v>899.26666666666665</v>
      </c>
    </row>
    <row r="325" spans="1:22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42697.32136574074</v>
      </c>
      <c r="T325" s="10">
        <f t="shared" si="45"/>
        <v>42725.332638888889</v>
      </c>
      <c r="U325" s="13">
        <f t="shared" si="46"/>
        <v>28</v>
      </c>
      <c r="V325" s="13">
        <f t="shared" si="47"/>
        <v>237.35714285714286</v>
      </c>
    </row>
    <row r="326" spans="1:22" ht="2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42184.626250000001</v>
      </c>
      <c r="T326" s="10">
        <f t="shared" si="45"/>
        <v>42217.626250000001</v>
      </c>
      <c r="U326" s="13">
        <f t="shared" si="46"/>
        <v>33</v>
      </c>
      <c r="V326" s="13">
        <f t="shared" si="47"/>
        <v>261.69696969696969</v>
      </c>
    </row>
    <row r="327" spans="1:22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42689.187881944439</v>
      </c>
      <c r="T327" s="10">
        <f t="shared" si="45"/>
        <v>42724.187881944439</v>
      </c>
      <c r="U327" s="13">
        <f t="shared" si="46"/>
        <v>35</v>
      </c>
      <c r="V327" s="13">
        <f t="shared" si="47"/>
        <v>1491.3714285714286</v>
      </c>
    </row>
    <row r="328" spans="1:22" ht="2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42775.314884259264</v>
      </c>
      <c r="T328" s="10">
        <f t="shared" si="45"/>
        <v>42808.956250000003</v>
      </c>
      <c r="U328" s="13">
        <f t="shared" si="46"/>
        <v>33</v>
      </c>
      <c r="V328" s="13">
        <f t="shared" si="47"/>
        <v>5133.1696969696968</v>
      </c>
    </row>
    <row r="329" spans="1:22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42058.235289351855</v>
      </c>
      <c r="T329" s="10">
        <f t="shared" si="45"/>
        <v>42085.333333333328</v>
      </c>
      <c r="U329" s="13">
        <f t="shared" si="46"/>
        <v>27</v>
      </c>
      <c r="V329" s="13">
        <f t="shared" si="47"/>
        <v>202.07407407407408</v>
      </c>
    </row>
    <row r="330" spans="1:22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42278.946620370371</v>
      </c>
      <c r="T330" s="10">
        <f t="shared" si="45"/>
        <v>42309.166666666672</v>
      </c>
      <c r="U330" s="13">
        <f t="shared" si="46"/>
        <v>31</v>
      </c>
      <c r="V330" s="13">
        <f t="shared" si="47"/>
        <v>2506.8000000000002</v>
      </c>
    </row>
    <row r="331" spans="1:22" ht="2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42291.46674768519</v>
      </c>
      <c r="T331" s="10">
        <f t="shared" si="45"/>
        <v>42315.166666666672</v>
      </c>
      <c r="U331" s="13">
        <f t="shared" si="46"/>
        <v>24</v>
      </c>
      <c r="V331" s="13">
        <f t="shared" si="47"/>
        <v>439.58333333333331</v>
      </c>
    </row>
    <row r="332" spans="1:22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41379.515775462962</v>
      </c>
      <c r="T332" s="10">
        <f t="shared" si="45"/>
        <v>41411.165972222225</v>
      </c>
      <c r="U332" s="13">
        <f t="shared" si="46"/>
        <v>32</v>
      </c>
      <c r="V332" s="13">
        <f t="shared" si="47"/>
        <v>1113.75</v>
      </c>
    </row>
    <row r="333" spans="1:22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42507.581412037034</v>
      </c>
      <c r="T333" s="10">
        <f t="shared" si="45"/>
        <v>42538.581412037034</v>
      </c>
      <c r="U333" s="13">
        <f t="shared" si="46"/>
        <v>31</v>
      </c>
      <c r="V333" s="13">
        <f t="shared" si="47"/>
        <v>1375.5483870967741</v>
      </c>
    </row>
    <row r="334" spans="1:22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42263.680289351847</v>
      </c>
      <c r="T334" s="10">
        <f t="shared" si="45"/>
        <v>42305.333333333328</v>
      </c>
      <c r="U334" s="13">
        <f t="shared" si="46"/>
        <v>42</v>
      </c>
      <c r="V334" s="13">
        <f t="shared" si="47"/>
        <v>2690.8333333333335</v>
      </c>
    </row>
    <row r="335" spans="1:22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42437.636469907404</v>
      </c>
      <c r="T335" s="10">
        <f t="shared" si="45"/>
        <v>42467.59480324074</v>
      </c>
      <c r="U335" s="13">
        <f t="shared" si="46"/>
        <v>30</v>
      </c>
      <c r="V335" s="13">
        <f t="shared" si="47"/>
        <v>1669.7</v>
      </c>
    </row>
    <row r="336" spans="1:22" ht="43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42101.682372685187</v>
      </c>
      <c r="T336" s="10">
        <f t="shared" si="45"/>
        <v>42139.791666666672</v>
      </c>
      <c r="U336" s="13">
        <f t="shared" si="46"/>
        <v>38</v>
      </c>
      <c r="V336" s="13">
        <f t="shared" si="47"/>
        <v>266.28947368421052</v>
      </c>
    </row>
    <row r="337" spans="1:22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42101.737442129626</v>
      </c>
      <c r="T337" s="10">
        <f t="shared" si="45"/>
        <v>42132.916666666672</v>
      </c>
      <c r="U337" s="13">
        <f t="shared" si="46"/>
        <v>31</v>
      </c>
      <c r="V337" s="13">
        <f t="shared" si="47"/>
        <v>281.77419354838707</v>
      </c>
    </row>
    <row r="338" spans="1:22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42291.596273148149</v>
      </c>
      <c r="T338" s="10">
        <f t="shared" si="45"/>
        <v>42321.637939814813</v>
      </c>
      <c r="U338" s="13">
        <f t="shared" si="46"/>
        <v>30</v>
      </c>
      <c r="V338" s="13">
        <f t="shared" si="47"/>
        <v>973.65933333333328</v>
      </c>
    </row>
    <row r="339" spans="1:22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42047.128564814819</v>
      </c>
      <c r="T339" s="10">
        <f t="shared" si="45"/>
        <v>42077.086898148147</v>
      </c>
      <c r="U339" s="13">
        <f t="shared" si="46"/>
        <v>30</v>
      </c>
      <c r="V339" s="13">
        <f t="shared" si="47"/>
        <v>101.16833333333334</v>
      </c>
    </row>
    <row r="340" spans="1:22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42559.755671296298</v>
      </c>
      <c r="T340" s="10">
        <f t="shared" si="45"/>
        <v>42616.041666666672</v>
      </c>
      <c r="U340" s="13">
        <f t="shared" si="46"/>
        <v>57</v>
      </c>
      <c r="V340" s="13">
        <f t="shared" si="47"/>
        <v>289.82526315789477</v>
      </c>
    </row>
    <row r="341" spans="1:22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42093.760046296295</v>
      </c>
      <c r="T341" s="10">
        <f t="shared" si="45"/>
        <v>42123.760046296295</v>
      </c>
      <c r="U341" s="13">
        <f t="shared" si="46"/>
        <v>30</v>
      </c>
      <c r="V341" s="13">
        <f t="shared" si="47"/>
        <v>216.16666666666666</v>
      </c>
    </row>
    <row r="342" spans="1:22" ht="2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42772.669062500005</v>
      </c>
      <c r="T342" s="10">
        <f t="shared" si="45"/>
        <v>42802.875</v>
      </c>
      <c r="U342" s="13">
        <f t="shared" si="46"/>
        <v>30</v>
      </c>
      <c r="V342" s="13">
        <f t="shared" si="47"/>
        <v>1458.6</v>
      </c>
    </row>
    <row r="343" spans="1:22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41894.879606481481</v>
      </c>
      <c r="T343" s="10">
        <f t="shared" si="45"/>
        <v>41913.165972222225</v>
      </c>
      <c r="U343" s="13">
        <f t="shared" si="46"/>
        <v>19</v>
      </c>
      <c r="V343" s="13">
        <f t="shared" si="47"/>
        <v>196.57894736842104</v>
      </c>
    </row>
    <row r="344" spans="1:22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42459.780844907407</v>
      </c>
      <c r="T344" s="10">
        <f t="shared" si="45"/>
        <v>42489.780844907407</v>
      </c>
      <c r="U344" s="13">
        <f t="shared" si="46"/>
        <v>30</v>
      </c>
      <c r="V344" s="13">
        <f t="shared" si="47"/>
        <v>1840.0506666666665</v>
      </c>
    </row>
    <row r="345" spans="1:22" ht="43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41926.73778935185</v>
      </c>
      <c r="T345" s="10">
        <f t="shared" si="45"/>
        <v>41957.125</v>
      </c>
      <c r="U345" s="13">
        <f t="shared" si="46"/>
        <v>31</v>
      </c>
      <c r="V345" s="13">
        <f t="shared" si="47"/>
        <v>987.37387096774194</v>
      </c>
    </row>
    <row r="346" spans="1:22" ht="43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42111.970995370371</v>
      </c>
      <c r="T346" s="10">
        <f t="shared" si="45"/>
        <v>42156.097222222219</v>
      </c>
      <c r="U346" s="13">
        <f t="shared" si="46"/>
        <v>45</v>
      </c>
      <c r="V346" s="13">
        <f t="shared" si="47"/>
        <v>759.95555555555552</v>
      </c>
    </row>
    <row r="347" spans="1:22" ht="2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42114.944328703699</v>
      </c>
      <c r="T347" s="10">
        <f t="shared" si="45"/>
        <v>42144.944328703699</v>
      </c>
      <c r="U347" s="13">
        <f t="shared" si="46"/>
        <v>30</v>
      </c>
      <c r="V347" s="13">
        <f t="shared" si="47"/>
        <v>595.83333333333337</v>
      </c>
    </row>
    <row r="348" spans="1:22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42261.500243055561</v>
      </c>
      <c r="T348" s="10">
        <f t="shared" si="45"/>
        <v>42291.500243055561</v>
      </c>
      <c r="U348" s="13">
        <f t="shared" si="46"/>
        <v>30</v>
      </c>
      <c r="V348" s="13">
        <f t="shared" si="47"/>
        <v>567.62933333333342</v>
      </c>
    </row>
    <row r="349" spans="1:22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42292.495474537034</v>
      </c>
      <c r="T349" s="10">
        <f t="shared" si="45"/>
        <v>42322.537141203706</v>
      </c>
      <c r="U349" s="13">
        <f t="shared" si="46"/>
        <v>30</v>
      </c>
      <c r="V349" s="13">
        <f t="shared" si="47"/>
        <v>1487.8733333333332</v>
      </c>
    </row>
    <row r="350" spans="1:22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42207.58699074074</v>
      </c>
      <c r="T350" s="10">
        <f t="shared" si="45"/>
        <v>42237.58699074074</v>
      </c>
      <c r="U350" s="13">
        <f t="shared" si="46"/>
        <v>30</v>
      </c>
      <c r="V350" s="13">
        <f t="shared" si="47"/>
        <v>343.33333333333331</v>
      </c>
    </row>
    <row r="351" spans="1:22" ht="29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42760.498935185184</v>
      </c>
      <c r="T351" s="10">
        <f t="shared" si="45"/>
        <v>42790.498935185184</v>
      </c>
      <c r="U351" s="13">
        <f t="shared" si="46"/>
        <v>30</v>
      </c>
      <c r="V351" s="13">
        <f t="shared" si="47"/>
        <v>400.23933333333332</v>
      </c>
    </row>
    <row r="352" spans="1:22" ht="2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42586.066076388888</v>
      </c>
      <c r="T352" s="10">
        <f t="shared" si="45"/>
        <v>42624.165972222225</v>
      </c>
      <c r="U352" s="13">
        <f t="shared" si="46"/>
        <v>38</v>
      </c>
      <c r="V352" s="13">
        <f t="shared" si="47"/>
        <v>755</v>
      </c>
    </row>
    <row r="353" spans="1:22" ht="43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42427.964745370366</v>
      </c>
      <c r="T353" s="10">
        <f t="shared" si="45"/>
        <v>42467.923078703709</v>
      </c>
      <c r="U353" s="13">
        <f t="shared" si="46"/>
        <v>40</v>
      </c>
      <c r="V353" s="13">
        <f t="shared" si="47"/>
        <v>1082.4000000000001</v>
      </c>
    </row>
    <row r="354" spans="1:22" ht="2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41890.167453703703</v>
      </c>
      <c r="T354" s="10">
        <f t="shared" si="45"/>
        <v>41920.167453703703</v>
      </c>
      <c r="U354" s="13">
        <f t="shared" si="46"/>
        <v>30</v>
      </c>
      <c r="V354" s="13">
        <f t="shared" si="47"/>
        <v>388.53333333333336</v>
      </c>
    </row>
    <row r="355" spans="1:22" ht="43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42297.791886574079</v>
      </c>
      <c r="T355" s="10">
        <f t="shared" si="45"/>
        <v>42327.833553240736</v>
      </c>
      <c r="U355" s="13">
        <f t="shared" si="46"/>
        <v>30</v>
      </c>
      <c r="V355" s="13">
        <f t="shared" si="47"/>
        <v>2115.3393333333333</v>
      </c>
    </row>
    <row r="356" spans="1:22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42438.827789351853</v>
      </c>
      <c r="T356" s="10">
        <f t="shared" si="45"/>
        <v>42468.786122685182</v>
      </c>
      <c r="U356" s="13">
        <f t="shared" si="46"/>
        <v>30</v>
      </c>
      <c r="V356" s="13">
        <f t="shared" si="47"/>
        <v>121.26666666666667</v>
      </c>
    </row>
    <row r="357" spans="1:22" ht="29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41943.293912037036</v>
      </c>
      <c r="T357" s="10">
        <f t="shared" si="45"/>
        <v>41974.3355787037</v>
      </c>
      <c r="U357" s="13">
        <f t="shared" si="46"/>
        <v>31</v>
      </c>
      <c r="V357" s="13">
        <f t="shared" si="47"/>
        <v>1312.5806451612902</v>
      </c>
    </row>
    <row r="358" spans="1:22" ht="29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42415.803159722222</v>
      </c>
      <c r="T358" s="10">
        <f t="shared" si="45"/>
        <v>42445.761493055557</v>
      </c>
      <c r="U358" s="13">
        <f t="shared" si="46"/>
        <v>30</v>
      </c>
      <c r="V358" s="13">
        <f t="shared" si="47"/>
        <v>256.73099999999999</v>
      </c>
    </row>
    <row r="359" spans="1:22" ht="43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42078.222187499996</v>
      </c>
      <c r="T359" s="10">
        <f t="shared" si="45"/>
        <v>42118.222187499996</v>
      </c>
      <c r="U359" s="13">
        <f t="shared" si="46"/>
        <v>40</v>
      </c>
      <c r="V359" s="13">
        <f t="shared" si="47"/>
        <v>652.5</v>
      </c>
    </row>
    <row r="360" spans="1:22" ht="2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42507.860196759255</v>
      </c>
      <c r="T360" s="10">
        <f t="shared" si="45"/>
        <v>42536.625</v>
      </c>
      <c r="U360" s="13">
        <f t="shared" si="46"/>
        <v>29</v>
      </c>
      <c r="V360" s="13">
        <f t="shared" si="47"/>
        <v>1777.3793103448277</v>
      </c>
    </row>
    <row r="361" spans="1:22" ht="2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41935.070486111108</v>
      </c>
      <c r="T361" s="10">
        <f t="shared" si="45"/>
        <v>41957.216666666667</v>
      </c>
      <c r="U361" s="13">
        <f t="shared" si="46"/>
        <v>22</v>
      </c>
      <c r="V361" s="13">
        <f t="shared" si="47"/>
        <v>1153.409090909091</v>
      </c>
    </row>
    <row r="362" spans="1:22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42163.897916666669</v>
      </c>
      <c r="T362" s="10">
        <f t="shared" si="45"/>
        <v>42208.132638888885</v>
      </c>
      <c r="U362" s="13">
        <f t="shared" si="46"/>
        <v>45</v>
      </c>
      <c r="V362" s="13">
        <f t="shared" si="47"/>
        <v>270.33333333333331</v>
      </c>
    </row>
    <row r="363" spans="1:22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41936.001226851848</v>
      </c>
      <c r="T363" s="10">
        <f t="shared" si="45"/>
        <v>41966.042893518519</v>
      </c>
      <c r="U363" s="13">
        <f t="shared" si="46"/>
        <v>30</v>
      </c>
      <c r="V363" s="13">
        <f t="shared" si="47"/>
        <v>1295.8983333333333</v>
      </c>
    </row>
    <row r="364" spans="1:22" ht="43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41837.210543981484</v>
      </c>
      <c r="T364" s="10">
        <f t="shared" si="45"/>
        <v>41859</v>
      </c>
      <c r="U364" s="13">
        <f t="shared" si="46"/>
        <v>22</v>
      </c>
      <c r="V364" s="13">
        <f t="shared" si="47"/>
        <v>545.4545454545455</v>
      </c>
    </row>
    <row r="365" spans="1:22" ht="43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40255.744629629626</v>
      </c>
      <c r="T365" s="10">
        <f t="shared" si="45"/>
        <v>40300.806944444441</v>
      </c>
      <c r="U365" s="13">
        <f t="shared" si="46"/>
        <v>45</v>
      </c>
      <c r="V365" s="13">
        <f t="shared" si="47"/>
        <v>200.97777777777779</v>
      </c>
    </row>
    <row r="366" spans="1:22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41780.859629629631</v>
      </c>
      <c r="T366" s="10">
        <f t="shared" si="45"/>
        <v>41811.165972222225</v>
      </c>
      <c r="U366" s="13">
        <f t="shared" si="46"/>
        <v>31</v>
      </c>
      <c r="V366" s="13">
        <f t="shared" si="47"/>
        <v>248.7516129032258</v>
      </c>
    </row>
    <row r="367" spans="1:22" ht="2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41668.606469907405</v>
      </c>
      <c r="T367" s="10">
        <f t="shared" si="45"/>
        <v>41698.606469907405</v>
      </c>
      <c r="U367" s="13">
        <f t="shared" si="46"/>
        <v>30</v>
      </c>
      <c r="V367" s="13">
        <f t="shared" si="47"/>
        <v>519.86666666666667</v>
      </c>
    </row>
    <row r="368" spans="1:22" ht="2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41019.793032407404</v>
      </c>
      <c r="T368" s="10">
        <f t="shared" si="45"/>
        <v>41049.793032407404</v>
      </c>
      <c r="U368" s="13">
        <f t="shared" si="46"/>
        <v>30</v>
      </c>
      <c r="V368" s="13">
        <f t="shared" si="47"/>
        <v>1283.3333333333333</v>
      </c>
    </row>
    <row r="369" spans="1:22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41355.577291666668</v>
      </c>
      <c r="T369" s="10">
        <f t="shared" si="45"/>
        <v>41395.207638888889</v>
      </c>
      <c r="U369" s="13">
        <f t="shared" si="46"/>
        <v>40</v>
      </c>
      <c r="V369" s="13">
        <f t="shared" si="47"/>
        <v>258.37524999999999</v>
      </c>
    </row>
    <row r="370" spans="1:22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42043.605578703704</v>
      </c>
      <c r="T370" s="10">
        <f t="shared" si="45"/>
        <v>42078.563912037032</v>
      </c>
      <c r="U370" s="13">
        <f t="shared" si="46"/>
        <v>35</v>
      </c>
      <c r="V370" s="13">
        <f t="shared" si="47"/>
        <v>371.82857142857142</v>
      </c>
    </row>
    <row r="371" spans="1:22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40893.551724537036</v>
      </c>
      <c r="T371" s="10">
        <f t="shared" si="45"/>
        <v>40923.551724537036</v>
      </c>
      <c r="U371" s="13">
        <f t="shared" si="46"/>
        <v>30</v>
      </c>
      <c r="V371" s="13">
        <f t="shared" si="47"/>
        <v>238.67066666666668</v>
      </c>
    </row>
    <row r="372" spans="1:22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42711.795138888891</v>
      </c>
      <c r="T372" s="10">
        <f t="shared" si="45"/>
        <v>42741.795138888891</v>
      </c>
      <c r="U372" s="13">
        <f t="shared" si="46"/>
        <v>30</v>
      </c>
      <c r="V372" s="13">
        <f t="shared" si="47"/>
        <v>1016.8333333333334</v>
      </c>
    </row>
    <row r="373" spans="1:22" ht="43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41261.767812500002</v>
      </c>
      <c r="T373" s="10">
        <f t="shared" si="45"/>
        <v>41306.767812500002</v>
      </c>
      <c r="U373" s="13">
        <f t="shared" si="46"/>
        <v>45</v>
      </c>
      <c r="V373" s="13">
        <f t="shared" si="47"/>
        <v>3805.6222222222223</v>
      </c>
    </row>
    <row r="374" spans="1:22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42425.576898148152</v>
      </c>
      <c r="T374" s="10">
        <f t="shared" si="45"/>
        <v>42465.666666666672</v>
      </c>
      <c r="U374" s="13">
        <f t="shared" si="46"/>
        <v>40</v>
      </c>
      <c r="V374" s="13">
        <f t="shared" si="47"/>
        <v>9.4</v>
      </c>
    </row>
    <row r="375" spans="1:22" ht="2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41078.91201388889</v>
      </c>
      <c r="T375" s="10">
        <f t="shared" si="45"/>
        <v>41108.91201388889</v>
      </c>
      <c r="U375" s="13">
        <f t="shared" si="46"/>
        <v>30</v>
      </c>
      <c r="V375" s="13">
        <f t="shared" si="47"/>
        <v>266.66666666666669</v>
      </c>
    </row>
    <row r="376" spans="1:22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40757.889247685183</v>
      </c>
      <c r="T376" s="10">
        <f t="shared" si="45"/>
        <v>40802.889247685183</v>
      </c>
      <c r="U376" s="13">
        <f t="shared" si="46"/>
        <v>45</v>
      </c>
      <c r="V376" s="13">
        <f t="shared" si="47"/>
        <v>174.2</v>
      </c>
    </row>
    <row r="377" spans="1:22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41657.985081018516</v>
      </c>
      <c r="T377" s="10">
        <f t="shared" si="45"/>
        <v>41699.720833333333</v>
      </c>
      <c r="U377" s="13">
        <f t="shared" si="46"/>
        <v>42</v>
      </c>
      <c r="V377" s="13">
        <f t="shared" si="47"/>
        <v>14.285714285714286</v>
      </c>
    </row>
    <row r="378" spans="1:22" ht="43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42576.452731481477</v>
      </c>
      <c r="T378" s="10">
        <f t="shared" si="45"/>
        <v>42607.452731481477</v>
      </c>
      <c r="U378" s="13">
        <f t="shared" si="46"/>
        <v>31</v>
      </c>
      <c r="V378" s="13">
        <f t="shared" si="47"/>
        <v>83.741935483870961</v>
      </c>
    </row>
    <row r="379" spans="1:22" ht="2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42292.250787037032</v>
      </c>
      <c r="T379" s="10">
        <f t="shared" si="45"/>
        <v>42322.292361111111</v>
      </c>
      <c r="U379" s="13">
        <f t="shared" si="46"/>
        <v>30</v>
      </c>
      <c r="V379" s="13">
        <f t="shared" si="47"/>
        <v>457.6</v>
      </c>
    </row>
    <row r="380" spans="1:22" ht="43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42370.571851851855</v>
      </c>
      <c r="T380" s="10">
        <f t="shared" si="45"/>
        <v>42394.994444444441</v>
      </c>
      <c r="U380" s="13">
        <f t="shared" si="46"/>
        <v>24</v>
      </c>
      <c r="V380" s="13">
        <f t="shared" si="47"/>
        <v>139.70833333333334</v>
      </c>
    </row>
    <row r="381" spans="1:22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40987.688333333332</v>
      </c>
      <c r="T381" s="10">
        <f t="shared" si="45"/>
        <v>41032.688333333332</v>
      </c>
      <c r="U381" s="13">
        <f t="shared" si="46"/>
        <v>45</v>
      </c>
      <c r="V381" s="13">
        <f t="shared" si="47"/>
        <v>386.93333333333334</v>
      </c>
    </row>
    <row r="382" spans="1:22" ht="43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42367.719814814816</v>
      </c>
      <c r="T382" s="10">
        <f t="shared" si="45"/>
        <v>42392.719814814816</v>
      </c>
      <c r="U382" s="13">
        <f t="shared" si="46"/>
        <v>25</v>
      </c>
      <c r="V382" s="13">
        <f t="shared" si="47"/>
        <v>226.4</v>
      </c>
    </row>
    <row r="383" spans="1:22" ht="2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41085.698113425926</v>
      </c>
      <c r="T383" s="10">
        <f t="shared" si="45"/>
        <v>41120.208333333336</v>
      </c>
      <c r="U383" s="13">
        <f t="shared" si="46"/>
        <v>35</v>
      </c>
      <c r="V383" s="13">
        <f t="shared" si="47"/>
        <v>748.07142857142856</v>
      </c>
    </row>
    <row r="384" spans="1:22" ht="43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41144.709490740745</v>
      </c>
      <c r="T384" s="10">
        <f t="shared" si="45"/>
        <v>41158.709490740745</v>
      </c>
      <c r="U384" s="13">
        <f t="shared" si="46"/>
        <v>14</v>
      </c>
      <c r="V384" s="13">
        <f t="shared" si="47"/>
        <v>109.64285714285714</v>
      </c>
    </row>
    <row r="385" spans="1:22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41755.117581018516</v>
      </c>
      <c r="T385" s="10">
        <f t="shared" si="45"/>
        <v>41778.117581018516</v>
      </c>
      <c r="U385" s="13">
        <f t="shared" si="46"/>
        <v>23</v>
      </c>
      <c r="V385" s="13">
        <f t="shared" si="47"/>
        <v>89.782608695652172</v>
      </c>
    </row>
    <row r="386" spans="1:22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41980.781793981485</v>
      </c>
      <c r="T386" s="10">
        <f t="shared" si="45"/>
        <v>42010.781793981485</v>
      </c>
      <c r="U386" s="13">
        <f t="shared" si="46"/>
        <v>30</v>
      </c>
      <c r="V386" s="13">
        <f t="shared" si="47"/>
        <v>747.36666666666667</v>
      </c>
    </row>
    <row r="387" spans="1:22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10">
        <f t="shared" ref="S387:S450" si="52">(((J387/60)/60)/24)+DATE(1970,1,1)</f>
        <v>41934.584502314814</v>
      </c>
      <c r="T387" s="10">
        <f t="shared" ref="T387:T450" si="53">(((I387/60)/60)/24)+DATE(1970,1,1)</f>
        <v>41964.626168981486</v>
      </c>
      <c r="U387" s="13">
        <f t="shared" ref="U387:U450" si="54">DATEDIF(S387,T387,"d")</f>
        <v>30</v>
      </c>
      <c r="V387" s="13">
        <f t="shared" ref="V387:V450" si="55">E387/U387</f>
        <v>883.18333333333328</v>
      </c>
    </row>
    <row r="388" spans="1:22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42211.951284722221</v>
      </c>
      <c r="T388" s="10">
        <f t="shared" si="53"/>
        <v>42226.951284722221</v>
      </c>
      <c r="U388" s="13">
        <f t="shared" si="54"/>
        <v>15</v>
      </c>
      <c r="V388" s="13">
        <f t="shared" si="55"/>
        <v>40.06666666666667</v>
      </c>
    </row>
    <row r="389" spans="1:22" ht="43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42200.67659722222</v>
      </c>
      <c r="T389" s="10">
        <f t="shared" si="53"/>
        <v>42231.25</v>
      </c>
      <c r="U389" s="13">
        <f t="shared" si="54"/>
        <v>31</v>
      </c>
      <c r="V389" s="13">
        <f t="shared" si="55"/>
        <v>2623.0967741935483</v>
      </c>
    </row>
    <row r="390" spans="1:22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42549.076157407413</v>
      </c>
      <c r="T390" s="10">
        <f t="shared" si="53"/>
        <v>42579.076157407413</v>
      </c>
      <c r="U390" s="13">
        <f t="shared" si="54"/>
        <v>30</v>
      </c>
      <c r="V390" s="13">
        <f t="shared" si="55"/>
        <v>210.26666666666668</v>
      </c>
    </row>
    <row r="391" spans="1:22" ht="43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41674.063078703701</v>
      </c>
      <c r="T391" s="10">
        <f t="shared" si="53"/>
        <v>41705.957638888889</v>
      </c>
      <c r="U391" s="13">
        <f t="shared" si="54"/>
        <v>31</v>
      </c>
      <c r="V391" s="13">
        <f t="shared" si="55"/>
        <v>3982.0683870967741</v>
      </c>
    </row>
    <row r="392" spans="1:22" ht="2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42112.036712962959</v>
      </c>
      <c r="T392" s="10">
        <f t="shared" si="53"/>
        <v>42132.036712962959</v>
      </c>
      <c r="U392" s="13">
        <f t="shared" si="54"/>
        <v>20</v>
      </c>
      <c r="V392" s="13">
        <f t="shared" si="55"/>
        <v>50</v>
      </c>
    </row>
    <row r="393" spans="1:22" ht="2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40865.042256944449</v>
      </c>
      <c r="T393" s="10">
        <f t="shared" si="53"/>
        <v>40895.040972222225</v>
      </c>
      <c r="U393" s="13">
        <f t="shared" si="54"/>
        <v>30</v>
      </c>
      <c r="V393" s="13">
        <f t="shared" si="55"/>
        <v>670.73333333333335</v>
      </c>
    </row>
    <row r="394" spans="1:22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40763.717256944445</v>
      </c>
      <c r="T394" s="10">
        <f t="shared" si="53"/>
        <v>40794.125</v>
      </c>
      <c r="U394" s="13">
        <f t="shared" si="54"/>
        <v>31</v>
      </c>
      <c r="V394" s="13">
        <f t="shared" si="55"/>
        <v>602.16129032258061</v>
      </c>
    </row>
    <row r="395" spans="1:22" ht="29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41526.708935185183</v>
      </c>
      <c r="T395" s="10">
        <f t="shared" si="53"/>
        <v>41557.708935185183</v>
      </c>
      <c r="U395" s="13">
        <f t="shared" si="54"/>
        <v>31</v>
      </c>
      <c r="V395" s="13">
        <f t="shared" si="55"/>
        <v>1781.3870967741937</v>
      </c>
    </row>
    <row r="396" spans="1:22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42417.818078703705</v>
      </c>
      <c r="T396" s="10">
        <f t="shared" si="53"/>
        <v>42477.776412037041</v>
      </c>
      <c r="U396" s="13">
        <f t="shared" si="54"/>
        <v>60</v>
      </c>
      <c r="V396" s="13">
        <f t="shared" si="55"/>
        <v>87.65</v>
      </c>
    </row>
    <row r="397" spans="1:22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40990.909259259257</v>
      </c>
      <c r="T397" s="10">
        <f t="shared" si="53"/>
        <v>41026.897222222222</v>
      </c>
      <c r="U397" s="13">
        <f t="shared" si="54"/>
        <v>36</v>
      </c>
      <c r="V397" s="13">
        <f t="shared" si="55"/>
        <v>300.12361111111113</v>
      </c>
    </row>
    <row r="398" spans="1:22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41082.564884259256</v>
      </c>
      <c r="T398" s="10">
        <f t="shared" si="53"/>
        <v>41097.564884259256</v>
      </c>
      <c r="U398" s="13">
        <f t="shared" si="54"/>
        <v>15</v>
      </c>
      <c r="V398" s="13">
        <f t="shared" si="55"/>
        <v>1066.6666666666667</v>
      </c>
    </row>
    <row r="399" spans="1:22" ht="43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40379.776435185187</v>
      </c>
      <c r="T399" s="10">
        <f t="shared" si="53"/>
        <v>40422.155555555553</v>
      </c>
      <c r="U399" s="13">
        <f t="shared" si="54"/>
        <v>43</v>
      </c>
      <c r="V399" s="13">
        <f t="shared" si="55"/>
        <v>300.68255813953488</v>
      </c>
    </row>
    <row r="400" spans="1:22" ht="2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42078.793124999997</v>
      </c>
      <c r="T400" s="10">
        <f t="shared" si="53"/>
        <v>42123.793124999997</v>
      </c>
      <c r="U400" s="13">
        <f t="shared" si="54"/>
        <v>45</v>
      </c>
      <c r="V400" s="13">
        <f t="shared" si="55"/>
        <v>208.6</v>
      </c>
    </row>
    <row r="401" spans="1:22" ht="43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42687.875775462962</v>
      </c>
      <c r="T401" s="10">
        <f t="shared" si="53"/>
        <v>42718.5</v>
      </c>
      <c r="U401" s="13">
        <f t="shared" si="54"/>
        <v>31</v>
      </c>
      <c r="V401" s="13">
        <f t="shared" si="55"/>
        <v>689.06451612903231</v>
      </c>
    </row>
    <row r="402" spans="1:22" ht="2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41745.635960648149</v>
      </c>
      <c r="T402" s="10">
        <f t="shared" si="53"/>
        <v>41776.145833333336</v>
      </c>
      <c r="U402" s="13">
        <f t="shared" si="54"/>
        <v>31</v>
      </c>
      <c r="V402" s="13">
        <f t="shared" si="55"/>
        <v>362.26612903225805</v>
      </c>
    </row>
    <row r="403" spans="1:22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40732.842245370368</v>
      </c>
      <c r="T403" s="10">
        <f t="shared" si="53"/>
        <v>40762.842245370368</v>
      </c>
      <c r="U403" s="13">
        <f t="shared" si="54"/>
        <v>30</v>
      </c>
      <c r="V403" s="13">
        <f t="shared" si="55"/>
        <v>1730.2</v>
      </c>
    </row>
    <row r="404" spans="1:22" ht="43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42292.539548611108</v>
      </c>
      <c r="T404" s="10">
        <f t="shared" si="53"/>
        <v>42313.58121527778</v>
      </c>
      <c r="U404" s="13">
        <f t="shared" si="54"/>
        <v>21</v>
      </c>
      <c r="V404" s="13">
        <f t="shared" si="55"/>
        <v>134.9047619047619</v>
      </c>
    </row>
    <row r="405" spans="1:22" ht="2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40718.310659722221</v>
      </c>
      <c r="T405" s="10">
        <f t="shared" si="53"/>
        <v>40765.297222222223</v>
      </c>
      <c r="U405" s="13">
        <f t="shared" si="54"/>
        <v>47</v>
      </c>
      <c r="V405" s="13">
        <f t="shared" si="55"/>
        <v>111.97872340425532</v>
      </c>
    </row>
    <row r="406" spans="1:22" ht="2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41646.628032407411</v>
      </c>
      <c r="T406" s="10">
        <f t="shared" si="53"/>
        <v>41675.961111111108</v>
      </c>
      <c r="U406" s="13">
        <f t="shared" si="54"/>
        <v>29</v>
      </c>
      <c r="V406" s="13">
        <f t="shared" si="55"/>
        <v>1244.2068965517242</v>
      </c>
    </row>
    <row r="407" spans="1:22" ht="29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41674.08494212963</v>
      </c>
      <c r="T407" s="10">
        <f t="shared" si="53"/>
        <v>41704.08494212963</v>
      </c>
      <c r="U407" s="13">
        <f t="shared" si="54"/>
        <v>30</v>
      </c>
      <c r="V407" s="13">
        <f t="shared" si="55"/>
        <v>101.2</v>
      </c>
    </row>
    <row r="408" spans="1:22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40638.162465277775</v>
      </c>
      <c r="T408" s="10">
        <f t="shared" si="53"/>
        <v>40672.249305555553</v>
      </c>
      <c r="U408" s="13">
        <f t="shared" si="54"/>
        <v>34</v>
      </c>
      <c r="V408" s="13">
        <f t="shared" si="55"/>
        <v>88.697941176470593</v>
      </c>
    </row>
    <row r="409" spans="1:22" ht="2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40806.870949074073</v>
      </c>
      <c r="T409" s="10">
        <f t="shared" si="53"/>
        <v>40866.912615740745</v>
      </c>
      <c r="U409" s="13">
        <f t="shared" si="54"/>
        <v>60</v>
      </c>
      <c r="V409" s="13">
        <f t="shared" si="55"/>
        <v>33.85</v>
      </c>
    </row>
    <row r="410" spans="1:22" ht="2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41543.735995370371</v>
      </c>
      <c r="T410" s="10">
        <f t="shared" si="53"/>
        <v>41583.777662037035</v>
      </c>
      <c r="U410" s="13">
        <f t="shared" si="54"/>
        <v>40</v>
      </c>
      <c r="V410" s="13">
        <f t="shared" si="55"/>
        <v>152.15649999999999</v>
      </c>
    </row>
    <row r="411" spans="1:22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42543.862777777773</v>
      </c>
      <c r="T411" s="10">
        <f t="shared" si="53"/>
        <v>42573.862777777773</v>
      </c>
      <c r="U411" s="13">
        <f t="shared" si="54"/>
        <v>30</v>
      </c>
      <c r="V411" s="13">
        <f t="shared" si="55"/>
        <v>22.8</v>
      </c>
    </row>
    <row r="412" spans="1:22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42113.981446759266</v>
      </c>
      <c r="T412" s="10">
        <f t="shared" si="53"/>
        <v>42173.981446759266</v>
      </c>
      <c r="U412" s="13">
        <f t="shared" si="54"/>
        <v>60</v>
      </c>
      <c r="V412" s="13">
        <f t="shared" si="55"/>
        <v>21.383333333333333</v>
      </c>
    </row>
    <row r="413" spans="1:22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41598.17597222222</v>
      </c>
      <c r="T413" s="10">
        <f t="shared" si="53"/>
        <v>41630.208333333336</v>
      </c>
      <c r="U413" s="13">
        <f t="shared" si="54"/>
        <v>32</v>
      </c>
      <c r="V413" s="13">
        <f t="shared" si="55"/>
        <v>947.34375</v>
      </c>
    </row>
    <row r="414" spans="1:22" ht="43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41099.742800925924</v>
      </c>
      <c r="T414" s="10">
        <f t="shared" si="53"/>
        <v>41115.742800925924</v>
      </c>
      <c r="U414" s="13">
        <f t="shared" si="54"/>
        <v>16</v>
      </c>
      <c r="V414" s="13">
        <f t="shared" si="55"/>
        <v>198.1875</v>
      </c>
    </row>
    <row r="415" spans="1:22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41079.877442129626</v>
      </c>
      <c r="T415" s="10">
        <f t="shared" si="53"/>
        <v>41109.877442129626</v>
      </c>
      <c r="U415" s="13">
        <f t="shared" si="54"/>
        <v>30</v>
      </c>
      <c r="V415" s="13">
        <f t="shared" si="55"/>
        <v>448.36666666666667</v>
      </c>
    </row>
    <row r="416" spans="1:22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41529.063252314816</v>
      </c>
      <c r="T416" s="10">
        <f t="shared" si="53"/>
        <v>41559.063252314816</v>
      </c>
      <c r="U416" s="13">
        <f t="shared" si="54"/>
        <v>30</v>
      </c>
      <c r="V416" s="13">
        <f t="shared" si="55"/>
        <v>634.26666666666665</v>
      </c>
    </row>
    <row r="417" spans="1:22" ht="43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41904.851875</v>
      </c>
      <c r="T417" s="10">
        <f t="shared" si="53"/>
        <v>41929.5</v>
      </c>
      <c r="U417" s="13">
        <f t="shared" si="54"/>
        <v>25</v>
      </c>
      <c r="V417" s="13">
        <f t="shared" si="55"/>
        <v>57.202399999999997</v>
      </c>
    </row>
    <row r="418" spans="1:22" ht="29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41648.396192129629</v>
      </c>
      <c r="T418" s="10">
        <f t="shared" si="53"/>
        <v>41678.396192129629</v>
      </c>
      <c r="U418" s="13">
        <f t="shared" si="54"/>
        <v>30</v>
      </c>
      <c r="V418" s="13">
        <f t="shared" si="55"/>
        <v>40.072333333333333</v>
      </c>
    </row>
    <row r="419" spans="1:22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41360.970601851855</v>
      </c>
      <c r="T419" s="10">
        <f t="shared" si="53"/>
        <v>41372.189583333333</v>
      </c>
      <c r="U419" s="13">
        <f t="shared" si="54"/>
        <v>12</v>
      </c>
      <c r="V419" s="13">
        <f t="shared" si="55"/>
        <v>877.16666666666663</v>
      </c>
    </row>
    <row r="420" spans="1:22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42178.282372685186</v>
      </c>
      <c r="T420" s="10">
        <f t="shared" si="53"/>
        <v>42208.282372685186</v>
      </c>
      <c r="U420" s="13">
        <f t="shared" si="54"/>
        <v>30</v>
      </c>
      <c r="V420" s="13">
        <f t="shared" si="55"/>
        <v>751.4</v>
      </c>
    </row>
    <row r="421" spans="1:22" ht="2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41394.842442129629</v>
      </c>
      <c r="T421" s="10">
        <f t="shared" si="53"/>
        <v>41454.842442129629</v>
      </c>
      <c r="U421" s="13">
        <f t="shared" si="54"/>
        <v>60</v>
      </c>
      <c r="V421" s="13">
        <f t="shared" si="55"/>
        <v>133.91666666666666</v>
      </c>
    </row>
    <row r="422" spans="1:22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41682.23646990741</v>
      </c>
      <c r="T422" s="10">
        <f t="shared" si="53"/>
        <v>41712.194803240738</v>
      </c>
      <c r="U422" s="13">
        <f t="shared" si="54"/>
        <v>30</v>
      </c>
      <c r="V422" s="13">
        <f t="shared" si="55"/>
        <v>0.48333333333333334</v>
      </c>
    </row>
    <row r="423" spans="1:22" ht="43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42177.491388888884</v>
      </c>
      <c r="T423" s="10">
        <f t="shared" si="53"/>
        <v>42237.491388888884</v>
      </c>
      <c r="U423" s="13">
        <f t="shared" si="54"/>
        <v>60</v>
      </c>
      <c r="V423" s="13">
        <f t="shared" si="55"/>
        <v>5.0166666666666666</v>
      </c>
    </row>
    <row r="424" spans="1:22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41863.260381944441</v>
      </c>
      <c r="T424" s="10">
        <f t="shared" si="53"/>
        <v>41893.260381944441</v>
      </c>
      <c r="U424" s="13">
        <f t="shared" si="54"/>
        <v>30</v>
      </c>
      <c r="V424" s="13">
        <f t="shared" si="55"/>
        <v>14.333333333333334</v>
      </c>
    </row>
    <row r="425" spans="1:22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41400.92627314815</v>
      </c>
      <c r="T425" s="10">
        <f t="shared" si="53"/>
        <v>41430.92627314815</v>
      </c>
      <c r="U425" s="13">
        <f t="shared" si="54"/>
        <v>30</v>
      </c>
      <c r="V425" s="13">
        <f t="shared" si="55"/>
        <v>5.0999999999999996</v>
      </c>
    </row>
    <row r="426" spans="1:22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40934.376145833332</v>
      </c>
      <c r="T426" s="10">
        <f t="shared" si="53"/>
        <v>40994.334479166668</v>
      </c>
      <c r="U426" s="13">
        <f t="shared" si="54"/>
        <v>60</v>
      </c>
      <c r="V426" s="13">
        <f t="shared" si="55"/>
        <v>3.3983333333333334</v>
      </c>
    </row>
    <row r="427" spans="1:22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42275.861157407402</v>
      </c>
      <c r="T427" s="10">
        <f t="shared" si="53"/>
        <v>42335.902824074074</v>
      </c>
      <c r="U427" s="13">
        <f t="shared" si="54"/>
        <v>60</v>
      </c>
      <c r="V427" s="13">
        <f t="shared" si="55"/>
        <v>0.1</v>
      </c>
    </row>
    <row r="428" spans="1:22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42400.711967592593</v>
      </c>
      <c r="T428" s="10">
        <f t="shared" si="53"/>
        <v>42430.711967592593</v>
      </c>
      <c r="U428" s="13">
        <f t="shared" si="54"/>
        <v>30</v>
      </c>
      <c r="V428" s="13">
        <f t="shared" si="55"/>
        <v>4.4333333333333336</v>
      </c>
    </row>
    <row r="429" spans="1:22" ht="43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42285.909027777772</v>
      </c>
      <c r="T429" s="10">
        <f t="shared" si="53"/>
        <v>42299.790972222225</v>
      </c>
      <c r="U429" s="13">
        <f t="shared" si="54"/>
        <v>14</v>
      </c>
      <c r="V429" s="13">
        <f t="shared" si="55"/>
        <v>0</v>
      </c>
    </row>
    <row r="430" spans="1:22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41778.766724537039</v>
      </c>
      <c r="T430" s="10">
        <f t="shared" si="53"/>
        <v>41806.916666666664</v>
      </c>
      <c r="U430" s="13">
        <f t="shared" si="54"/>
        <v>28</v>
      </c>
      <c r="V430" s="13">
        <f t="shared" si="55"/>
        <v>24.142857142857142</v>
      </c>
    </row>
    <row r="431" spans="1:22" ht="43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40070.901412037041</v>
      </c>
      <c r="T431" s="10">
        <f t="shared" si="53"/>
        <v>40144.207638888889</v>
      </c>
      <c r="U431" s="13">
        <f t="shared" si="54"/>
        <v>74</v>
      </c>
      <c r="V431" s="13">
        <f t="shared" si="55"/>
        <v>0</v>
      </c>
    </row>
    <row r="432" spans="1:22" ht="29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41513.107256944444</v>
      </c>
      <c r="T432" s="10">
        <f t="shared" si="53"/>
        <v>41528.107256944444</v>
      </c>
      <c r="U432" s="13">
        <f t="shared" si="54"/>
        <v>15</v>
      </c>
      <c r="V432" s="13">
        <f t="shared" si="55"/>
        <v>1.6</v>
      </c>
    </row>
    <row r="433" spans="1:22" ht="2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42526.871331018512</v>
      </c>
      <c r="T433" s="10">
        <f t="shared" si="53"/>
        <v>42556.871331018512</v>
      </c>
      <c r="U433" s="13">
        <f t="shared" si="54"/>
        <v>30</v>
      </c>
      <c r="V433" s="13">
        <f t="shared" si="55"/>
        <v>13.833333333333334</v>
      </c>
    </row>
    <row r="434" spans="1:22" ht="43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42238.726631944446</v>
      </c>
      <c r="T434" s="10">
        <f t="shared" si="53"/>
        <v>42298.726631944446</v>
      </c>
      <c r="U434" s="13">
        <f t="shared" si="54"/>
        <v>60</v>
      </c>
      <c r="V434" s="13">
        <f t="shared" si="55"/>
        <v>9.5</v>
      </c>
    </row>
    <row r="435" spans="1:22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42228.629884259266</v>
      </c>
      <c r="T435" s="10">
        <f t="shared" si="53"/>
        <v>42288.629884259266</v>
      </c>
      <c r="U435" s="13">
        <f t="shared" si="54"/>
        <v>60</v>
      </c>
      <c r="V435" s="13">
        <f t="shared" si="55"/>
        <v>0</v>
      </c>
    </row>
    <row r="436" spans="1:22" ht="43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41576.834513888891</v>
      </c>
      <c r="T436" s="10">
        <f t="shared" si="53"/>
        <v>41609.876180555555</v>
      </c>
      <c r="U436" s="13">
        <f t="shared" si="54"/>
        <v>33</v>
      </c>
      <c r="V436" s="13">
        <f t="shared" si="55"/>
        <v>3.7878787878787881</v>
      </c>
    </row>
    <row r="437" spans="1:22" ht="43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41500.747453703705</v>
      </c>
      <c r="T437" s="10">
        <f t="shared" si="53"/>
        <v>41530.747453703705</v>
      </c>
      <c r="U437" s="13">
        <f t="shared" si="54"/>
        <v>30</v>
      </c>
      <c r="V437" s="13">
        <f t="shared" si="55"/>
        <v>0.1</v>
      </c>
    </row>
    <row r="438" spans="1:22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41456.36241898148</v>
      </c>
      <c r="T438" s="10">
        <f t="shared" si="53"/>
        <v>41486.36241898148</v>
      </c>
      <c r="U438" s="13">
        <f t="shared" si="54"/>
        <v>30</v>
      </c>
      <c r="V438" s="13">
        <f t="shared" si="55"/>
        <v>0</v>
      </c>
    </row>
    <row r="439" spans="1:22" ht="2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42591.31858796296</v>
      </c>
      <c r="T439" s="10">
        <f t="shared" si="53"/>
        <v>42651.31858796296</v>
      </c>
      <c r="U439" s="13">
        <f t="shared" si="54"/>
        <v>60</v>
      </c>
      <c r="V439" s="13">
        <f t="shared" si="55"/>
        <v>0</v>
      </c>
    </row>
    <row r="440" spans="1:22" ht="2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42296.261087962965</v>
      </c>
      <c r="T440" s="10">
        <f t="shared" si="53"/>
        <v>42326.302754629629</v>
      </c>
      <c r="U440" s="13">
        <f t="shared" si="54"/>
        <v>30</v>
      </c>
      <c r="V440" s="13">
        <f t="shared" si="55"/>
        <v>62.533333333333331</v>
      </c>
    </row>
    <row r="441" spans="1:22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41919.761782407404</v>
      </c>
      <c r="T441" s="10">
        <f t="shared" si="53"/>
        <v>41929.761782407404</v>
      </c>
      <c r="U441" s="13">
        <f t="shared" si="54"/>
        <v>10</v>
      </c>
      <c r="V441" s="13">
        <f t="shared" si="55"/>
        <v>0</v>
      </c>
    </row>
    <row r="442" spans="1:22" ht="2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42423.985567129625</v>
      </c>
      <c r="T442" s="10">
        <f t="shared" si="53"/>
        <v>42453.943900462968</v>
      </c>
      <c r="U442" s="13">
        <f t="shared" si="54"/>
        <v>30</v>
      </c>
      <c r="V442" s="13">
        <f t="shared" si="55"/>
        <v>0.16666666666666666</v>
      </c>
    </row>
    <row r="443" spans="1:22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41550.793935185182</v>
      </c>
      <c r="T443" s="10">
        <f t="shared" si="53"/>
        <v>41580.793935185182</v>
      </c>
      <c r="U443" s="13">
        <f t="shared" si="54"/>
        <v>30</v>
      </c>
      <c r="V443" s="13">
        <f t="shared" si="55"/>
        <v>0</v>
      </c>
    </row>
    <row r="444" spans="1:2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42024.888692129629</v>
      </c>
      <c r="T444" s="10">
        <f t="shared" si="53"/>
        <v>42054.888692129629</v>
      </c>
      <c r="U444" s="13">
        <f t="shared" si="54"/>
        <v>30</v>
      </c>
      <c r="V444" s="13">
        <f t="shared" si="55"/>
        <v>223.03333333333333</v>
      </c>
    </row>
    <row r="445" spans="1:22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41650.015057870369</v>
      </c>
      <c r="T445" s="10">
        <f t="shared" si="53"/>
        <v>41680.015057870369</v>
      </c>
      <c r="U445" s="13">
        <f t="shared" si="54"/>
        <v>30</v>
      </c>
      <c r="V445" s="13">
        <f t="shared" si="55"/>
        <v>0.33333333333333331</v>
      </c>
    </row>
    <row r="446" spans="1:22" ht="29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40894.906956018516</v>
      </c>
      <c r="T446" s="10">
        <f t="shared" si="53"/>
        <v>40954.906956018516</v>
      </c>
      <c r="U446" s="13">
        <f t="shared" si="54"/>
        <v>60</v>
      </c>
      <c r="V446" s="13">
        <f t="shared" si="55"/>
        <v>0.83333333333333337</v>
      </c>
    </row>
    <row r="447" spans="1:22" ht="2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42130.335358796292</v>
      </c>
      <c r="T447" s="10">
        <f t="shared" si="53"/>
        <v>42145.335358796292</v>
      </c>
      <c r="U447" s="13">
        <f t="shared" si="54"/>
        <v>15</v>
      </c>
      <c r="V447" s="13">
        <f t="shared" si="55"/>
        <v>0.13333333333333333</v>
      </c>
    </row>
    <row r="448" spans="1:22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42037.083564814813</v>
      </c>
      <c r="T448" s="10">
        <f t="shared" si="53"/>
        <v>42067.083564814813</v>
      </c>
      <c r="U448" s="13">
        <f t="shared" si="54"/>
        <v>30</v>
      </c>
      <c r="V448" s="13">
        <f t="shared" si="55"/>
        <v>25.533333333333335</v>
      </c>
    </row>
    <row r="449" spans="1:22" ht="43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41331.555127314816</v>
      </c>
      <c r="T449" s="10">
        <f t="shared" si="53"/>
        <v>41356.513460648144</v>
      </c>
      <c r="U449" s="13">
        <f t="shared" si="54"/>
        <v>25</v>
      </c>
      <c r="V449" s="13">
        <f t="shared" si="55"/>
        <v>0.2</v>
      </c>
    </row>
    <row r="450" spans="1:22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41753.758043981477</v>
      </c>
      <c r="T450" s="10">
        <f t="shared" si="53"/>
        <v>41773.758043981477</v>
      </c>
      <c r="U450" s="13">
        <f t="shared" si="54"/>
        <v>20</v>
      </c>
      <c r="V450" s="13">
        <f t="shared" si="55"/>
        <v>4.1005000000000003</v>
      </c>
    </row>
    <row r="451" spans="1:22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10">
        <f t="shared" ref="S451:S514" si="60">(((J451/60)/60)/24)+DATE(1970,1,1)</f>
        <v>41534.568113425928</v>
      </c>
      <c r="T451" s="10">
        <f t="shared" ref="T451:T514" si="61">(((I451/60)/60)/24)+DATE(1970,1,1)</f>
        <v>41564.568113425928</v>
      </c>
      <c r="U451" s="13">
        <f t="shared" ref="U451:U514" si="62">DATEDIF(S451,T451,"d")</f>
        <v>30</v>
      </c>
      <c r="V451" s="13">
        <f t="shared" ref="V451:V514" si="63">E451/U451</f>
        <v>1.5</v>
      </c>
    </row>
    <row r="452" spans="1:22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41654.946759259255</v>
      </c>
      <c r="T452" s="10">
        <f t="shared" si="61"/>
        <v>41684.946759259255</v>
      </c>
      <c r="U452" s="13">
        <f t="shared" si="62"/>
        <v>30</v>
      </c>
      <c r="V452" s="13">
        <f t="shared" si="63"/>
        <v>13.2</v>
      </c>
    </row>
    <row r="453" spans="1:22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41634.715173611112</v>
      </c>
      <c r="T453" s="10">
        <f t="shared" si="61"/>
        <v>41664.715173611112</v>
      </c>
      <c r="U453" s="13">
        <f t="shared" si="62"/>
        <v>30</v>
      </c>
      <c r="V453" s="13">
        <f t="shared" si="63"/>
        <v>0</v>
      </c>
    </row>
    <row r="454" spans="1:22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42107.703877314809</v>
      </c>
      <c r="T454" s="10">
        <f t="shared" si="61"/>
        <v>42137.703877314809</v>
      </c>
      <c r="U454" s="13">
        <f t="shared" si="62"/>
        <v>30</v>
      </c>
      <c r="V454" s="13">
        <f t="shared" si="63"/>
        <v>16</v>
      </c>
    </row>
    <row r="455" spans="1:22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42038.824988425928</v>
      </c>
      <c r="T455" s="10">
        <f t="shared" si="61"/>
        <v>42054.824988425928</v>
      </c>
      <c r="U455" s="13">
        <f t="shared" si="62"/>
        <v>16</v>
      </c>
      <c r="V455" s="13">
        <f t="shared" si="63"/>
        <v>1.625</v>
      </c>
    </row>
    <row r="456" spans="1:22" ht="2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41938.717256944445</v>
      </c>
      <c r="T456" s="10">
        <f t="shared" si="61"/>
        <v>41969.551388888889</v>
      </c>
      <c r="U456" s="13">
        <f t="shared" si="62"/>
        <v>31</v>
      </c>
      <c r="V456" s="13">
        <f t="shared" si="63"/>
        <v>2.6451612903225805</v>
      </c>
    </row>
    <row r="457" spans="1:22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40971.002569444441</v>
      </c>
      <c r="T457" s="10">
        <f t="shared" si="61"/>
        <v>41016.021527777775</v>
      </c>
      <c r="U457" s="13">
        <f t="shared" si="62"/>
        <v>45</v>
      </c>
      <c r="V457" s="13">
        <f t="shared" si="63"/>
        <v>1</v>
      </c>
    </row>
    <row r="458" spans="1:22" ht="43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41547.694456018515</v>
      </c>
      <c r="T458" s="10">
        <f t="shared" si="61"/>
        <v>41569.165972222225</v>
      </c>
      <c r="U458" s="13">
        <f t="shared" si="62"/>
        <v>22</v>
      </c>
      <c r="V458" s="13">
        <f t="shared" si="63"/>
        <v>2.7727272727272729</v>
      </c>
    </row>
    <row r="459" spans="1:22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41837.767500000002</v>
      </c>
      <c r="T459" s="10">
        <f t="shared" si="61"/>
        <v>41867.767500000002</v>
      </c>
      <c r="U459" s="13">
        <f t="shared" si="62"/>
        <v>30</v>
      </c>
      <c r="V459" s="13">
        <f t="shared" si="63"/>
        <v>0</v>
      </c>
    </row>
    <row r="460" spans="1:22" ht="2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41378.69976851852</v>
      </c>
      <c r="T460" s="10">
        <f t="shared" si="61"/>
        <v>41408.69976851852</v>
      </c>
      <c r="U460" s="13">
        <f t="shared" si="62"/>
        <v>30</v>
      </c>
      <c r="V460" s="13">
        <f t="shared" si="63"/>
        <v>27.366666666666667</v>
      </c>
    </row>
    <row r="461" spans="1:22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40800.6403587963</v>
      </c>
      <c r="T461" s="10">
        <f t="shared" si="61"/>
        <v>40860.682025462964</v>
      </c>
      <c r="U461" s="13">
        <f t="shared" si="62"/>
        <v>60</v>
      </c>
      <c r="V461" s="13">
        <f t="shared" si="63"/>
        <v>0.41666666666666669</v>
      </c>
    </row>
    <row r="462" spans="1:22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41759.542534722219</v>
      </c>
      <c r="T462" s="10">
        <f t="shared" si="61"/>
        <v>41791.166666666664</v>
      </c>
      <c r="U462" s="13">
        <f t="shared" si="62"/>
        <v>32</v>
      </c>
      <c r="V462" s="13">
        <f t="shared" si="63"/>
        <v>0.78125</v>
      </c>
    </row>
    <row r="463" spans="1:22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41407.84684027778</v>
      </c>
      <c r="T463" s="10">
        <f t="shared" si="61"/>
        <v>41427.84684027778</v>
      </c>
      <c r="U463" s="13">
        <f t="shared" si="62"/>
        <v>20</v>
      </c>
      <c r="V463" s="13">
        <f t="shared" si="63"/>
        <v>0</v>
      </c>
    </row>
    <row r="464" spans="1:22" ht="43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40705.126631944448</v>
      </c>
      <c r="T464" s="10">
        <f t="shared" si="61"/>
        <v>40765.126631944448</v>
      </c>
      <c r="U464" s="13">
        <f t="shared" si="62"/>
        <v>60</v>
      </c>
      <c r="V464" s="13">
        <f t="shared" si="63"/>
        <v>0</v>
      </c>
    </row>
    <row r="465" spans="1:22" ht="2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40750.710104166668</v>
      </c>
      <c r="T465" s="10">
        <f t="shared" si="61"/>
        <v>40810.710104166668</v>
      </c>
      <c r="U465" s="13">
        <f t="shared" si="62"/>
        <v>60</v>
      </c>
      <c r="V465" s="13">
        <f t="shared" si="63"/>
        <v>20.833333333333332</v>
      </c>
    </row>
    <row r="466" spans="1:22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42488.848784722228</v>
      </c>
      <c r="T466" s="10">
        <f t="shared" si="61"/>
        <v>42508.848784722228</v>
      </c>
      <c r="U466" s="13">
        <f t="shared" si="62"/>
        <v>20</v>
      </c>
      <c r="V466" s="13">
        <f t="shared" si="63"/>
        <v>0.05</v>
      </c>
    </row>
    <row r="467" spans="1:2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41801.120069444441</v>
      </c>
      <c r="T467" s="10">
        <f t="shared" si="61"/>
        <v>41817.120069444441</v>
      </c>
      <c r="U467" s="13">
        <f t="shared" si="62"/>
        <v>16</v>
      </c>
      <c r="V467" s="13">
        <f t="shared" si="63"/>
        <v>8.625</v>
      </c>
    </row>
    <row r="468" spans="1:22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41129.942870370374</v>
      </c>
      <c r="T468" s="10">
        <f t="shared" si="61"/>
        <v>41159.942870370374</v>
      </c>
      <c r="U468" s="13">
        <f t="shared" si="62"/>
        <v>30</v>
      </c>
      <c r="V468" s="13">
        <f t="shared" si="63"/>
        <v>2.5333333333333332</v>
      </c>
    </row>
    <row r="469" spans="1:22" ht="43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41135.679791666669</v>
      </c>
      <c r="T469" s="10">
        <f t="shared" si="61"/>
        <v>41180.679791666669</v>
      </c>
      <c r="U469" s="13">
        <f t="shared" si="62"/>
        <v>45</v>
      </c>
      <c r="V469" s="13">
        <f t="shared" si="63"/>
        <v>95.888888888888886</v>
      </c>
    </row>
    <row r="470" spans="1:22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41041.167627314811</v>
      </c>
      <c r="T470" s="10">
        <f t="shared" si="61"/>
        <v>41101.160474537035</v>
      </c>
      <c r="U470" s="13">
        <f t="shared" si="62"/>
        <v>60</v>
      </c>
      <c r="V470" s="13">
        <f t="shared" si="63"/>
        <v>0</v>
      </c>
    </row>
    <row r="471" spans="1:22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41827.989861111113</v>
      </c>
      <c r="T471" s="10">
        <f t="shared" si="61"/>
        <v>41887.989861111113</v>
      </c>
      <c r="U471" s="13">
        <f t="shared" si="62"/>
        <v>60</v>
      </c>
      <c r="V471" s="13">
        <f t="shared" si="63"/>
        <v>0</v>
      </c>
    </row>
    <row r="472" spans="1:22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41605.167696759258</v>
      </c>
      <c r="T472" s="10">
        <f t="shared" si="61"/>
        <v>41655.166666666664</v>
      </c>
      <c r="U472" s="13">
        <f t="shared" si="62"/>
        <v>50</v>
      </c>
      <c r="V472" s="13">
        <f t="shared" si="63"/>
        <v>1.02</v>
      </c>
    </row>
    <row r="473" spans="1:22" ht="43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41703.721979166665</v>
      </c>
      <c r="T473" s="10">
        <f t="shared" si="61"/>
        <v>41748.680312500001</v>
      </c>
      <c r="U473" s="13">
        <f t="shared" si="62"/>
        <v>45</v>
      </c>
      <c r="V473" s="13">
        <f t="shared" si="63"/>
        <v>145.35555555555555</v>
      </c>
    </row>
    <row r="474" spans="1:22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41844.922662037039</v>
      </c>
      <c r="T474" s="10">
        <f t="shared" si="61"/>
        <v>41874.922662037039</v>
      </c>
      <c r="U474" s="13">
        <f t="shared" si="62"/>
        <v>30</v>
      </c>
      <c r="V474" s="13">
        <f t="shared" si="63"/>
        <v>4.7</v>
      </c>
    </row>
    <row r="475" spans="1:22" ht="2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41869.698136574072</v>
      </c>
      <c r="T475" s="10">
        <f t="shared" si="61"/>
        <v>41899.698136574072</v>
      </c>
      <c r="U475" s="13">
        <f t="shared" si="62"/>
        <v>30</v>
      </c>
      <c r="V475" s="13">
        <f t="shared" si="63"/>
        <v>28.7</v>
      </c>
    </row>
    <row r="476" spans="1:22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42753.329039351855</v>
      </c>
      <c r="T476" s="10">
        <f t="shared" si="61"/>
        <v>42783.329039351855</v>
      </c>
      <c r="U476" s="13">
        <f t="shared" si="62"/>
        <v>30</v>
      </c>
      <c r="V476" s="13">
        <f t="shared" si="63"/>
        <v>3.3333333333333333E-2</v>
      </c>
    </row>
    <row r="477" spans="1:22" ht="43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42100.086145833338</v>
      </c>
      <c r="T477" s="10">
        <f t="shared" si="61"/>
        <v>42130.086145833338</v>
      </c>
      <c r="U477" s="13">
        <f t="shared" si="62"/>
        <v>30</v>
      </c>
      <c r="V477" s="13">
        <f t="shared" si="63"/>
        <v>0</v>
      </c>
    </row>
    <row r="478" spans="1:2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41757.975011574075</v>
      </c>
      <c r="T478" s="10">
        <f t="shared" si="61"/>
        <v>41793.165972222225</v>
      </c>
      <c r="U478" s="13">
        <f t="shared" si="62"/>
        <v>36</v>
      </c>
      <c r="V478" s="13">
        <f t="shared" si="63"/>
        <v>136.29416666666668</v>
      </c>
    </row>
    <row r="479" spans="1:22" ht="43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40987.83488425926</v>
      </c>
      <c r="T479" s="10">
        <f t="shared" si="61"/>
        <v>41047.83488425926</v>
      </c>
      <c r="U479" s="13">
        <f t="shared" si="62"/>
        <v>60</v>
      </c>
      <c r="V479" s="13">
        <f t="shared" si="63"/>
        <v>0</v>
      </c>
    </row>
    <row r="480" spans="1:22" ht="2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42065.910983796297</v>
      </c>
      <c r="T480" s="10">
        <f t="shared" si="61"/>
        <v>42095.869317129633</v>
      </c>
      <c r="U480" s="13">
        <f t="shared" si="62"/>
        <v>30</v>
      </c>
      <c r="V480" s="13">
        <f t="shared" si="63"/>
        <v>0</v>
      </c>
    </row>
    <row r="481" spans="1:22" ht="2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41904.407812500001</v>
      </c>
      <c r="T481" s="10">
        <f t="shared" si="61"/>
        <v>41964.449479166666</v>
      </c>
      <c r="U481" s="13">
        <f t="shared" si="62"/>
        <v>60</v>
      </c>
      <c r="V481" s="13">
        <f t="shared" si="63"/>
        <v>81.400000000000006</v>
      </c>
    </row>
    <row r="482" spans="1:22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41465.500173611108</v>
      </c>
      <c r="T482" s="10">
        <f t="shared" si="61"/>
        <v>41495.500173611108</v>
      </c>
      <c r="U482" s="13">
        <f t="shared" si="62"/>
        <v>30</v>
      </c>
      <c r="V482" s="13">
        <f t="shared" si="63"/>
        <v>258.8</v>
      </c>
    </row>
    <row r="483" spans="1:22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41162.672326388885</v>
      </c>
      <c r="T483" s="10">
        <f t="shared" si="61"/>
        <v>41192.672326388885</v>
      </c>
      <c r="U483" s="13">
        <f t="shared" si="62"/>
        <v>30</v>
      </c>
      <c r="V483" s="13">
        <f t="shared" si="63"/>
        <v>61</v>
      </c>
    </row>
    <row r="484" spans="1:22" ht="2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42447.896875000006</v>
      </c>
      <c r="T484" s="10">
        <f t="shared" si="61"/>
        <v>42474.606944444444</v>
      </c>
      <c r="U484" s="13">
        <f t="shared" si="62"/>
        <v>27</v>
      </c>
      <c r="V484" s="13">
        <f t="shared" si="63"/>
        <v>0.37037037037037035</v>
      </c>
    </row>
    <row r="485" spans="1:22" ht="43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41243.197592592594</v>
      </c>
      <c r="T485" s="10">
        <f t="shared" si="61"/>
        <v>41303.197592592594</v>
      </c>
      <c r="U485" s="13">
        <f t="shared" si="62"/>
        <v>60</v>
      </c>
      <c r="V485" s="13">
        <f t="shared" si="63"/>
        <v>125.5</v>
      </c>
    </row>
    <row r="486" spans="1:22" ht="43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42272.93949074074</v>
      </c>
      <c r="T486" s="10">
        <f t="shared" si="61"/>
        <v>42313.981157407412</v>
      </c>
      <c r="U486" s="13">
        <f t="shared" si="62"/>
        <v>41</v>
      </c>
      <c r="V486" s="13">
        <f t="shared" si="63"/>
        <v>3.6341463414634148</v>
      </c>
    </row>
    <row r="487" spans="1:22" ht="29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41381.50577546296</v>
      </c>
      <c r="T487" s="10">
        <f t="shared" si="61"/>
        <v>41411.50577546296</v>
      </c>
      <c r="U487" s="13">
        <f t="shared" si="62"/>
        <v>30</v>
      </c>
      <c r="V487" s="13">
        <f t="shared" si="63"/>
        <v>277.16700000000003</v>
      </c>
    </row>
    <row r="488" spans="1:22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41761.94258101852</v>
      </c>
      <c r="T488" s="10">
        <f t="shared" si="61"/>
        <v>41791.94258101852</v>
      </c>
      <c r="U488" s="13">
        <f t="shared" si="62"/>
        <v>30</v>
      </c>
      <c r="V488" s="13">
        <f t="shared" si="63"/>
        <v>1.6666666666666667</v>
      </c>
    </row>
    <row r="489" spans="1:22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42669.594837962963</v>
      </c>
      <c r="T489" s="10">
        <f t="shared" si="61"/>
        <v>42729.636504629627</v>
      </c>
      <c r="U489" s="13">
        <f t="shared" si="62"/>
        <v>60</v>
      </c>
      <c r="V489" s="13">
        <f t="shared" si="63"/>
        <v>0</v>
      </c>
    </row>
    <row r="490" spans="1:22" ht="29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42714.054398148146</v>
      </c>
      <c r="T490" s="10">
        <f t="shared" si="61"/>
        <v>42744.054398148146</v>
      </c>
      <c r="U490" s="13">
        <f t="shared" si="62"/>
        <v>30</v>
      </c>
      <c r="V490" s="13">
        <f t="shared" si="63"/>
        <v>0</v>
      </c>
    </row>
    <row r="491" spans="1:22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40882.481666666667</v>
      </c>
      <c r="T491" s="10">
        <f t="shared" si="61"/>
        <v>40913.481249999997</v>
      </c>
      <c r="U491" s="13">
        <f t="shared" si="62"/>
        <v>31</v>
      </c>
      <c r="V491" s="13">
        <f t="shared" si="63"/>
        <v>6.935483870967742</v>
      </c>
    </row>
    <row r="492" spans="1:2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41113.968576388892</v>
      </c>
      <c r="T492" s="10">
        <f t="shared" si="61"/>
        <v>41143.968576388892</v>
      </c>
      <c r="U492" s="13">
        <f t="shared" si="62"/>
        <v>30</v>
      </c>
      <c r="V492" s="13">
        <f t="shared" si="63"/>
        <v>0</v>
      </c>
    </row>
    <row r="493" spans="1:22" ht="2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42366.982627314821</v>
      </c>
      <c r="T493" s="10">
        <f t="shared" si="61"/>
        <v>42396.982627314821</v>
      </c>
      <c r="U493" s="13">
        <f t="shared" si="62"/>
        <v>30</v>
      </c>
      <c r="V493" s="13">
        <f t="shared" si="63"/>
        <v>0</v>
      </c>
    </row>
    <row r="494" spans="1:22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42596.03506944445</v>
      </c>
      <c r="T494" s="10">
        <f t="shared" si="61"/>
        <v>42656.03506944445</v>
      </c>
      <c r="U494" s="13">
        <f t="shared" si="62"/>
        <v>60</v>
      </c>
      <c r="V494" s="13">
        <f t="shared" si="63"/>
        <v>0</v>
      </c>
    </row>
    <row r="495" spans="1:22" ht="2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42114.726134259254</v>
      </c>
      <c r="T495" s="10">
        <f t="shared" si="61"/>
        <v>42144.726134259254</v>
      </c>
      <c r="U495" s="13">
        <f t="shared" si="62"/>
        <v>30</v>
      </c>
      <c r="V495" s="13">
        <f t="shared" si="63"/>
        <v>0</v>
      </c>
    </row>
    <row r="496" spans="1:22" ht="43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41799.830613425926</v>
      </c>
      <c r="T496" s="10">
        <f t="shared" si="61"/>
        <v>41823.125</v>
      </c>
      <c r="U496" s="13">
        <f t="shared" si="62"/>
        <v>24</v>
      </c>
      <c r="V496" s="13">
        <f t="shared" si="63"/>
        <v>1.2916666666666667</v>
      </c>
    </row>
    <row r="497" spans="1:22" ht="2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42171.827604166669</v>
      </c>
      <c r="T497" s="10">
        <f t="shared" si="61"/>
        <v>42201.827604166669</v>
      </c>
      <c r="U497" s="13">
        <f t="shared" si="62"/>
        <v>30</v>
      </c>
      <c r="V497" s="13">
        <f t="shared" si="63"/>
        <v>0</v>
      </c>
    </row>
    <row r="498" spans="1:22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41620.93141203704</v>
      </c>
      <c r="T498" s="10">
        <f t="shared" si="61"/>
        <v>41680.93141203704</v>
      </c>
      <c r="U498" s="13">
        <f t="shared" si="62"/>
        <v>60</v>
      </c>
      <c r="V498" s="13">
        <f t="shared" si="63"/>
        <v>1.6666666666666666E-2</v>
      </c>
    </row>
    <row r="499" spans="1:2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41945.037789351853</v>
      </c>
      <c r="T499" s="10">
        <f t="shared" si="61"/>
        <v>41998.208333333328</v>
      </c>
      <c r="U499" s="13">
        <f t="shared" si="62"/>
        <v>53</v>
      </c>
      <c r="V499" s="13">
        <f t="shared" si="63"/>
        <v>0.56603773584905659</v>
      </c>
    </row>
    <row r="500" spans="1:22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40858.762141203704</v>
      </c>
      <c r="T500" s="10">
        <f t="shared" si="61"/>
        <v>40900.762141203704</v>
      </c>
      <c r="U500" s="13">
        <f t="shared" si="62"/>
        <v>42</v>
      </c>
      <c r="V500" s="13">
        <f t="shared" si="63"/>
        <v>71.285714285714292</v>
      </c>
    </row>
    <row r="501" spans="1:22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40043.895462962959</v>
      </c>
      <c r="T501" s="10">
        <f t="shared" si="61"/>
        <v>40098.874305555553</v>
      </c>
      <c r="U501" s="13">
        <f t="shared" si="62"/>
        <v>55</v>
      </c>
      <c r="V501" s="13">
        <f t="shared" si="63"/>
        <v>34.727272727272727</v>
      </c>
    </row>
    <row r="502" spans="1:22" ht="43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40247.886006944449</v>
      </c>
      <c r="T502" s="10">
        <f t="shared" si="61"/>
        <v>40306.927777777775</v>
      </c>
      <c r="U502" s="13">
        <f t="shared" si="62"/>
        <v>59</v>
      </c>
      <c r="V502" s="13">
        <f t="shared" si="63"/>
        <v>3.6440677966101696</v>
      </c>
    </row>
    <row r="503" spans="1:22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40703.234386574077</v>
      </c>
      <c r="T503" s="10">
        <f t="shared" si="61"/>
        <v>40733.234386574077</v>
      </c>
      <c r="U503" s="13">
        <f t="shared" si="62"/>
        <v>30</v>
      </c>
      <c r="V503" s="13">
        <f t="shared" si="63"/>
        <v>0</v>
      </c>
    </row>
    <row r="504" spans="1:22" ht="43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40956.553530092591</v>
      </c>
      <c r="T504" s="10">
        <f t="shared" si="61"/>
        <v>40986.511863425927</v>
      </c>
      <c r="U504" s="13">
        <f t="shared" si="62"/>
        <v>30</v>
      </c>
      <c r="V504" s="13">
        <f t="shared" si="63"/>
        <v>7.666666666666667</v>
      </c>
    </row>
    <row r="505" spans="1:22" ht="2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41991.526655092588</v>
      </c>
      <c r="T505" s="10">
        <f t="shared" si="61"/>
        <v>42021.526655092588</v>
      </c>
      <c r="U505" s="13">
        <f t="shared" si="62"/>
        <v>30</v>
      </c>
      <c r="V505" s="13">
        <f t="shared" si="63"/>
        <v>3.8</v>
      </c>
    </row>
    <row r="506" spans="1:22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40949.98364583333</v>
      </c>
      <c r="T506" s="10">
        <f t="shared" si="61"/>
        <v>41009.941979166666</v>
      </c>
      <c r="U506" s="13">
        <f t="shared" si="62"/>
        <v>60</v>
      </c>
      <c r="V506" s="13">
        <f t="shared" si="63"/>
        <v>5.583333333333333</v>
      </c>
    </row>
    <row r="507" spans="1:22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42318.098217592589</v>
      </c>
      <c r="T507" s="10">
        <f t="shared" si="61"/>
        <v>42363.098217592589</v>
      </c>
      <c r="U507" s="13">
        <f t="shared" si="62"/>
        <v>45</v>
      </c>
      <c r="V507" s="13">
        <f t="shared" si="63"/>
        <v>1.1555555555555554</v>
      </c>
    </row>
    <row r="508" spans="1:22" ht="2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41466.552314814813</v>
      </c>
      <c r="T508" s="10">
        <f t="shared" si="61"/>
        <v>41496.552314814813</v>
      </c>
      <c r="U508" s="13">
        <f t="shared" si="62"/>
        <v>30</v>
      </c>
      <c r="V508" s="13">
        <f t="shared" si="63"/>
        <v>8.3333333333333339</v>
      </c>
    </row>
    <row r="509" spans="1:22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41156.958993055552</v>
      </c>
      <c r="T509" s="10">
        <f t="shared" si="61"/>
        <v>41201.958993055552</v>
      </c>
      <c r="U509" s="13">
        <f t="shared" si="62"/>
        <v>45</v>
      </c>
      <c r="V509" s="13">
        <f t="shared" si="63"/>
        <v>14.222222222222221</v>
      </c>
    </row>
    <row r="510" spans="1:22" ht="43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40995.024317129632</v>
      </c>
      <c r="T510" s="10">
        <f t="shared" si="61"/>
        <v>41054.593055555553</v>
      </c>
      <c r="U510" s="13">
        <f t="shared" si="62"/>
        <v>59</v>
      </c>
      <c r="V510" s="13">
        <f t="shared" si="63"/>
        <v>6.7796610169491522</v>
      </c>
    </row>
    <row r="511" spans="1:22" ht="2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42153.631597222222</v>
      </c>
      <c r="T511" s="10">
        <f t="shared" si="61"/>
        <v>42183.631597222222</v>
      </c>
      <c r="U511" s="13">
        <f t="shared" si="62"/>
        <v>30</v>
      </c>
      <c r="V511" s="13">
        <f t="shared" si="63"/>
        <v>0.33333333333333331</v>
      </c>
    </row>
    <row r="512" spans="1:22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42400.176377314812</v>
      </c>
      <c r="T512" s="10">
        <f t="shared" si="61"/>
        <v>42430.176377314812</v>
      </c>
      <c r="U512" s="13">
        <f t="shared" si="62"/>
        <v>30</v>
      </c>
      <c r="V512" s="13">
        <f t="shared" si="63"/>
        <v>0</v>
      </c>
    </row>
    <row r="513" spans="1:22" ht="2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41340.303032407406</v>
      </c>
      <c r="T513" s="10">
        <f t="shared" si="61"/>
        <v>41370.261365740742</v>
      </c>
      <c r="U513" s="13">
        <f t="shared" si="62"/>
        <v>30</v>
      </c>
      <c r="V513" s="13">
        <f t="shared" si="63"/>
        <v>5</v>
      </c>
    </row>
    <row r="514" spans="1:22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42649.742210648154</v>
      </c>
      <c r="T514" s="10">
        <f t="shared" si="61"/>
        <v>42694.783877314811</v>
      </c>
      <c r="U514" s="13">
        <f t="shared" si="62"/>
        <v>45</v>
      </c>
      <c r="V514" s="13">
        <f t="shared" si="63"/>
        <v>0.24444444444444444</v>
      </c>
    </row>
    <row r="515" spans="1:22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10">
        <f t="shared" ref="S515:S578" si="68">(((J515/60)/60)/24)+DATE(1970,1,1)</f>
        <v>42552.653993055559</v>
      </c>
      <c r="T515" s="10">
        <f t="shared" ref="T515:T578" si="69">(((I515/60)/60)/24)+DATE(1970,1,1)</f>
        <v>42597.291666666672</v>
      </c>
      <c r="U515" s="13">
        <f t="shared" ref="U515:U578" si="70">DATEDIF(S515,T515,"d")</f>
        <v>45</v>
      </c>
      <c r="V515" s="13">
        <f t="shared" ref="V515:V578" si="71">E515/U515</f>
        <v>154.71111111111111</v>
      </c>
    </row>
    <row r="516" spans="1:22" ht="2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41830.613969907405</v>
      </c>
      <c r="T516" s="10">
        <f t="shared" si="69"/>
        <v>41860.613969907405</v>
      </c>
      <c r="U516" s="13">
        <f t="shared" si="70"/>
        <v>30</v>
      </c>
      <c r="V516" s="13">
        <f t="shared" si="71"/>
        <v>1.6666666666666667</v>
      </c>
    </row>
    <row r="517" spans="1:22" ht="2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42327.490752314814</v>
      </c>
      <c r="T517" s="10">
        <f t="shared" si="69"/>
        <v>42367.490752314814</v>
      </c>
      <c r="U517" s="13">
        <f t="shared" si="70"/>
        <v>40</v>
      </c>
      <c r="V517" s="13">
        <f t="shared" si="71"/>
        <v>616.27499999999998</v>
      </c>
    </row>
    <row r="518" spans="1:22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42091.778703703705</v>
      </c>
      <c r="T518" s="10">
        <f t="shared" si="69"/>
        <v>42151.778703703705</v>
      </c>
      <c r="U518" s="13">
        <f t="shared" si="70"/>
        <v>60</v>
      </c>
      <c r="V518" s="13">
        <f t="shared" si="71"/>
        <v>0</v>
      </c>
    </row>
    <row r="519" spans="1:22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42738.615289351852</v>
      </c>
      <c r="T519" s="10">
        <f t="shared" si="69"/>
        <v>42768.615289351852</v>
      </c>
      <c r="U519" s="13">
        <f t="shared" si="70"/>
        <v>30</v>
      </c>
      <c r="V519" s="13">
        <f t="shared" si="71"/>
        <v>6.833333333333333</v>
      </c>
    </row>
    <row r="520" spans="1:22" ht="43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42223.616018518514</v>
      </c>
      <c r="T520" s="10">
        <f t="shared" si="69"/>
        <v>42253.615277777775</v>
      </c>
      <c r="U520" s="13">
        <f t="shared" si="70"/>
        <v>30</v>
      </c>
      <c r="V520" s="13">
        <f t="shared" si="71"/>
        <v>0</v>
      </c>
    </row>
    <row r="521" spans="1:22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41218.391446759262</v>
      </c>
      <c r="T521" s="10">
        <f t="shared" si="69"/>
        <v>41248.391446759262</v>
      </c>
      <c r="U521" s="13">
        <f t="shared" si="70"/>
        <v>30</v>
      </c>
      <c r="V521" s="13">
        <f t="shared" si="71"/>
        <v>91.533333333333331</v>
      </c>
    </row>
    <row r="522" spans="1:22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42318.702094907407</v>
      </c>
      <c r="T522" s="10">
        <f t="shared" si="69"/>
        <v>42348.702094907407</v>
      </c>
      <c r="U522" s="13">
        <f t="shared" si="70"/>
        <v>30</v>
      </c>
      <c r="V522" s="13">
        <f t="shared" si="71"/>
        <v>170.16666666666666</v>
      </c>
    </row>
    <row r="523" spans="1:22" ht="43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42646.092812499999</v>
      </c>
      <c r="T523" s="10">
        <f t="shared" si="69"/>
        <v>42675.207638888889</v>
      </c>
      <c r="U523" s="13">
        <f t="shared" si="70"/>
        <v>29</v>
      </c>
      <c r="V523" s="13">
        <f t="shared" si="71"/>
        <v>180.41379310344828</v>
      </c>
    </row>
    <row r="524" spans="1:22" ht="2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42430.040798611109</v>
      </c>
      <c r="T524" s="10">
        <f t="shared" si="69"/>
        <v>42449.999131944445</v>
      </c>
      <c r="U524" s="13">
        <f t="shared" si="70"/>
        <v>19</v>
      </c>
      <c r="V524" s="13">
        <f t="shared" si="71"/>
        <v>181.05263157894737</v>
      </c>
    </row>
    <row r="525" spans="1:22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42238.13282407407</v>
      </c>
      <c r="T525" s="10">
        <f t="shared" si="69"/>
        <v>42268.13282407407</v>
      </c>
      <c r="U525" s="13">
        <f t="shared" si="70"/>
        <v>30</v>
      </c>
      <c r="V525" s="13">
        <f t="shared" si="71"/>
        <v>201</v>
      </c>
    </row>
    <row r="526" spans="1:22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42492.717233796298</v>
      </c>
      <c r="T526" s="10">
        <f t="shared" si="69"/>
        <v>42522.717233796298</v>
      </c>
      <c r="U526" s="13">
        <f t="shared" si="70"/>
        <v>30</v>
      </c>
      <c r="V526" s="13">
        <f t="shared" si="71"/>
        <v>126.78500000000001</v>
      </c>
    </row>
    <row r="527" spans="1:22" ht="43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41850.400937500002</v>
      </c>
      <c r="T527" s="10">
        <f t="shared" si="69"/>
        <v>41895.400937500002</v>
      </c>
      <c r="U527" s="13">
        <f t="shared" si="70"/>
        <v>45</v>
      </c>
      <c r="V527" s="13">
        <f t="shared" si="71"/>
        <v>266.66666666666669</v>
      </c>
    </row>
    <row r="528" spans="1:22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42192.591944444444</v>
      </c>
      <c r="T528" s="10">
        <f t="shared" si="69"/>
        <v>42223.708333333328</v>
      </c>
      <c r="U528" s="13">
        <f t="shared" si="70"/>
        <v>31</v>
      </c>
      <c r="V528" s="13">
        <f t="shared" si="71"/>
        <v>55.161290322580648</v>
      </c>
    </row>
    <row r="529" spans="1:22" ht="43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42753.205625000002</v>
      </c>
      <c r="T529" s="10">
        <f t="shared" si="69"/>
        <v>42783.670138888891</v>
      </c>
      <c r="U529" s="13">
        <f t="shared" si="70"/>
        <v>30</v>
      </c>
      <c r="V529" s="13">
        <f t="shared" si="71"/>
        <v>336.16666666666669</v>
      </c>
    </row>
    <row r="530" spans="1:2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42155.920219907406</v>
      </c>
      <c r="T530" s="10">
        <f t="shared" si="69"/>
        <v>42176.888888888891</v>
      </c>
      <c r="U530" s="13">
        <f t="shared" si="70"/>
        <v>21</v>
      </c>
      <c r="V530" s="13">
        <f t="shared" si="71"/>
        <v>63.333333333333336</v>
      </c>
    </row>
    <row r="531" spans="1:22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42725.031180555554</v>
      </c>
      <c r="T531" s="10">
        <f t="shared" si="69"/>
        <v>42746.208333333328</v>
      </c>
      <c r="U531" s="13">
        <f t="shared" si="70"/>
        <v>21</v>
      </c>
      <c r="V531" s="13">
        <f t="shared" si="71"/>
        <v>74.523809523809518</v>
      </c>
    </row>
    <row r="532" spans="1:22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42157.591064814813</v>
      </c>
      <c r="T532" s="10">
        <f t="shared" si="69"/>
        <v>42179.083333333328</v>
      </c>
      <c r="U532" s="13">
        <f t="shared" si="70"/>
        <v>22</v>
      </c>
      <c r="V532" s="13">
        <f t="shared" si="71"/>
        <v>166.81818181818181</v>
      </c>
    </row>
    <row r="533" spans="1:22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42676.065150462964</v>
      </c>
      <c r="T533" s="10">
        <f t="shared" si="69"/>
        <v>42721.290972222225</v>
      </c>
      <c r="U533" s="13">
        <f t="shared" si="70"/>
        <v>45</v>
      </c>
      <c r="V533" s="13">
        <f t="shared" si="71"/>
        <v>88.888888888888886</v>
      </c>
    </row>
    <row r="534" spans="1:22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42473.007037037038</v>
      </c>
      <c r="T534" s="10">
        <f t="shared" si="69"/>
        <v>42503.007037037038</v>
      </c>
      <c r="U534" s="13">
        <f t="shared" si="70"/>
        <v>30</v>
      </c>
      <c r="V534" s="13">
        <f t="shared" si="71"/>
        <v>410.83333333333331</v>
      </c>
    </row>
    <row r="535" spans="1:22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42482.43478009259</v>
      </c>
      <c r="T535" s="10">
        <f t="shared" si="69"/>
        <v>42506.43478009259</v>
      </c>
      <c r="U535" s="13">
        <f t="shared" si="70"/>
        <v>24</v>
      </c>
      <c r="V535" s="13">
        <f t="shared" si="71"/>
        <v>83.5</v>
      </c>
    </row>
    <row r="536" spans="1:22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42270.810995370368</v>
      </c>
      <c r="T536" s="10">
        <f t="shared" si="69"/>
        <v>42309.958333333328</v>
      </c>
      <c r="U536" s="13">
        <f t="shared" si="70"/>
        <v>39</v>
      </c>
      <c r="V536" s="13">
        <f t="shared" si="71"/>
        <v>402.56410256410254</v>
      </c>
    </row>
    <row r="537" spans="1:22" ht="29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42711.545196759253</v>
      </c>
      <c r="T537" s="10">
        <f t="shared" si="69"/>
        <v>42741.545196759253</v>
      </c>
      <c r="U537" s="13">
        <f t="shared" si="70"/>
        <v>30</v>
      </c>
      <c r="V537" s="13">
        <f t="shared" si="71"/>
        <v>68.333333333333329</v>
      </c>
    </row>
    <row r="538" spans="1:22" ht="43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42179.344988425932</v>
      </c>
      <c r="T538" s="10">
        <f t="shared" si="69"/>
        <v>42219.75</v>
      </c>
      <c r="U538" s="13">
        <f t="shared" si="70"/>
        <v>40</v>
      </c>
      <c r="V538" s="13">
        <f t="shared" si="71"/>
        <v>97.5625</v>
      </c>
    </row>
    <row r="539" spans="1:22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42282.768414351856</v>
      </c>
      <c r="T539" s="10">
        <f t="shared" si="69"/>
        <v>42312.810081018513</v>
      </c>
      <c r="U539" s="13">
        <f t="shared" si="70"/>
        <v>30</v>
      </c>
      <c r="V539" s="13">
        <f t="shared" si="71"/>
        <v>80.333333333333329</v>
      </c>
    </row>
    <row r="540" spans="1:22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42473.794710648144</v>
      </c>
      <c r="T540" s="10">
        <f t="shared" si="69"/>
        <v>42503.794710648144</v>
      </c>
      <c r="U540" s="13">
        <f t="shared" si="70"/>
        <v>30</v>
      </c>
      <c r="V540" s="13">
        <f t="shared" si="71"/>
        <v>504.03333333333336</v>
      </c>
    </row>
    <row r="541" spans="1:22" ht="2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42535.049849537041</v>
      </c>
      <c r="T541" s="10">
        <f t="shared" si="69"/>
        <v>42556.049849537041</v>
      </c>
      <c r="U541" s="13">
        <f t="shared" si="70"/>
        <v>21</v>
      </c>
      <c r="V541" s="13">
        <f t="shared" si="71"/>
        <v>23.962857142857143</v>
      </c>
    </row>
    <row r="542" spans="1:22" ht="43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42009.817199074074</v>
      </c>
      <c r="T542" s="10">
        <f t="shared" si="69"/>
        <v>42039.817199074074</v>
      </c>
      <c r="U542" s="13">
        <f t="shared" si="70"/>
        <v>30</v>
      </c>
      <c r="V542" s="13">
        <f t="shared" si="71"/>
        <v>3.3333333333333333E-2</v>
      </c>
    </row>
    <row r="543" spans="1:22" ht="2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42276.046689814815</v>
      </c>
      <c r="T543" s="10">
        <f t="shared" si="69"/>
        <v>42306.046689814815</v>
      </c>
      <c r="U543" s="13">
        <f t="shared" si="70"/>
        <v>30</v>
      </c>
      <c r="V543" s="13">
        <f t="shared" si="71"/>
        <v>0.83333333333333337</v>
      </c>
    </row>
    <row r="544" spans="1:22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42433.737453703703</v>
      </c>
      <c r="T544" s="10">
        <f t="shared" si="69"/>
        <v>42493.695787037039</v>
      </c>
      <c r="U544" s="13">
        <f t="shared" si="70"/>
        <v>60</v>
      </c>
      <c r="V544" s="13">
        <f t="shared" si="71"/>
        <v>1.6666666666666666E-2</v>
      </c>
    </row>
    <row r="545" spans="1:22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41914.092152777775</v>
      </c>
      <c r="T545" s="10">
        <f t="shared" si="69"/>
        <v>41944.092152777775</v>
      </c>
      <c r="U545" s="13">
        <f t="shared" si="70"/>
        <v>30</v>
      </c>
      <c r="V545" s="13">
        <f t="shared" si="71"/>
        <v>2.3333333333333335</v>
      </c>
    </row>
    <row r="546" spans="1:22" ht="43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42525.656944444447</v>
      </c>
      <c r="T546" s="10">
        <f t="shared" si="69"/>
        <v>42555.656944444447</v>
      </c>
      <c r="U546" s="13">
        <f t="shared" si="70"/>
        <v>30</v>
      </c>
      <c r="V546" s="13">
        <f t="shared" si="71"/>
        <v>0.2</v>
      </c>
    </row>
    <row r="547" spans="1:22" ht="43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42283.592465277776</v>
      </c>
      <c r="T547" s="10">
        <f t="shared" si="69"/>
        <v>42323.634131944447</v>
      </c>
      <c r="U547" s="13">
        <f t="shared" si="70"/>
        <v>40</v>
      </c>
      <c r="V547" s="13">
        <f t="shared" si="71"/>
        <v>342.3</v>
      </c>
    </row>
    <row r="548" spans="1:22" ht="2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42249.667997685188</v>
      </c>
      <c r="T548" s="10">
        <f t="shared" si="69"/>
        <v>42294.667997685188</v>
      </c>
      <c r="U548" s="13">
        <f t="shared" si="70"/>
        <v>45</v>
      </c>
      <c r="V548" s="13">
        <f t="shared" si="71"/>
        <v>1.1555555555555554</v>
      </c>
    </row>
    <row r="549" spans="1:22" ht="43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0">
        <f t="shared" si="68"/>
        <v>42380.696342592593</v>
      </c>
      <c r="T549" s="10">
        <f t="shared" si="69"/>
        <v>42410.696342592593</v>
      </c>
      <c r="U549" s="13">
        <f t="shared" si="70"/>
        <v>30</v>
      </c>
      <c r="V549" s="13">
        <f t="shared" si="71"/>
        <v>0</v>
      </c>
    </row>
    <row r="550" spans="1:22" ht="2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42276.903333333335</v>
      </c>
      <c r="T550" s="10">
        <f t="shared" si="69"/>
        <v>42306.903333333335</v>
      </c>
      <c r="U550" s="13">
        <f t="shared" si="70"/>
        <v>30</v>
      </c>
      <c r="V550" s="13">
        <f t="shared" si="71"/>
        <v>0.3</v>
      </c>
    </row>
    <row r="551" spans="1:22" ht="43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42163.636828703704</v>
      </c>
      <c r="T551" s="10">
        <f t="shared" si="69"/>
        <v>42193.636828703704</v>
      </c>
      <c r="U551" s="13">
        <f t="shared" si="70"/>
        <v>30</v>
      </c>
      <c r="V551" s="13">
        <f t="shared" si="71"/>
        <v>2.2666666666666666</v>
      </c>
    </row>
    <row r="552" spans="1:22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42753.678761574076</v>
      </c>
      <c r="T552" s="10">
        <f t="shared" si="69"/>
        <v>42766.208333333328</v>
      </c>
      <c r="U552" s="13">
        <f t="shared" si="70"/>
        <v>13</v>
      </c>
      <c r="V552" s="13">
        <f t="shared" si="71"/>
        <v>2.6923076923076925</v>
      </c>
    </row>
    <row r="553" spans="1:22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42173.275740740741</v>
      </c>
      <c r="T553" s="10">
        <f t="shared" si="69"/>
        <v>42217.745138888888</v>
      </c>
      <c r="U553" s="13">
        <f t="shared" si="70"/>
        <v>44</v>
      </c>
      <c r="V553" s="13">
        <f t="shared" si="71"/>
        <v>85.931818181818187</v>
      </c>
    </row>
    <row r="554" spans="1:22" ht="2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0">
        <f t="shared" si="68"/>
        <v>42318.616851851853</v>
      </c>
      <c r="T554" s="10">
        <f t="shared" si="69"/>
        <v>42378.616851851853</v>
      </c>
      <c r="U554" s="13">
        <f t="shared" si="70"/>
        <v>60</v>
      </c>
      <c r="V554" s="13">
        <f t="shared" si="71"/>
        <v>0</v>
      </c>
    </row>
    <row r="555" spans="1:22" ht="2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41927.71980324074</v>
      </c>
      <c r="T555" s="10">
        <f t="shared" si="69"/>
        <v>41957.761469907404</v>
      </c>
      <c r="U555" s="13">
        <f t="shared" si="70"/>
        <v>30</v>
      </c>
      <c r="V555" s="13">
        <f t="shared" si="71"/>
        <v>4.0999999999999996</v>
      </c>
    </row>
    <row r="556" spans="1:22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41901.684861111113</v>
      </c>
      <c r="T556" s="10">
        <f t="shared" si="69"/>
        <v>41931.684861111113</v>
      </c>
      <c r="U556" s="13">
        <f t="shared" si="70"/>
        <v>30</v>
      </c>
      <c r="V556" s="13">
        <f t="shared" si="71"/>
        <v>47.2</v>
      </c>
    </row>
    <row r="557" spans="1:22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0">
        <f t="shared" si="68"/>
        <v>42503.353506944448</v>
      </c>
      <c r="T557" s="10">
        <f t="shared" si="69"/>
        <v>42533.353506944448</v>
      </c>
      <c r="U557" s="13">
        <f t="shared" si="70"/>
        <v>30</v>
      </c>
      <c r="V557" s="13">
        <f t="shared" si="71"/>
        <v>0</v>
      </c>
    </row>
    <row r="558" spans="1:22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42345.860150462962</v>
      </c>
      <c r="T558" s="10">
        <f t="shared" si="69"/>
        <v>42375.860150462962</v>
      </c>
      <c r="U558" s="13">
        <f t="shared" si="70"/>
        <v>30</v>
      </c>
      <c r="V558" s="13">
        <f t="shared" si="71"/>
        <v>6.666666666666667</v>
      </c>
    </row>
    <row r="559" spans="1:22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42676.942164351851</v>
      </c>
      <c r="T559" s="10">
        <f t="shared" si="69"/>
        <v>42706.983831018515</v>
      </c>
      <c r="U559" s="13">
        <f t="shared" si="70"/>
        <v>30</v>
      </c>
      <c r="V559" s="13">
        <f t="shared" si="71"/>
        <v>45.533333333333331</v>
      </c>
    </row>
    <row r="560" spans="1:22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0">
        <f t="shared" si="68"/>
        <v>42057.883159722223</v>
      </c>
      <c r="T560" s="10">
        <f t="shared" si="69"/>
        <v>42087.841493055559</v>
      </c>
      <c r="U560" s="13">
        <f t="shared" si="70"/>
        <v>30</v>
      </c>
      <c r="V560" s="13">
        <f t="shared" si="71"/>
        <v>0</v>
      </c>
    </row>
    <row r="561" spans="1:22" ht="43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42321.283101851848</v>
      </c>
      <c r="T561" s="10">
        <f t="shared" si="69"/>
        <v>42351.283101851848</v>
      </c>
      <c r="U561" s="13">
        <f t="shared" si="70"/>
        <v>30</v>
      </c>
      <c r="V561" s="13">
        <f t="shared" si="71"/>
        <v>1.6666666666666667</v>
      </c>
    </row>
    <row r="562" spans="1:22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41960.771354166667</v>
      </c>
      <c r="T562" s="10">
        <f t="shared" si="69"/>
        <v>41990.771354166667</v>
      </c>
      <c r="U562" s="13">
        <f t="shared" si="70"/>
        <v>30</v>
      </c>
      <c r="V562" s="13">
        <f t="shared" si="71"/>
        <v>0.4</v>
      </c>
    </row>
    <row r="563" spans="1:22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42268.658715277779</v>
      </c>
      <c r="T563" s="10">
        <f t="shared" si="69"/>
        <v>42303.658715277779</v>
      </c>
      <c r="U563" s="13">
        <f t="shared" si="70"/>
        <v>35</v>
      </c>
      <c r="V563" s="13">
        <f t="shared" si="71"/>
        <v>1.5714285714285714</v>
      </c>
    </row>
    <row r="564" spans="1:22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0">
        <f t="shared" si="68"/>
        <v>42692.389062500006</v>
      </c>
      <c r="T564" s="10">
        <f t="shared" si="69"/>
        <v>42722.389062500006</v>
      </c>
      <c r="U564" s="13">
        <f t="shared" si="70"/>
        <v>30</v>
      </c>
      <c r="V564" s="13">
        <f t="shared" si="71"/>
        <v>0</v>
      </c>
    </row>
    <row r="565" spans="1:22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42022.069988425923</v>
      </c>
      <c r="T565" s="10">
        <f t="shared" si="69"/>
        <v>42052.069988425923</v>
      </c>
      <c r="U565" s="13">
        <f t="shared" si="70"/>
        <v>30</v>
      </c>
      <c r="V565" s="13">
        <f t="shared" si="71"/>
        <v>2.2666666666666666</v>
      </c>
    </row>
    <row r="566" spans="1:22" ht="43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42411.942997685182</v>
      </c>
      <c r="T566" s="10">
        <f t="shared" si="69"/>
        <v>42441.942997685182</v>
      </c>
      <c r="U566" s="13">
        <f t="shared" si="70"/>
        <v>30</v>
      </c>
      <c r="V566" s="13">
        <f t="shared" si="71"/>
        <v>3.3333333333333333E-2</v>
      </c>
    </row>
    <row r="567" spans="1:22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0">
        <f t="shared" si="68"/>
        <v>42165.785289351858</v>
      </c>
      <c r="T567" s="10">
        <f t="shared" si="69"/>
        <v>42195.785289351858</v>
      </c>
      <c r="U567" s="13">
        <f t="shared" si="70"/>
        <v>30</v>
      </c>
      <c r="V567" s="13">
        <f t="shared" si="71"/>
        <v>0</v>
      </c>
    </row>
    <row r="568" spans="1:22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42535.68440972222</v>
      </c>
      <c r="T568" s="10">
        <f t="shared" si="69"/>
        <v>42565.68440972222</v>
      </c>
      <c r="U568" s="13">
        <f t="shared" si="70"/>
        <v>30</v>
      </c>
      <c r="V568" s="13">
        <f t="shared" si="71"/>
        <v>3.3333333333333333E-2</v>
      </c>
    </row>
    <row r="569" spans="1:22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0">
        <f t="shared" si="68"/>
        <v>41975.842523148152</v>
      </c>
      <c r="T569" s="10">
        <f t="shared" si="69"/>
        <v>42005.842523148152</v>
      </c>
      <c r="U569" s="13">
        <f t="shared" si="70"/>
        <v>30</v>
      </c>
      <c r="V569" s="13">
        <f t="shared" si="71"/>
        <v>0</v>
      </c>
    </row>
    <row r="570" spans="1:22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42348.9215625</v>
      </c>
      <c r="T570" s="10">
        <f t="shared" si="69"/>
        <v>42385.458333333328</v>
      </c>
      <c r="U570" s="13">
        <f t="shared" si="70"/>
        <v>37</v>
      </c>
      <c r="V570" s="13">
        <f t="shared" si="71"/>
        <v>6.6216216216216219</v>
      </c>
    </row>
    <row r="571" spans="1:22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42340.847361111111</v>
      </c>
      <c r="T571" s="10">
        <f t="shared" si="69"/>
        <v>42370.847361111111</v>
      </c>
      <c r="U571" s="13">
        <f t="shared" si="70"/>
        <v>30</v>
      </c>
      <c r="V571" s="13">
        <f t="shared" si="71"/>
        <v>0.66666666666666663</v>
      </c>
    </row>
    <row r="572" spans="1:22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42388.798252314817</v>
      </c>
      <c r="T572" s="10">
        <f t="shared" si="69"/>
        <v>42418.798252314817</v>
      </c>
      <c r="U572" s="13">
        <f t="shared" si="70"/>
        <v>30</v>
      </c>
      <c r="V572" s="13">
        <f t="shared" si="71"/>
        <v>4.7333333333333334</v>
      </c>
    </row>
    <row r="573" spans="1:22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42192.816238425927</v>
      </c>
      <c r="T573" s="10">
        <f t="shared" si="69"/>
        <v>42212.165972222225</v>
      </c>
      <c r="U573" s="13">
        <f t="shared" si="70"/>
        <v>20</v>
      </c>
      <c r="V573" s="13">
        <f t="shared" si="71"/>
        <v>5.3</v>
      </c>
    </row>
    <row r="574" spans="1:22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0">
        <f t="shared" si="68"/>
        <v>42282.71629629629</v>
      </c>
      <c r="T574" s="10">
        <f t="shared" si="69"/>
        <v>42312.757962962962</v>
      </c>
      <c r="U574" s="13">
        <f t="shared" si="70"/>
        <v>30</v>
      </c>
      <c r="V574" s="13">
        <f t="shared" si="71"/>
        <v>0</v>
      </c>
    </row>
    <row r="575" spans="1:22" ht="43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41963.050127314811</v>
      </c>
      <c r="T575" s="10">
        <f t="shared" si="69"/>
        <v>42022.05</v>
      </c>
      <c r="U575" s="13">
        <f t="shared" si="70"/>
        <v>59</v>
      </c>
      <c r="V575" s="13">
        <f t="shared" si="71"/>
        <v>5.8644067796610173</v>
      </c>
    </row>
    <row r="576" spans="1:22" ht="43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42632.443368055552</v>
      </c>
      <c r="T576" s="10">
        <f t="shared" si="69"/>
        <v>42662.443368055552</v>
      </c>
      <c r="U576" s="13">
        <f t="shared" si="70"/>
        <v>30</v>
      </c>
      <c r="V576" s="13">
        <f t="shared" si="71"/>
        <v>2.6666666666666665</v>
      </c>
    </row>
    <row r="577" spans="1:22" ht="43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42138.692627314813</v>
      </c>
      <c r="T577" s="10">
        <f t="shared" si="69"/>
        <v>42168.692627314813</v>
      </c>
      <c r="U577" s="13">
        <f t="shared" si="70"/>
        <v>30</v>
      </c>
      <c r="V577" s="13">
        <f t="shared" si="71"/>
        <v>8.6333333333333329</v>
      </c>
    </row>
    <row r="578" spans="1:22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42031.471666666665</v>
      </c>
      <c r="T578" s="10">
        <f t="shared" si="69"/>
        <v>42091.43</v>
      </c>
      <c r="U578" s="13">
        <f t="shared" si="70"/>
        <v>60</v>
      </c>
      <c r="V578" s="13">
        <f t="shared" si="71"/>
        <v>1.6666666666666666E-2</v>
      </c>
    </row>
    <row r="579" spans="1:22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10">
        <f t="shared" ref="S579:S642" si="76">(((J579/60)/60)/24)+DATE(1970,1,1)</f>
        <v>42450.589143518519</v>
      </c>
      <c r="T579" s="10">
        <f t="shared" ref="T579:T642" si="77">(((I579/60)/60)/24)+DATE(1970,1,1)</f>
        <v>42510.589143518519</v>
      </c>
      <c r="U579" s="13">
        <f t="shared" ref="U579:U642" si="78">DATEDIF(S579,T579,"d")</f>
        <v>60</v>
      </c>
      <c r="V579" s="13">
        <f t="shared" ref="V579:V642" si="79">E579/U579</f>
        <v>0.16666666666666666</v>
      </c>
    </row>
    <row r="580" spans="1:2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42230.578622685185</v>
      </c>
      <c r="T580" s="10">
        <f t="shared" si="77"/>
        <v>42254.578622685185</v>
      </c>
      <c r="U580" s="13">
        <f t="shared" si="78"/>
        <v>24</v>
      </c>
      <c r="V580" s="13">
        <f t="shared" si="79"/>
        <v>0.58333333333333337</v>
      </c>
    </row>
    <row r="581" spans="1:22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41968.852118055554</v>
      </c>
      <c r="T581" s="10">
        <f t="shared" si="77"/>
        <v>41998.852118055554</v>
      </c>
      <c r="U581" s="13">
        <f t="shared" si="78"/>
        <v>30</v>
      </c>
      <c r="V581" s="13">
        <f t="shared" si="79"/>
        <v>5.833333333333333</v>
      </c>
    </row>
    <row r="582" spans="1:22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42605.908182870371</v>
      </c>
      <c r="T582" s="10">
        <f t="shared" si="77"/>
        <v>42635.908182870371</v>
      </c>
      <c r="U582" s="13">
        <f t="shared" si="78"/>
        <v>30</v>
      </c>
      <c r="V582" s="13">
        <f t="shared" si="79"/>
        <v>3.3333333333333333E-2</v>
      </c>
    </row>
    <row r="583" spans="1:22" ht="43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0">
        <f t="shared" si="76"/>
        <v>42188.012777777782</v>
      </c>
      <c r="T583" s="10">
        <f t="shared" si="77"/>
        <v>42218.012777777782</v>
      </c>
      <c r="U583" s="13">
        <f t="shared" si="78"/>
        <v>30</v>
      </c>
      <c r="V583" s="13">
        <f t="shared" si="79"/>
        <v>0</v>
      </c>
    </row>
    <row r="584" spans="1:22" ht="43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0">
        <f t="shared" si="76"/>
        <v>42055.739803240736</v>
      </c>
      <c r="T584" s="10">
        <f t="shared" si="77"/>
        <v>42078.75</v>
      </c>
      <c r="U584" s="13">
        <f t="shared" si="78"/>
        <v>23</v>
      </c>
      <c r="V584" s="13">
        <f t="shared" si="79"/>
        <v>0</v>
      </c>
    </row>
    <row r="585" spans="1:22" ht="29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42052.93850694444</v>
      </c>
      <c r="T585" s="10">
        <f t="shared" si="77"/>
        <v>42082.896840277783</v>
      </c>
      <c r="U585" s="13">
        <f t="shared" si="78"/>
        <v>30</v>
      </c>
      <c r="V585" s="13">
        <f t="shared" si="79"/>
        <v>3.3333333333333333E-2</v>
      </c>
    </row>
    <row r="586" spans="1:22" ht="29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42049.716620370367</v>
      </c>
      <c r="T586" s="10">
        <f t="shared" si="77"/>
        <v>42079.674953703703</v>
      </c>
      <c r="U586" s="13">
        <f t="shared" si="78"/>
        <v>30</v>
      </c>
      <c r="V586" s="13">
        <f t="shared" si="79"/>
        <v>0.33333333333333331</v>
      </c>
    </row>
    <row r="587" spans="1:22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0">
        <f t="shared" si="76"/>
        <v>42283.3909375</v>
      </c>
      <c r="T587" s="10">
        <f t="shared" si="77"/>
        <v>42339</v>
      </c>
      <c r="U587" s="13">
        <f t="shared" si="78"/>
        <v>56</v>
      </c>
      <c r="V587" s="13">
        <f t="shared" si="79"/>
        <v>0</v>
      </c>
    </row>
    <row r="588" spans="1:22" ht="2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42020.854247685187</v>
      </c>
      <c r="T588" s="10">
        <f t="shared" si="77"/>
        <v>42050.854247685187</v>
      </c>
      <c r="U588" s="13">
        <f t="shared" si="78"/>
        <v>30</v>
      </c>
      <c r="V588" s="13">
        <f t="shared" si="79"/>
        <v>1.8666666666666667</v>
      </c>
    </row>
    <row r="589" spans="1:22" ht="58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42080.757326388892</v>
      </c>
      <c r="T589" s="10">
        <f t="shared" si="77"/>
        <v>42110.757326388892</v>
      </c>
      <c r="U589" s="13">
        <f t="shared" si="78"/>
        <v>30</v>
      </c>
      <c r="V589" s="13">
        <f t="shared" si="79"/>
        <v>90.833333333333329</v>
      </c>
    </row>
    <row r="590" spans="1:22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42631.769513888896</v>
      </c>
      <c r="T590" s="10">
        <f t="shared" si="77"/>
        <v>42691.811180555553</v>
      </c>
      <c r="U590" s="13">
        <f t="shared" si="78"/>
        <v>60</v>
      </c>
      <c r="V590" s="13">
        <f t="shared" si="79"/>
        <v>5.0166666666666666</v>
      </c>
    </row>
    <row r="591" spans="1:2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42178.614571759259</v>
      </c>
      <c r="T591" s="10">
        <f t="shared" si="77"/>
        <v>42193.614571759259</v>
      </c>
      <c r="U591" s="13">
        <f t="shared" si="78"/>
        <v>15</v>
      </c>
      <c r="V591" s="13">
        <f t="shared" si="79"/>
        <v>6.6666666666666666E-2</v>
      </c>
    </row>
    <row r="592" spans="1:22" ht="43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42377.554756944446</v>
      </c>
      <c r="T592" s="10">
        <f t="shared" si="77"/>
        <v>42408.542361111111</v>
      </c>
      <c r="U592" s="13">
        <f t="shared" si="78"/>
        <v>31</v>
      </c>
      <c r="V592" s="13">
        <f t="shared" si="79"/>
        <v>7.193548387096774</v>
      </c>
    </row>
    <row r="593" spans="1:22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42177.543171296296</v>
      </c>
      <c r="T593" s="10">
        <f t="shared" si="77"/>
        <v>42207.543171296296</v>
      </c>
      <c r="U593" s="13">
        <f t="shared" si="78"/>
        <v>30</v>
      </c>
      <c r="V593" s="13">
        <f t="shared" si="79"/>
        <v>2.0333333333333332</v>
      </c>
    </row>
    <row r="594" spans="1:22" ht="43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41946.232175925928</v>
      </c>
      <c r="T594" s="10">
        <f t="shared" si="77"/>
        <v>41976.232175925921</v>
      </c>
      <c r="U594" s="13">
        <f t="shared" si="78"/>
        <v>30</v>
      </c>
      <c r="V594" s="13">
        <f t="shared" si="79"/>
        <v>8.3333333333333339</v>
      </c>
    </row>
    <row r="595" spans="1:22" ht="43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42070.677604166667</v>
      </c>
      <c r="T595" s="10">
        <f t="shared" si="77"/>
        <v>42100.635937500003</v>
      </c>
      <c r="U595" s="13">
        <f t="shared" si="78"/>
        <v>30</v>
      </c>
      <c r="V595" s="13">
        <f t="shared" si="79"/>
        <v>3.8333333333333335</v>
      </c>
    </row>
    <row r="596" spans="1:22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42446.780162037037</v>
      </c>
      <c r="T596" s="10">
        <f t="shared" si="77"/>
        <v>42476.780162037037</v>
      </c>
      <c r="U596" s="13">
        <f t="shared" si="78"/>
        <v>30</v>
      </c>
      <c r="V596" s="13">
        <f t="shared" si="79"/>
        <v>0.8666666666666667</v>
      </c>
    </row>
    <row r="597" spans="1:22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42083.069884259254</v>
      </c>
      <c r="T597" s="10">
        <f t="shared" si="77"/>
        <v>42128.069884259254</v>
      </c>
      <c r="U597" s="13">
        <f t="shared" si="78"/>
        <v>45</v>
      </c>
      <c r="V597" s="13">
        <f t="shared" si="79"/>
        <v>9.4666666666666668</v>
      </c>
    </row>
    <row r="598" spans="1:22" ht="29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42646.896898148145</v>
      </c>
      <c r="T598" s="10">
        <f t="shared" si="77"/>
        <v>42676.896898148145</v>
      </c>
      <c r="U598" s="13">
        <f t="shared" si="78"/>
        <v>30</v>
      </c>
      <c r="V598" s="13">
        <f t="shared" si="79"/>
        <v>0.2</v>
      </c>
    </row>
    <row r="599" spans="1:22" ht="2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42545.705266203702</v>
      </c>
      <c r="T599" s="10">
        <f t="shared" si="77"/>
        <v>42582.666666666672</v>
      </c>
      <c r="U599" s="13">
        <f t="shared" si="78"/>
        <v>37</v>
      </c>
      <c r="V599" s="13">
        <f t="shared" si="79"/>
        <v>0.54054054054054057</v>
      </c>
    </row>
    <row r="600" spans="1:22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41948.00209490741</v>
      </c>
      <c r="T600" s="10">
        <f t="shared" si="77"/>
        <v>41978.00209490741</v>
      </c>
      <c r="U600" s="13">
        <f t="shared" si="78"/>
        <v>30</v>
      </c>
      <c r="V600" s="13">
        <f t="shared" si="79"/>
        <v>28.333333333333332</v>
      </c>
    </row>
    <row r="601" spans="1:22" ht="43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42047.812523148154</v>
      </c>
      <c r="T601" s="10">
        <f t="shared" si="77"/>
        <v>42071.636111111111</v>
      </c>
      <c r="U601" s="13">
        <f t="shared" si="78"/>
        <v>24</v>
      </c>
      <c r="V601" s="13">
        <f t="shared" si="79"/>
        <v>1.2916666666666667</v>
      </c>
    </row>
    <row r="602" spans="1:22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42073.798171296294</v>
      </c>
      <c r="T602" s="10">
        <f t="shared" si="77"/>
        <v>42133.798171296294</v>
      </c>
      <c r="U602" s="13">
        <f t="shared" si="78"/>
        <v>60</v>
      </c>
      <c r="V602" s="13">
        <f t="shared" si="79"/>
        <v>1.6666666666666667</v>
      </c>
    </row>
    <row r="603" spans="1:22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41969.858090277776</v>
      </c>
      <c r="T603" s="10">
        <f t="shared" si="77"/>
        <v>41999.858090277776</v>
      </c>
      <c r="U603" s="13">
        <f t="shared" si="78"/>
        <v>30</v>
      </c>
      <c r="V603" s="13">
        <f t="shared" si="79"/>
        <v>4.666666666666667</v>
      </c>
    </row>
    <row r="604" spans="1:22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0">
        <f t="shared" si="76"/>
        <v>42143.79415509259</v>
      </c>
      <c r="T604" s="10">
        <f t="shared" si="77"/>
        <v>42173.79415509259</v>
      </c>
      <c r="U604" s="13">
        <f t="shared" si="78"/>
        <v>30</v>
      </c>
      <c r="V604" s="13">
        <f t="shared" si="79"/>
        <v>0</v>
      </c>
    </row>
    <row r="605" spans="1:22" ht="2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41835.639155092591</v>
      </c>
      <c r="T605" s="10">
        <f t="shared" si="77"/>
        <v>41865.639155092591</v>
      </c>
      <c r="U605" s="13">
        <f t="shared" si="78"/>
        <v>30</v>
      </c>
      <c r="V605" s="13">
        <f t="shared" si="79"/>
        <v>19.667333333333332</v>
      </c>
    </row>
    <row r="606" spans="1:22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0">
        <f t="shared" si="76"/>
        <v>41849.035370370373</v>
      </c>
      <c r="T606" s="10">
        <f t="shared" si="77"/>
        <v>41879.035370370373</v>
      </c>
      <c r="U606" s="13">
        <f t="shared" si="78"/>
        <v>30</v>
      </c>
      <c r="V606" s="13">
        <f t="shared" si="79"/>
        <v>0</v>
      </c>
    </row>
    <row r="607" spans="1:2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42194.357731481476</v>
      </c>
      <c r="T607" s="10">
        <f t="shared" si="77"/>
        <v>42239.357731481476</v>
      </c>
      <c r="U607" s="13">
        <f t="shared" si="78"/>
        <v>45</v>
      </c>
      <c r="V607" s="13">
        <f t="shared" si="79"/>
        <v>2.911111111111111</v>
      </c>
    </row>
    <row r="608" spans="1:22" ht="43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42102.650567129633</v>
      </c>
      <c r="T608" s="10">
        <f t="shared" si="77"/>
        <v>42148.625</v>
      </c>
      <c r="U608" s="13">
        <f t="shared" si="78"/>
        <v>46</v>
      </c>
      <c r="V608" s="13">
        <f t="shared" si="79"/>
        <v>0.21739130434782608</v>
      </c>
    </row>
    <row r="609" spans="1:22" ht="2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0">
        <f t="shared" si="76"/>
        <v>42300.825648148151</v>
      </c>
      <c r="T609" s="10">
        <f t="shared" si="77"/>
        <v>42330.867314814815</v>
      </c>
      <c r="U609" s="13">
        <f t="shared" si="78"/>
        <v>30</v>
      </c>
      <c r="V609" s="13">
        <f t="shared" si="79"/>
        <v>0</v>
      </c>
    </row>
    <row r="610" spans="1:22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42140.921064814815</v>
      </c>
      <c r="T610" s="10">
        <f t="shared" si="77"/>
        <v>42170.921064814815</v>
      </c>
      <c r="U610" s="13">
        <f t="shared" si="78"/>
        <v>30</v>
      </c>
      <c r="V610" s="13">
        <f t="shared" si="79"/>
        <v>48.7</v>
      </c>
    </row>
    <row r="611" spans="1:22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42307.034074074079</v>
      </c>
      <c r="T611" s="10">
        <f t="shared" si="77"/>
        <v>42337.075740740736</v>
      </c>
      <c r="U611" s="13">
        <f t="shared" si="78"/>
        <v>30</v>
      </c>
      <c r="V611" s="13">
        <f t="shared" si="79"/>
        <v>0.16666666666666666</v>
      </c>
    </row>
    <row r="612" spans="1:22" ht="2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0">
        <f t="shared" si="76"/>
        <v>42086.83085648148</v>
      </c>
      <c r="T612" s="10">
        <f t="shared" si="77"/>
        <v>42116.83085648148</v>
      </c>
      <c r="U612" s="13">
        <f t="shared" si="78"/>
        <v>30</v>
      </c>
      <c r="V612" s="13">
        <f t="shared" si="79"/>
        <v>0</v>
      </c>
    </row>
    <row r="613" spans="1:22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0">
        <f t="shared" si="76"/>
        <v>42328.560613425929</v>
      </c>
      <c r="T613" s="10">
        <f t="shared" si="77"/>
        <v>42388.560613425929</v>
      </c>
      <c r="U613" s="13">
        <f t="shared" si="78"/>
        <v>60</v>
      </c>
      <c r="V613" s="13">
        <f t="shared" si="79"/>
        <v>0</v>
      </c>
    </row>
    <row r="614" spans="1:22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0">
        <f t="shared" si="76"/>
        <v>42585.031782407401</v>
      </c>
      <c r="T614" s="10">
        <f t="shared" si="77"/>
        <v>42615.031782407401</v>
      </c>
      <c r="U614" s="13">
        <f t="shared" si="78"/>
        <v>30</v>
      </c>
      <c r="V614" s="13">
        <f t="shared" si="79"/>
        <v>0</v>
      </c>
    </row>
    <row r="615" spans="1:22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42247.496759259258</v>
      </c>
      <c r="T615" s="10">
        <f t="shared" si="77"/>
        <v>42278.207638888889</v>
      </c>
      <c r="U615" s="13">
        <f t="shared" si="78"/>
        <v>31</v>
      </c>
      <c r="V615" s="13">
        <f t="shared" si="79"/>
        <v>413.48387096774195</v>
      </c>
    </row>
    <row r="616" spans="1:22" ht="2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0">
        <f t="shared" si="76"/>
        <v>42515.061805555553</v>
      </c>
      <c r="T616" s="10">
        <f t="shared" si="77"/>
        <v>42545.061805555553</v>
      </c>
      <c r="U616" s="13">
        <f t="shared" si="78"/>
        <v>30</v>
      </c>
      <c r="V616" s="13">
        <f t="shared" si="79"/>
        <v>0</v>
      </c>
    </row>
    <row r="617" spans="1:22" ht="2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0">
        <f t="shared" si="76"/>
        <v>42242.122210648144</v>
      </c>
      <c r="T617" s="10">
        <f t="shared" si="77"/>
        <v>42272.122210648144</v>
      </c>
      <c r="U617" s="13">
        <f t="shared" si="78"/>
        <v>30</v>
      </c>
      <c r="V617" s="13">
        <f t="shared" si="79"/>
        <v>0</v>
      </c>
    </row>
    <row r="618" spans="1:22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0">
        <f t="shared" si="76"/>
        <v>42761.376238425932</v>
      </c>
      <c r="T618" s="10">
        <f t="shared" si="77"/>
        <v>42791.376238425932</v>
      </c>
      <c r="U618" s="13">
        <f t="shared" si="78"/>
        <v>30</v>
      </c>
      <c r="V618" s="13">
        <f t="shared" si="79"/>
        <v>0</v>
      </c>
    </row>
    <row r="619" spans="1:22" ht="43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42087.343090277776</v>
      </c>
      <c r="T619" s="10">
        <f t="shared" si="77"/>
        <v>42132.343090277776</v>
      </c>
      <c r="U619" s="13">
        <f t="shared" si="78"/>
        <v>45</v>
      </c>
      <c r="V619" s="13">
        <f t="shared" si="79"/>
        <v>1.3333333333333333</v>
      </c>
    </row>
    <row r="620" spans="1:22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0">
        <f t="shared" si="76"/>
        <v>42317.810219907406</v>
      </c>
      <c r="T620" s="10">
        <f t="shared" si="77"/>
        <v>42347.810219907406</v>
      </c>
      <c r="U620" s="13">
        <f t="shared" si="78"/>
        <v>30</v>
      </c>
      <c r="V620" s="13">
        <f t="shared" si="79"/>
        <v>0</v>
      </c>
    </row>
    <row r="621" spans="1:22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41908.650347222225</v>
      </c>
      <c r="T621" s="10">
        <f t="shared" si="77"/>
        <v>41968.692013888889</v>
      </c>
      <c r="U621" s="13">
        <f t="shared" si="78"/>
        <v>60</v>
      </c>
      <c r="V621" s="13">
        <f t="shared" si="79"/>
        <v>1.6666666666666666E-2</v>
      </c>
    </row>
    <row r="622" spans="1:22" ht="2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41831.716874999998</v>
      </c>
      <c r="T622" s="10">
        <f t="shared" si="77"/>
        <v>41876.716874999998</v>
      </c>
      <c r="U622" s="13">
        <f t="shared" si="78"/>
        <v>45</v>
      </c>
      <c r="V622" s="13">
        <f t="shared" si="79"/>
        <v>6.666666666666667</v>
      </c>
    </row>
    <row r="623" spans="1:22" ht="43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42528.987696759257</v>
      </c>
      <c r="T623" s="10">
        <f t="shared" si="77"/>
        <v>42558.987696759257</v>
      </c>
      <c r="U623" s="13">
        <f t="shared" si="78"/>
        <v>30</v>
      </c>
      <c r="V623" s="13">
        <f t="shared" si="79"/>
        <v>8.6999999999999993</v>
      </c>
    </row>
    <row r="624" spans="1:22" ht="43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42532.774745370371</v>
      </c>
      <c r="T624" s="10">
        <f t="shared" si="77"/>
        <v>42552.774745370371</v>
      </c>
      <c r="U624" s="13">
        <f t="shared" si="78"/>
        <v>20</v>
      </c>
      <c r="V624" s="13">
        <f t="shared" si="79"/>
        <v>17.05</v>
      </c>
    </row>
    <row r="625" spans="1:22" ht="43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0">
        <f t="shared" si="76"/>
        <v>42122.009224537032</v>
      </c>
      <c r="T625" s="10">
        <f t="shared" si="77"/>
        <v>42152.009224537032</v>
      </c>
      <c r="U625" s="13">
        <f t="shared" si="78"/>
        <v>30</v>
      </c>
      <c r="V625" s="13">
        <f t="shared" si="79"/>
        <v>0</v>
      </c>
    </row>
    <row r="626" spans="1:22" ht="2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0">
        <f t="shared" si="76"/>
        <v>42108.988900462966</v>
      </c>
      <c r="T626" s="10">
        <f t="shared" si="77"/>
        <v>42138.988900462966</v>
      </c>
      <c r="U626" s="13">
        <f t="shared" si="78"/>
        <v>30</v>
      </c>
      <c r="V626" s="13">
        <f t="shared" si="79"/>
        <v>0</v>
      </c>
    </row>
    <row r="627" spans="1:22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0">
        <f t="shared" si="76"/>
        <v>42790.895567129628</v>
      </c>
      <c r="T627" s="10">
        <f t="shared" si="77"/>
        <v>42820.853900462964</v>
      </c>
      <c r="U627" s="13">
        <f t="shared" si="78"/>
        <v>30</v>
      </c>
      <c r="V627" s="13">
        <f t="shared" si="79"/>
        <v>0</v>
      </c>
    </row>
    <row r="628" spans="1:22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42198.559479166666</v>
      </c>
      <c r="T628" s="10">
        <f t="shared" si="77"/>
        <v>42231.556944444441</v>
      </c>
      <c r="U628" s="13">
        <f t="shared" si="78"/>
        <v>33</v>
      </c>
      <c r="V628" s="13">
        <f t="shared" si="79"/>
        <v>131.66666666666666</v>
      </c>
    </row>
    <row r="629" spans="1:22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42384.306840277779</v>
      </c>
      <c r="T629" s="10">
        <f t="shared" si="77"/>
        <v>42443.958333333328</v>
      </c>
      <c r="U629" s="13">
        <f t="shared" si="78"/>
        <v>59</v>
      </c>
      <c r="V629" s="13">
        <f t="shared" si="79"/>
        <v>1.5254237288135593</v>
      </c>
    </row>
    <row r="630" spans="1:22" ht="2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0">
        <f t="shared" si="76"/>
        <v>41803.692789351851</v>
      </c>
      <c r="T630" s="10">
        <f t="shared" si="77"/>
        <v>41833.692789351851</v>
      </c>
      <c r="U630" s="13">
        <f t="shared" si="78"/>
        <v>30</v>
      </c>
      <c r="V630" s="13">
        <f t="shared" si="79"/>
        <v>0</v>
      </c>
    </row>
    <row r="631" spans="1:22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42474.637824074074</v>
      </c>
      <c r="T631" s="10">
        <f t="shared" si="77"/>
        <v>42504.637824074074</v>
      </c>
      <c r="U631" s="13">
        <f t="shared" si="78"/>
        <v>30</v>
      </c>
      <c r="V631" s="13">
        <f t="shared" si="79"/>
        <v>11.666666666666666</v>
      </c>
    </row>
    <row r="632" spans="1:22" ht="43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42223.619456018518</v>
      </c>
      <c r="T632" s="10">
        <f t="shared" si="77"/>
        <v>42253.215277777781</v>
      </c>
      <c r="U632" s="13">
        <f t="shared" si="78"/>
        <v>30</v>
      </c>
      <c r="V632" s="13">
        <f t="shared" si="79"/>
        <v>0.33333333333333331</v>
      </c>
    </row>
    <row r="633" spans="1:22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42489.772326388891</v>
      </c>
      <c r="T633" s="10">
        <f t="shared" si="77"/>
        <v>42518.772326388891</v>
      </c>
      <c r="U633" s="13">
        <f t="shared" si="78"/>
        <v>29</v>
      </c>
      <c r="V633" s="13">
        <f t="shared" si="79"/>
        <v>23.793103448275861</v>
      </c>
    </row>
    <row r="634" spans="1:22" ht="29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0">
        <f t="shared" si="76"/>
        <v>42303.659317129626</v>
      </c>
      <c r="T634" s="10">
        <f t="shared" si="77"/>
        <v>42333.700983796298</v>
      </c>
      <c r="U634" s="13">
        <f t="shared" si="78"/>
        <v>30</v>
      </c>
      <c r="V634" s="13">
        <f t="shared" si="79"/>
        <v>0</v>
      </c>
    </row>
    <row r="635" spans="1:22" ht="2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42507.29932870371</v>
      </c>
      <c r="T635" s="10">
        <f t="shared" si="77"/>
        <v>42538.958333333328</v>
      </c>
      <c r="U635" s="13">
        <f t="shared" si="78"/>
        <v>31</v>
      </c>
      <c r="V635" s="13">
        <f t="shared" si="79"/>
        <v>40.161290322580648</v>
      </c>
    </row>
    <row r="636" spans="1:22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42031.928576388891</v>
      </c>
      <c r="T636" s="10">
        <f t="shared" si="77"/>
        <v>42061.928576388891</v>
      </c>
      <c r="U636" s="13">
        <f t="shared" si="78"/>
        <v>30</v>
      </c>
      <c r="V636" s="13">
        <f t="shared" si="79"/>
        <v>3.3333333333333333E-2</v>
      </c>
    </row>
    <row r="637" spans="1:22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42076.092152777783</v>
      </c>
      <c r="T637" s="10">
        <f t="shared" si="77"/>
        <v>42106.092152777783</v>
      </c>
      <c r="U637" s="13">
        <f t="shared" si="78"/>
        <v>30</v>
      </c>
      <c r="V637" s="13">
        <f t="shared" si="79"/>
        <v>6.6666666666666666E-2</v>
      </c>
    </row>
    <row r="638" spans="1:22" ht="29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42131.455439814818</v>
      </c>
      <c r="T638" s="10">
        <f t="shared" si="77"/>
        <v>42161.44930555555</v>
      </c>
      <c r="U638" s="13">
        <f t="shared" si="78"/>
        <v>30</v>
      </c>
      <c r="V638" s="13">
        <f t="shared" si="79"/>
        <v>0.13333333333333333</v>
      </c>
    </row>
    <row r="639" spans="1:22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0">
        <f t="shared" si="76"/>
        <v>42762.962013888886</v>
      </c>
      <c r="T639" s="10">
        <f t="shared" si="77"/>
        <v>42791.961111111115</v>
      </c>
      <c r="U639" s="13">
        <f t="shared" si="78"/>
        <v>29</v>
      </c>
      <c r="V639" s="13">
        <f t="shared" si="79"/>
        <v>0</v>
      </c>
    </row>
    <row r="640" spans="1:2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42759.593310185184</v>
      </c>
      <c r="T640" s="10">
        <f t="shared" si="77"/>
        <v>42819.55164351852</v>
      </c>
      <c r="U640" s="13">
        <f t="shared" si="78"/>
        <v>60</v>
      </c>
      <c r="V640" s="13">
        <f t="shared" si="79"/>
        <v>0.3</v>
      </c>
    </row>
    <row r="641" spans="1:22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41865.583275462966</v>
      </c>
      <c r="T641" s="10">
        <f t="shared" si="77"/>
        <v>41925.583275462966</v>
      </c>
      <c r="U641" s="13">
        <f t="shared" si="78"/>
        <v>60</v>
      </c>
      <c r="V641" s="13">
        <f t="shared" si="79"/>
        <v>1.6666666666666666E-2</v>
      </c>
    </row>
    <row r="642" spans="1:22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42683.420312500006</v>
      </c>
      <c r="T642" s="10">
        <f t="shared" si="77"/>
        <v>42698.958333333328</v>
      </c>
      <c r="U642" s="13">
        <f t="shared" si="78"/>
        <v>15</v>
      </c>
      <c r="V642" s="13">
        <f t="shared" si="79"/>
        <v>6.7333333333333334</v>
      </c>
    </row>
    <row r="643" spans="1:22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10">
        <f t="shared" ref="S643:S706" si="84">(((J643/60)/60)/24)+DATE(1970,1,1)</f>
        <v>42199.57</v>
      </c>
      <c r="T643" s="10">
        <f t="shared" ref="T643:T706" si="85">(((I643/60)/60)/24)+DATE(1970,1,1)</f>
        <v>42229.57</v>
      </c>
      <c r="U643" s="13">
        <f t="shared" ref="U643:U706" si="86">DATEDIF(S643,T643,"d")</f>
        <v>30</v>
      </c>
      <c r="V643" s="13">
        <f t="shared" ref="V643:V706" si="87">E643/U643</f>
        <v>1588.8333333333333</v>
      </c>
    </row>
    <row r="644" spans="1:22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42199.651319444441</v>
      </c>
      <c r="T644" s="10">
        <f t="shared" si="85"/>
        <v>42235.651319444441</v>
      </c>
      <c r="U644" s="13">
        <f t="shared" si="86"/>
        <v>36</v>
      </c>
      <c r="V644" s="13">
        <f t="shared" si="87"/>
        <v>8113.8055555555557</v>
      </c>
    </row>
    <row r="645" spans="1:22" ht="29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42100.642071759255</v>
      </c>
      <c r="T645" s="10">
        <f t="shared" si="85"/>
        <v>42155.642071759255</v>
      </c>
      <c r="U645" s="13">
        <f t="shared" si="86"/>
        <v>55</v>
      </c>
      <c r="V645" s="13">
        <f t="shared" si="87"/>
        <v>480.94545454545454</v>
      </c>
    </row>
    <row r="646" spans="1:22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41898.665960648148</v>
      </c>
      <c r="T646" s="10">
        <f t="shared" si="85"/>
        <v>41941.041666666664</v>
      </c>
      <c r="U646" s="13">
        <f t="shared" si="86"/>
        <v>43</v>
      </c>
      <c r="V646" s="13">
        <f t="shared" si="87"/>
        <v>1744.8716279069768</v>
      </c>
    </row>
    <row r="647" spans="1:22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42564.026319444441</v>
      </c>
      <c r="T647" s="10">
        <f t="shared" si="85"/>
        <v>42594.026319444441</v>
      </c>
      <c r="U647" s="13">
        <f t="shared" si="86"/>
        <v>30</v>
      </c>
      <c r="V647" s="13">
        <f t="shared" si="87"/>
        <v>185.8</v>
      </c>
    </row>
    <row r="648" spans="1:22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41832.852627314816</v>
      </c>
      <c r="T648" s="10">
        <f t="shared" si="85"/>
        <v>41862.852627314816</v>
      </c>
      <c r="U648" s="13">
        <f t="shared" si="86"/>
        <v>30</v>
      </c>
      <c r="V648" s="13">
        <f t="shared" si="87"/>
        <v>35.167000000000002</v>
      </c>
    </row>
    <row r="649" spans="1:22" ht="43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42416.767928240741</v>
      </c>
      <c r="T649" s="10">
        <f t="shared" si="85"/>
        <v>42446.726261574076</v>
      </c>
      <c r="U649" s="13">
        <f t="shared" si="86"/>
        <v>30</v>
      </c>
      <c r="V649" s="13">
        <f t="shared" si="87"/>
        <v>71.36666666666666</v>
      </c>
    </row>
    <row r="650" spans="1:2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41891.693379629629</v>
      </c>
      <c r="T650" s="10">
        <f t="shared" si="85"/>
        <v>41926.693379629629</v>
      </c>
      <c r="U650" s="13">
        <f t="shared" si="86"/>
        <v>35</v>
      </c>
      <c r="V650" s="13">
        <f t="shared" si="87"/>
        <v>1268.2285714285715</v>
      </c>
    </row>
    <row r="651" spans="1:22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41877.912187499998</v>
      </c>
      <c r="T651" s="10">
        <f t="shared" si="85"/>
        <v>41898.912187499998</v>
      </c>
      <c r="U651" s="13">
        <f t="shared" si="86"/>
        <v>21</v>
      </c>
      <c r="V651" s="13">
        <f t="shared" si="87"/>
        <v>166.61904761904762</v>
      </c>
    </row>
    <row r="652" spans="1:22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41932.036851851852</v>
      </c>
      <c r="T652" s="10">
        <f t="shared" si="85"/>
        <v>41992.078518518523</v>
      </c>
      <c r="U652" s="13">
        <f t="shared" si="86"/>
        <v>60</v>
      </c>
      <c r="V652" s="13">
        <f t="shared" si="87"/>
        <v>28.1</v>
      </c>
    </row>
    <row r="653" spans="1:22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41956.017488425925</v>
      </c>
      <c r="T653" s="10">
        <f t="shared" si="85"/>
        <v>41986.017488425925</v>
      </c>
      <c r="U653" s="13">
        <f t="shared" si="86"/>
        <v>30</v>
      </c>
      <c r="V653" s="13">
        <f t="shared" si="87"/>
        <v>837.73333333333335</v>
      </c>
    </row>
    <row r="654" spans="1:22" ht="43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42675.690393518518</v>
      </c>
      <c r="T654" s="10">
        <f t="shared" si="85"/>
        <v>42705.732060185182</v>
      </c>
      <c r="U654" s="13">
        <f t="shared" si="86"/>
        <v>30</v>
      </c>
      <c r="V654" s="13">
        <f t="shared" si="87"/>
        <v>100.46666666666667</v>
      </c>
    </row>
    <row r="655" spans="1:22" ht="43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42199.618518518517</v>
      </c>
      <c r="T655" s="10">
        <f t="shared" si="85"/>
        <v>42236.618518518517</v>
      </c>
      <c r="U655" s="13">
        <f t="shared" si="86"/>
        <v>37</v>
      </c>
      <c r="V655" s="13">
        <f t="shared" si="87"/>
        <v>2867.1486486486488</v>
      </c>
    </row>
    <row r="656" spans="1:22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42163.957326388889</v>
      </c>
      <c r="T656" s="10">
        <f t="shared" si="85"/>
        <v>42193.957326388889</v>
      </c>
      <c r="U656" s="13">
        <f t="shared" si="86"/>
        <v>30</v>
      </c>
      <c r="V656" s="13">
        <f t="shared" si="87"/>
        <v>1069.1666666666667</v>
      </c>
    </row>
    <row r="657" spans="1:22" ht="2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42045.957314814819</v>
      </c>
      <c r="T657" s="10">
        <f t="shared" si="85"/>
        <v>42075.915648148148</v>
      </c>
      <c r="U657" s="13">
        <f t="shared" si="86"/>
        <v>30</v>
      </c>
      <c r="V657" s="13">
        <f t="shared" si="87"/>
        <v>391.7</v>
      </c>
    </row>
    <row r="658" spans="1:22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42417.804618055554</v>
      </c>
      <c r="T658" s="10">
        <f t="shared" si="85"/>
        <v>42477.762951388882</v>
      </c>
      <c r="U658" s="13">
        <f t="shared" si="86"/>
        <v>60</v>
      </c>
      <c r="V658" s="13">
        <f t="shared" si="87"/>
        <v>177.96666666666667</v>
      </c>
    </row>
    <row r="659" spans="1:22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42331.84574074074</v>
      </c>
      <c r="T659" s="10">
        <f t="shared" si="85"/>
        <v>42361.84574074074</v>
      </c>
      <c r="U659" s="13">
        <f t="shared" si="86"/>
        <v>30</v>
      </c>
      <c r="V659" s="13">
        <f t="shared" si="87"/>
        <v>628.5</v>
      </c>
    </row>
    <row r="660" spans="1:22" ht="43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42179.160752314812</v>
      </c>
      <c r="T660" s="10">
        <f t="shared" si="85"/>
        <v>42211.75</v>
      </c>
      <c r="U660" s="13">
        <f t="shared" si="86"/>
        <v>32</v>
      </c>
      <c r="V660" s="13">
        <f t="shared" si="87"/>
        <v>943.03125</v>
      </c>
    </row>
    <row r="661" spans="1:2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42209.593692129631</v>
      </c>
      <c r="T661" s="10">
        <f t="shared" si="85"/>
        <v>42239.593692129631</v>
      </c>
      <c r="U661" s="13">
        <f t="shared" si="86"/>
        <v>30</v>
      </c>
      <c r="V661" s="13">
        <f t="shared" si="87"/>
        <v>100.56666666666666</v>
      </c>
    </row>
    <row r="662" spans="1:22" ht="43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41922.741655092592</v>
      </c>
      <c r="T662" s="10">
        <f t="shared" si="85"/>
        <v>41952.783321759263</v>
      </c>
      <c r="U662" s="13">
        <f t="shared" si="86"/>
        <v>30</v>
      </c>
      <c r="V662" s="13">
        <f t="shared" si="87"/>
        <v>50.966666666666669</v>
      </c>
    </row>
    <row r="663" spans="1:22" ht="2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42636.645358796297</v>
      </c>
      <c r="T663" s="10">
        <f t="shared" si="85"/>
        <v>42666.645358796297</v>
      </c>
      <c r="U663" s="13">
        <f t="shared" si="86"/>
        <v>30</v>
      </c>
      <c r="V663" s="13">
        <f t="shared" si="87"/>
        <v>3.1666666666666665</v>
      </c>
    </row>
    <row r="664" spans="1:22" ht="29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41990.438043981485</v>
      </c>
      <c r="T664" s="10">
        <f t="shared" si="85"/>
        <v>42020.438043981485</v>
      </c>
      <c r="U664" s="13">
        <f t="shared" si="86"/>
        <v>30</v>
      </c>
      <c r="V664" s="13">
        <f t="shared" si="87"/>
        <v>5.2</v>
      </c>
    </row>
    <row r="665" spans="1:22" ht="43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42173.843240740738</v>
      </c>
      <c r="T665" s="10">
        <f t="shared" si="85"/>
        <v>42203.843240740738</v>
      </c>
      <c r="U665" s="13">
        <f t="shared" si="86"/>
        <v>30</v>
      </c>
      <c r="V665" s="13">
        <f t="shared" si="87"/>
        <v>23.333333333333332</v>
      </c>
    </row>
    <row r="666" spans="1:22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42077.666377314818</v>
      </c>
      <c r="T666" s="10">
        <f t="shared" si="85"/>
        <v>42107.666377314818</v>
      </c>
      <c r="U666" s="13">
        <f t="shared" si="86"/>
        <v>30</v>
      </c>
      <c r="V666" s="13">
        <f t="shared" si="87"/>
        <v>30.133333333333333</v>
      </c>
    </row>
    <row r="667" spans="1:22" ht="43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42688.711354166662</v>
      </c>
      <c r="T667" s="10">
        <f t="shared" si="85"/>
        <v>42748.711354166662</v>
      </c>
      <c r="U667" s="13">
        <f t="shared" si="86"/>
        <v>60</v>
      </c>
      <c r="V667" s="13">
        <f t="shared" si="87"/>
        <v>31.066666666666666</v>
      </c>
    </row>
    <row r="668" spans="1:22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41838.832152777781</v>
      </c>
      <c r="T668" s="10">
        <f t="shared" si="85"/>
        <v>41868.832152777781</v>
      </c>
      <c r="U668" s="13">
        <f t="shared" si="86"/>
        <v>30</v>
      </c>
      <c r="V668" s="13">
        <f t="shared" si="87"/>
        <v>0.26666666666666666</v>
      </c>
    </row>
    <row r="669" spans="1:22" ht="43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42632.373414351852</v>
      </c>
      <c r="T669" s="10">
        <f t="shared" si="85"/>
        <v>42672.373414351852</v>
      </c>
      <c r="U669" s="13">
        <f t="shared" si="86"/>
        <v>40</v>
      </c>
      <c r="V669" s="13">
        <f t="shared" si="87"/>
        <v>125.25</v>
      </c>
    </row>
    <row r="670" spans="1:22" ht="2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42090.831273148149</v>
      </c>
      <c r="T670" s="10">
        <f t="shared" si="85"/>
        <v>42135.831273148149</v>
      </c>
      <c r="U670" s="13">
        <f t="shared" si="86"/>
        <v>45</v>
      </c>
      <c r="V670" s="13">
        <f t="shared" si="87"/>
        <v>15.2</v>
      </c>
    </row>
    <row r="671" spans="1:22" ht="29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42527.625671296293</v>
      </c>
      <c r="T671" s="10">
        <f t="shared" si="85"/>
        <v>42557.625671296293</v>
      </c>
      <c r="U671" s="13">
        <f t="shared" si="86"/>
        <v>30</v>
      </c>
      <c r="V671" s="13">
        <f t="shared" si="87"/>
        <v>1433.8333333333333</v>
      </c>
    </row>
    <row r="672" spans="1:22" ht="43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42506.709722222222</v>
      </c>
      <c r="T672" s="10">
        <f t="shared" si="85"/>
        <v>42540.340277777781</v>
      </c>
      <c r="U672" s="13">
        <f t="shared" si="86"/>
        <v>34</v>
      </c>
      <c r="V672" s="13">
        <f t="shared" si="87"/>
        <v>774.97058823529414</v>
      </c>
    </row>
    <row r="673" spans="1:22" ht="43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41984.692731481482</v>
      </c>
      <c r="T673" s="10">
        <f t="shared" si="85"/>
        <v>42018.166666666672</v>
      </c>
      <c r="U673" s="13">
        <f t="shared" si="86"/>
        <v>34</v>
      </c>
      <c r="V673" s="13">
        <f t="shared" si="87"/>
        <v>347.88235294117646</v>
      </c>
    </row>
    <row r="674" spans="1:22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41974.219490740739</v>
      </c>
      <c r="T674" s="10">
        <f t="shared" si="85"/>
        <v>42005.207638888889</v>
      </c>
      <c r="U674" s="13">
        <f t="shared" si="86"/>
        <v>31</v>
      </c>
      <c r="V674" s="13">
        <f t="shared" si="87"/>
        <v>348.83870967741933</v>
      </c>
    </row>
    <row r="675" spans="1:22" ht="43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41838.840474537035</v>
      </c>
      <c r="T675" s="10">
        <f t="shared" si="85"/>
        <v>41883.840474537035</v>
      </c>
      <c r="U675" s="13">
        <f t="shared" si="86"/>
        <v>45</v>
      </c>
      <c r="V675" s="13">
        <f t="shared" si="87"/>
        <v>4.5555555555555554</v>
      </c>
    </row>
    <row r="676" spans="1:22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41803.116053240738</v>
      </c>
      <c r="T676" s="10">
        <f t="shared" si="85"/>
        <v>41863.116053240738</v>
      </c>
      <c r="U676" s="13">
        <f t="shared" si="86"/>
        <v>60</v>
      </c>
      <c r="V676" s="13">
        <f t="shared" si="87"/>
        <v>0.25</v>
      </c>
    </row>
    <row r="677" spans="1:22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41975.930601851855</v>
      </c>
      <c r="T677" s="10">
        <f t="shared" si="85"/>
        <v>42005.290972222225</v>
      </c>
      <c r="U677" s="13">
        <f t="shared" si="86"/>
        <v>30</v>
      </c>
      <c r="V677" s="13">
        <f t="shared" si="87"/>
        <v>29.7</v>
      </c>
    </row>
    <row r="678" spans="1:22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42012.768298611118</v>
      </c>
      <c r="T678" s="10">
        <f t="shared" si="85"/>
        <v>42042.768298611118</v>
      </c>
      <c r="U678" s="13">
        <f t="shared" si="86"/>
        <v>30</v>
      </c>
      <c r="V678" s="13">
        <f t="shared" si="87"/>
        <v>49.033333333333331</v>
      </c>
    </row>
    <row r="679" spans="1:22" ht="43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42504.403877314813</v>
      </c>
      <c r="T679" s="10">
        <f t="shared" si="85"/>
        <v>42549.403877314813</v>
      </c>
      <c r="U679" s="13">
        <f t="shared" si="86"/>
        <v>45</v>
      </c>
      <c r="V679" s="13">
        <f t="shared" si="87"/>
        <v>284.26666666666665</v>
      </c>
    </row>
    <row r="680" spans="1:22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42481.376597222217</v>
      </c>
      <c r="T680" s="10">
        <f t="shared" si="85"/>
        <v>42511.376597222217</v>
      </c>
      <c r="U680" s="13">
        <f t="shared" si="86"/>
        <v>30</v>
      </c>
      <c r="V680" s="13">
        <f t="shared" si="87"/>
        <v>36.93333333333333</v>
      </c>
    </row>
    <row r="681" spans="1:22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42556.695706018523</v>
      </c>
      <c r="T681" s="10">
        <f t="shared" si="85"/>
        <v>42616.695706018523</v>
      </c>
      <c r="U681" s="13">
        <f t="shared" si="86"/>
        <v>60</v>
      </c>
      <c r="V681" s="13">
        <f t="shared" si="87"/>
        <v>147.11666666666667</v>
      </c>
    </row>
    <row r="682" spans="1:22" ht="43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41864.501516203702</v>
      </c>
      <c r="T682" s="10">
        <f t="shared" si="85"/>
        <v>41899.501516203702</v>
      </c>
      <c r="U682" s="13">
        <f t="shared" si="86"/>
        <v>35</v>
      </c>
      <c r="V682" s="13">
        <f t="shared" si="87"/>
        <v>555.25714285714287</v>
      </c>
    </row>
    <row r="683" spans="1:22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42639.805601851855</v>
      </c>
      <c r="T683" s="10">
        <f t="shared" si="85"/>
        <v>42669.805601851855</v>
      </c>
      <c r="U683" s="13">
        <f t="shared" si="86"/>
        <v>30</v>
      </c>
      <c r="V683" s="13">
        <f t="shared" si="87"/>
        <v>3.3333333333333333E-2</v>
      </c>
    </row>
    <row r="684" spans="1:22" ht="2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42778.765300925923</v>
      </c>
      <c r="T684" s="10">
        <f t="shared" si="85"/>
        <v>42808.723634259266</v>
      </c>
      <c r="U684" s="13">
        <f t="shared" si="86"/>
        <v>30</v>
      </c>
      <c r="V684" s="13">
        <f t="shared" si="87"/>
        <v>1.7666666666666666</v>
      </c>
    </row>
    <row r="685" spans="1:22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42634.900046296301</v>
      </c>
      <c r="T685" s="10">
        <f t="shared" si="85"/>
        <v>42674.900046296301</v>
      </c>
      <c r="U685" s="13">
        <f t="shared" si="86"/>
        <v>40</v>
      </c>
      <c r="V685" s="13">
        <f t="shared" si="87"/>
        <v>7.45</v>
      </c>
    </row>
    <row r="686" spans="1:2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41809.473275462966</v>
      </c>
      <c r="T686" s="10">
        <f t="shared" si="85"/>
        <v>41845.125</v>
      </c>
      <c r="U686" s="13">
        <f t="shared" si="86"/>
        <v>36</v>
      </c>
      <c r="V686" s="13">
        <f t="shared" si="87"/>
        <v>665.22222222222217</v>
      </c>
    </row>
    <row r="687" spans="1:22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41971.866574074069</v>
      </c>
      <c r="T687" s="10">
        <f t="shared" si="85"/>
        <v>42016.866574074069</v>
      </c>
      <c r="U687" s="13">
        <f t="shared" si="86"/>
        <v>45</v>
      </c>
      <c r="V687" s="13">
        <f t="shared" si="87"/>
        <v>12.28888888888889</v>
      </c>
    </row>
    <row r="688" spans="1:22" ht="29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42189.673263888893</v>
      </c>
      <c r="T688" s="10">
        <f t="shared" si="85"/>
        <v>42219.673263888893</v>
      </c>
      <c r="U688" s="13">
        <f t="shared" si="86"/>
        <v>30</v>
      </c>
      <c r="V688" s="13">
        <f t="shared" si="87"/>
        <v>0</v>
      </c>
    </row>
    <row r="689" spans="1:22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42711.750613425931</v>
      </c>
      <c r="T689" s="10">
        <f t="shared" si="85"/>
        <v>42771.750613425931</v>
      </c>
      <c r="U689" s="13">
        <f t="shared" si="86"/>
        <v>60</v>
      </c>
      <c r="V689" s="13">
        <f t="shared" si="87"/>
        <v>59.166666666666664</v>
      </c>
    </row>
    <row r="690" spans="1:22" ht="43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42262.104780092588</v>
      </c>
      <c r="T690" s="10">
        <f t="shared" si="85"/>
        <v>42292.104780092588</v>
      </c>
      <c r="U690" s="13">
        <f t="shared" si="86"/>
        <v>30</v>
      </c>
      <c r="V690" s="13">
        <f t="shared" si="87"/>
        <v>486.6</v>
      </c>
    </row>
    <row r="691" spans="1:22" ht="43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42675.66778935185</v>
      </c>
      <c r="T691" s="10">
        <f t="shared" si="85"/>
        <v>42712.207638888889</v>
      </c>
      <c r="U691" s="13">
        <f t="shared" si="86"/>
        <v>37</v>
      </c>
      <c r="V691" s="13">
        <f t="shared" si="87"/>
        <v>3116.1486486486488</v>
      </c>
    </row>
    <row r="692" spans="1:22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42579.634733796294</v>
      </c>
      <c r="T692" s="10">
        <f t="shared" si="85"/>
        <v>42622.25</v>
      </c>
      <c r="U692" s="13">
        <f t="shared" si="86"/>
        <v>43</v>
      </c>
      <c r="V692" s="13">
        <f t="shared" si="87"/>
        <v>57.395348837209305</v>
      </c>
    </row>
    <row r="693" spans="1:22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42158.028310185182</v>
      </c>
      <c r="T693" s="10">
        <f t="shared" si="85"/>
        <v>42186.028310185182</v>
      </c>
      <c r="U693" s="13">
        <f t="shared" si="86"/>
        <v>28</v>
      </c>
      <c r="V693" s="13">
        <f t="shared" si="87"/>
        <v>9.2857142857142865</v>
      </c>
    </row>
    <row r="694" spans="1:22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42696.37572916667</v>
      </c>
      <c r="T694" s="10">
        <f t="shared" si="85"/>
        <v>42726.37572916667</v>
      </c>
      <c r="U694" s="13">
        <f t="shared" si="86"/>
        <v>30</v>
      </c>
      <c r="V694" s="13">
        <f t="shared" si="87"/>
        <v>43.533333333333331</v>
      </c>
    </row>
    <row r="695" spans="1:22" ht="29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42094.808182870373</v>
      </c>
      <c r="T695" s="10">
        <f t="shared" si="85"/>
        <v>42124.808182870373</v>
      </c>
      <c r="U695" s="13">
        <f t="shared" si="86"/>
        <v>30</v>
      </c>
      <c r="V695" s="13">
        <f t="shared" si="87"/>
        <v>1177.9333333333334</v>
      </c>
    </row>
    <row r="696" spans="1:22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42737.663877314815</v>
      </c>
      <c r="T696" s="10">
        <f t="shared" si="85"/>
        <v>42767.663877314815</v>
      </c>
      <c r="U696" s="13">
        <f t="shared" si="86"/>
        <v>30</v>
      </c>
      <c r="V696" s="13">
        <f t="shared" si="87"/>
        <v>19.666666666666668</v>
      </c>
    </row>
    <row r="697" spans="1:22" ht="43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41913.521064814813</v>
      </c>
      <c r="T697" s="10">
        <f t="shared" si="85"/>
        <v>41943.521064814813</v>
      </c>
      <c r="U697" s="13">
        <f t="shared" si="86"/>
        <v>30</v>
      </c>
      <c r="V697" s="13">
        <f t="shared" si="87"/>
        <v>21.2</v>
      </c>
    </row>
    <row r="698" spans="1:22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41815.927106481482</v>
      </c>
      <c r="T698" s="10">
        <f t="shared" si="85"/>
        <v>41845.927106481482</v>
      </c>
      <c r="U698" s="13">
        <f t="shared" si="86"/>
        <v>30</v>
      </c>
      <c r="V698" s="13">
        <f t="shared" si="87"/>
        <v>3.3333333333333333E-2</v>
      </c>
    </row>
    <row r="699" spans="1:22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42388.523020833338</v>
      </c>
      <c r="T699" s="10">
        <f t="shared" si="85"/>
        <v>42403.523020833338</v>
      </c>
      <c r="U699" s="13">
        <f t="shared" si="86"/>
        <v>15</v>
      </c>
      <c r="V699" s="13">
        <f t="shared" si="87"/>
        <v>154.6</v>
      </c>
    </row>
    <row r="700" spans="1:22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41866.931076388886</v>
      </c>
      <c r="T700" s="10">
        <f t="shared" si="85"/>
        <v>41900.083333333336</v>
      </c>
      <c r="U700" s="13">
        <f t="shared" si="86"/>
        <v>34</v>
      </c>
      <c r="V700" s="13">
        <f t="shared" si="87"/>
        <v>452.64705882352939</v>
      </c>
    </row>
    <row r="701" spans="1:22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41563.485509259262</v>
      </c>
      <c r="T701" s="10">
        <f t="shared" si="85"/>
        <v>41600.666666666664</v>
      </c>
      <c r="U701" s="13">
        <f t="shared" si="86"/>
        <v>37</v>
      </c>
      <c r="V701" s="13">
        <f t="shared" si="87"/>
        <v>2895.9118918918921</v>
      </c>
    </row>
    <row r="702" spans="1:22" ht="43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42715.688437500001</v>
      </c>
      <c r="T702" s="10">
        <f t="shared" si="85"/>
        <v>42745.688437500001</v>
      </c>
      <c r="U702" s="13">
        <f t="shared" si="86"/>
        <v>30</v>
      </c>
      <c r="V702" s="13">
        <f t="shared" si="87"/>
        <v>13.433333333333334</v>
      </c>
    </row>
    <row r="703" spans="1:22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41813.662962962961</v>
      </c>
      <c r="T703" s="10">
        <f t="shared" si="85"/>
        <v>41843.662962962961</v>
      </c>
      <c r="U703" s="13">
        <f t="shared" si="86"/>
        <v>30</v>
      </c>
      <c r="V703" s="13">
        <f t="shared" si="87"/>
        <v>203.93333333333334</v>
      </c>
    </row>
    <row r="704" spans="1:22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42668.726701388892</v>
      </c>
      <c r="T704" s="10">
        <f t="shared" si="85"/>
        <v>42698.768368055549</v>
      </c>
      <c r="U704" s="13">
        <f t="shared" si="86"/>
        <v>30</v>
      </c>
      <c r="V704" s="13">
        <f t="shared" si="87"/>
        <v>154.06700000000001</v>
      </c>
    </row>
    <row r="705" spans="1:22" ht="2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42711.950798611113</v>
      </c>
      <c r="T705" s="10">
        <f t="shared" si="85"/>
        <v>42766.98055555555</v>
      </c>
      <c r="U705" s="13">
        <f t="shared" si="86"/>
        <v>55</v>
      </c>
      <c r="V705" s="13">
        <f t="shared" si="87"/>
        <v>15.218181818181819</v>
      </c>
    </row>
    <row r="706" spans="1:22" ht="2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42726.192916666667</v>
      </c>
      <c r="T706" s="10">
        <f t="shared" si="85"/>
        <v>42786.192916666667</v>
      </c>
      <c r="U706" s="13">
        <f t="shared" si="86"/>
        <v>60</v>
      </c>
      <c r="V706" s="13">
        <f t="shared" si="87"/>
        <v>8.0166666666666675</v>
      </c>
    </row>
    <row r="707" spans="1:22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10">
        <f t="shared" ref="S707:S770" si="92">(((J707/60)/60)/24)+DATE(1970,1,1)</f>
        <v>42726.491643518515</v>
      </c>
      <c r="T707" s="10">
        <f t="shared" ref="T707:T770" si="93">(((I707/60)/60)/24)+DATE(1970,1,1)</f>
        <v>42756.491643518515</v>
      </c>
      <c r="U707" s="13">
        <f t="shared" ref="U707:U770" si="94">DATEDIF(S707,T707,"d")</f>
        <v>30</v>
      </c>
      <c r="V707" s="13">
        <f t="shared" ref="V707:V770" si="95">E707/U707</f>
        <v>32.56666666666667</v>
      </c>
    </row>
    <row r="708" spans="1:22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42676.995173611111</v>
      </c>
      <c r="T708" s="10">
        <f t="shared" si="93"/>
        <v>42718.777083333334</v>
      </c>
      <c r="U708" s="13">
        <f t="shared" si="94"/>
        <v>42</v>
      </c>
      <c r="V708" s="13">
        <f t="shared" si="95"/>
        <v>0</v>
      </c>
    </row>
    <row r="709" spans="1:22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42696.663506944446</v>
      </c>
      <c r="T709" s="10">
        <f t="shared" si="93"/>
        <v>42736.663506944446</v>
      </c>
      <c r="U709" s="13">
        <f t="shared" si="94"/>
        <v>40</v>
      </c>
      <c r="V709" s="13">
        <f t="shared" si="95"/>
        <v>1341.7649999999999</v>
      </c>
    </row>
    <row r="710" spans="1:22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41835.581018518518</v>
      </c>
      <c r="T710" s="10">
        <f t="shared" si="93"/>
        <v>41895.581018518518</v>
      </c>
      <c r="U710" s="13">
        <f t="shared" si="94"/>
        <v>60</v>
      </c>
      <c r="V710" s="13">
        <f t="shared" si="95"/>
        <v>147.28333333333333</v>
      </c>
    </row>
    <row r="711" spans="1:22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41948.041192129633</v>
      </c>
      <c r="T711" s="10">
        <f t="shared" si="93"/>
        <v>41978.041192129633</v>
      </c>
      <c r="U711" s="13">
        <f t="shared" si="94"/>
        <v>30</v>
      </c>
      <c r="V711" s="13">
        <f t="shared" si="95"/>
        <v>2.0333333333333332</v>
      </c>
    </row>
    <row r="712" spans="1:22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41837.984976851854</v>
      </c>
      <c r="T712" s="10">
        <f t="shared" si="93"/>
        <v>41871.030555555553</v>
      </c>
      <c r="U712" s="13">
        <f t="shared" si="94"/>
        <v>34</v>
      </c>
      <c r="V712" s="13">
        <f t="shared" si="95"/>
        <v>0</v>
      </c>
    </row>
    <row r="713" spans="1:22" ht="43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42678.459120370375</v>
      </c>
      <c r="T713" s="10">
        <f t="shared" si="93"/>
        <v>42718.500787037032</v>
      </c>
      <c r="U713" s="13">
        <f t="shared" si="94"/>
        <v>40</v>
      </c>
      <c r="V713" s="13">
        <f t="shared" si="95"/>
        <v>844.77499999999998</v>
      </c>
    </row>
    <row r="714" spans="1:22" ht="43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42384.680925925932</v>
      </c>
      <c r="T714" s="10">
        <f t="shared" si="93"/>
        <v>42414.680925925932</v>
      </c>
      <c r="U714" s="13">
        <f t="shared" si="94"/>
        <v>30</v>
      </c>
      <c r="V714" s="13">
        <f t="shared" si="95"/>
        <v>3.5</v>
      </c>
    </row>
    <row r="715" spans="1:22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42496.529305555552</v>
      </c>
      <c r="T715" s="10">
        <f t="shared" si="93"/>
        <v>42526.529305555552</v>
      </c>
      <c r="U715" s="13">
        <f t="shared" si="94"/>
        <v>30</v>
      </c>
      <c r="V715" s="13">
        <f t="shared" si="95"/>
        <v>6.6333333333333337</v>
      </c>
    </row>
    <row r="716" spans="1:22" ht="2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42734.787986111114</v>
      </c>
      <c r="T716" s="10">
        <f t="shared" si="93"/>
        <v>42794.787986111114</v>
      </c>
      <c r="U716" s="13">
        <f t="shared" si="94"/>
        <v>60</v>
      </c>
      <c r="V716" s="13">
        <f t="shared" si="95"/>
        <v>37.483333333333334</v>
      </c>
    </row>
    <row r="717" spans="1:22" ht="43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42273.090740740736</v>
      </c>
      <c r="T717" s="10">
        <f t="shared" si="93"/>
        <v>42313.132407407407</v>
      </c>
      <c r="U717" s="13">
        <f t="shared" si="94"/>
        <v>40</v>
      </c>
      <c r="V717" s="13">
        <f t="shared" si="95"/>
        <v>34.725000000000001</v>
      </c>
    </row>
    <row r="718" spans="1:22" ht="2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41940.658645833333</v>
      </c>
      <c r="T718" s="10">
        <f t="shared" si="93"/>
        <v>41974</v>
      </c>
      <c r="U718" s="13">
        <f t="shared" si="94"/>
        <v>34</v>
      </c>
      <c r="V718" s="13">
        <f t="shared" si="95"/>
        <v>21.029411764705884</v>
      </c>
    </row>
    <row r="719" spans="1:2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41857.854189814818</v>
      </c>
      <c r="T719" s="10">
        <f t="shared" si="93"/>
        <v>41887.854189814818</v>
      </c>
      <c r="U719" s="13">
        <f t="shared" si="94"/>
        <v>30</v>
      </c>
      <c r="V719" s="13">
        <f t="shared" si="95"/>
        <v>10.166666666666666</v>
      </c>
    </row>
    <row r="720" spans="1:22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42752.845451388886</v>
      </c>
      <c r="T720" s="10">
        <f t="shared" si="93"/>
        <v>42784.249305555553</v>
      </c>
      <c r="U720" s="13">
        <f t="shared" si="94"/>
        <v>32</v>
      </c>
      <c r="V720" s="13">
        <f t="shared" si="95"/>
        <v>2.8125</v>
      </c>
    </row>
    <row r="721" spans="1:22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42409.040231481486</v>
      </c>
      <c r="T721" s="10">
        <f t="shared" si="93"/>
        <v>42423.040231481486</v>
      </c>
      <c r="U721" s="13">
        <f t="shared" si="94"/>
        <v>14</v>
      </c>
      <c r="V721" s="13">
        <f t="shared" si="95"/>
        <v>13.857142857142858</v>
      </c>
    </row>
    <row r="722" spans="1:22" ht="2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40909.649201388893</v>
      </c>
      <c r="T722" s="10">
        <f t="shared" si="93"/>
        <v>40937.649201388893</v>
      </c>
      <c r="U722" s="13">
        <f t="shared" si="94"/>
        <v>28</v>
      </c>
      <c r="V722" s="13">
        <f t="shared" si="95"/>
        <v>97.678571428571431</v>
      </c>
    </row>
    <row r="723" spans="1:22" ht="43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41807.571840277778</v>
      </c>
      <c r="T723" s="10">
        <f t="shared" si="93"/>
        <v>41852.571840277778</v>
      </c>
      <c r="U723" s="13">
        <f t="shared" si="94"/>
        <v>45</v>
      </c>
      <c r="V723" s="13">
        <f t="shared" si="95"/>
        <v>222.51111111111112</v>
      </c>
    </row>
    <row r="724" spans="1:22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40977.805300925924</v>
      </c>
      <c r="T724" s="10">
        <f t="shared" si="93"/>
        <v>41007.76363425926</v>
      </c>
      <c r="U724" s="13">
        <f t="shared" si="94"/>
        <v>30</v>
      </c>
      <c r="V724" s="13">
        <f t="shared" si="95"/>
        <v>1100.2</v>
      </c>
    </row>
    <row r="725" spans="1:22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42184.816539351858</v>
      </c>
      <c r="T725" s="10">
        <f t="shared" si="93"/>
        <v>42215.165972222225</v>
      </c>
      <c r="U725" s="13">
        <f t="shared" si="94"/>
        <v>31</v>
      </c>
      <c r="V725" s="13">
        <f t="shared" si="95"/>
        <v>176.41935483870967</v>
      </c>
    </row>
    <row r="726" spans="1:22" ht="43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40694.638460648144</v>
      </c>
      <c r="T726" s="10">
        <f t="shared" si="93"/>
        <v>40724.638460648144</v>
      </c>
      <c r="U726" s="13">
        <f t="shared" si="94"/>
        <v>30</v>
      </c>
      <c r="V726" s="13">
        <f t="shared" si="95"/>
        <v>246.10033333333334</v>
      </c>
    </row>
    <row r="727" spans="1:22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42321.626296296294</v>
      </c>
      <c r="T727" s="10">
        <f t="shared" si="93"/>
        <v>42351.626296296294</v>
      </c>
      <c r="U727" s="13">
        <f t="shared" si="94"/>
        <v>30</v>
      </c>
      <c r="V727" s="13">
        <f t="shared" si="95"/>
        <v>669</v>
      </c>
    </row>
    <row r="728" spans="1:22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41346.042673611111</v>
      </c>
      <c r="T728" s="10">
        <f t="shared" si="93"/>
        <v>41376.042673611111</v>
      </c>
      <c r="U728" s="13">
        <f t="shared" si="94"/>
        <v>30</v>
      </c>
      <c r="V728" s="13">
        <f t="shared" si="95"/>
        <v>84.5</v>
      </c>
    </row>
    <row r="729" spans="1:22" ht="43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41247.020243055551</v>
      </c>
      <c r="T729" s="10">
        <f t="shared" si="93"/>
        <v>41288.888888888891</v>
      </c>
      <c r="U729" s="13">
        <f t="shared" si="94"/>
        <v>41</v>
      </c>
      <c r="V729" s="13">
        <f t="shared" si="95"/>
        <v>132.7560975609756</v>
      </c>
    </row>
    <row r="730" spans="1:22" ht="2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40731.837465277778</v>
      </c>
      <c r="T730" s="10">
        <f t="shared" si="93"/>
        <v>40776.837465277778</v>
      </c>
      <c r="U730" s="13">
        <f t="shared" si="94"/>
        <v>45</v>
      </c>
      <c r="V730" s="13">
        <f t="shared" si="95"/>
        <v>175.94333333333333</v>
      </c>
    </row>
    <row r="731" spans="1:22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41111.185891203706</v>
      </c>
      <c r="T731" s="10">
        <f t="shared" si="93"/>
        <v>41171.185891203706</v>
      </c>
      <c r="U731" s="13">
        <f t="shared" si="94"/>
        <v>60</v>
      </c>
      <c r="V731" s="13">
        <f t="shared" si="95"/>
        <v>87.1</v>
      </c>
    </row>
    <row r="732" spans="1:2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40854.745266203703</v>
      </c>
      <c r="T732" s="10">
        <f t="shared" si="93"/>
        <v>40884.745266203703</v>
      </c>
      <c r="U732" s="13">
        <f t="shared" si="94"/>
        <v>30</v>
      </c>
      <c r="V732" s="13">
        <f t="shared" si="95"/>
        <v>881.26666666666665</v>
      </c>
    </row>
    <row r="733" spans="1:22" ht="2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40879.795682870368</v>
      </c>
      <c r="T733" s="10">
        <f t="shared" si="93"/>
        <v>40930.25</v>
      </c>
      <c r="U733" s="13">
        <f t="shared" si="94"/>
        <v>51</v>
      </c>
      <c r="V733" s="13">
        <f t="shared" si="95"/>
        <v>123.52941176470588</v>
      </c>
    </row>
    <row r="734" spans="1:22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41486.424317129626</v>
      </c>
      <c r="T734" s="10">
        <f t="shared" si="93"/>
        <v>41546.424317129626</v>
      </c>
      <c r="U734" s="13">
        <f t="shared" si="94"/>
        <v>60</v>
      </c>
      <c r="V734" s="13">
        <f t="shared" si="95"/>
        <v>1.0666666666666667</v>
      </c>
    </row>
    <row r="735" spans="1:22" ht="43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41598.420046296298</v>
      </c>
      <c r="T735" s="10">
        <f t="shared" si="93"/>
        <v>41628.420046296298</v>
      </c>
      <c r="U735" s="13">
        <f t="shared" si="94"/>
        <v>30</v>
      </c>
      <c r="V735" s="13">
        <f t="shared" si="95"/>
        <v>100.4</v>
      </c>
    </row>
    <row r="736" spans="1:22" ht="29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42102.164583333331</v>
      </c>
      <c r="T736" s="10">
        <f t="shared" si="93"/>
        <v>42133.208333333328</v>
      </c>
      <c r="U736" s="13">
        <f t="shared" si="94"/>
        <v>31</v>
      </c>
      <c r="V736" s="13">
        <f t="shared" si="95"/>
        <v>344.19354838709677</v>
      </c>
    </row>
    <row r="737" spans="1:22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41946.029467592591</v>
      </c>
      <c r="T737" s="10">
        <f t="shared" si="93"/>
        <v>41977.027083333334</v>
      </c>
      <c r="U737" s="13">
        <f t="shared" si="94"/>
        <v>31</v>
      </c>
      <c r="V737" s="13">
        <f t="shared" si="95"/>
        <v>1734.5483870967741</v>
      </c>
    </row>
    <row r="738" spans="1:22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41579.734259259261</v>
      </c>
      <c r="T738" s="10">
        <f t="shared" si="93"/>
        <v>41599.207638888889</v>
      </c>
      <c r="U738" s="13">
        <f t="shared" si="94"/>
        <v>20</v>
      </c>
      <c r="V738" s="13">
        <f t="shared" si="95"/>
        <v>567.25</v>
      </c>
    </row>
    <row r="739" spans="1:22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41667.275312500002</v>
      </c>
      <c r="T739" s="10">
        <f t="shared" si="93"/>
        <v>41684.833333333336</v>
      </c>
      <c r="U739" s="13">
        <f t="shared" si="94"/>
        <v>17</v>
      </c>
      <c r="V739" s="13">
        <f t="shared" si="95"/>
        <v>360</v>
      </c>
    </row>
    <row r="740" spans="1:22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41943.604097222218</v>
      </c>
      <c r="T740" s="10">
        <f t="shared" si="93"/>
        <v>41974.207638888889</v>
      </c>
      <c r="U740" s="13">
        <f t="shared" si="94"/>
        <v>31</v>
      </c>
      <c r="V740" s="13">
        <f t="shared" si="95"/>
        <v>51.645161290322584</v>
      </c>
    </row>
    <row r="741" spans="1:22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41829.502650462964</v>
      </c>
      <c r="T741" s="10">
        <f t="shared" si="93"/>
        <v>41862.502650462964</v>
      </c>
      <c r="U741" s="13">
        <f t="shared" si="94"/>
        <v>33</v>
      </c>
      <c r="V741" s="13">
        <f t="shared" si="95"/>
        <v>287.87878787878788</v>
      </c>
    </row>
    <row r="742" spans="1:22" ht="43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42162.146782407406</v>
      </c>
      <c r="T742" s="10">
        <f t="shared" si="93"/>
        <v>42176.146782407406</v>
      </c>
      <c r="U742" s="13">
        <f t="shared" si="94"/>
        <v>14</v>
      </c>
      <c r="V742" s="13">
        <f t="shared" si="95"/>
        <v>230.14285714285714</v>
      </c>
    </row>
    <row r="743" spans="1:2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41401.648217592592</v>
      </c>
      <c r="T743" s="10">
        <f t="shared" si="93"/>
        <v>41436.648217592592</v>
      </c>
      <c r="U743" s="13">
        <f t="shared" si="94"/>
        <v>35</v>
      </c>
      <c r="V743" s="13">
        <f t="shared" si="95"/>
        <v>379.82285714285712</v>
      </c>
    </row>
    <row r="744" spans="1:22" ht="43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41689.917962962965</v>
      </c>
      <c r="T744" s="10">
        <f t="shared" si="93"/>
        <v>41719.876296296294</v>
      </c>
      <c r="U744" s="13">
        <f t="shared" si="94"/>
        <v>30</v>
      </c>
      <c r="V744" s="13">
        <f t="shared" si="95"/>
        <v>51.666666666666664</v>
      </c>
    </row>
    <row r="745" spans="1:22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40990.709317129629</v>
      </c>
      <c r="T745" s="10">
        <f t="shared" si="93"/>
        <v>41015.875</v>
      </c>
      <c r="U745" s="13">
        <f t="shared" si="94"/>
        <v>25</v>
      </c>
      <c r="V745" s="13">
        <f t="shared" si="95"/>
        <v>32.56</v>
      </c>
    </row>
    <row r="746" spans="1:22" ht="29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41226.95721064815</v>
      </c>
      <c r="T746" s="10">
        <f t="shared" si="93"/>
        <v>41256.95721064815</v>
      </c>
      <c r="U746" s="13">
        <f t="shared" si="94"/>
        <v>30</v>
      </c>
      <c r="V746" s="13">
        <f t="shared" si="95"/>
        <v>170.53333333333333</v>
      </c>
    </row>
    <row r="747" spans="1:22" ht="43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41367.572280092594</v>
      </c>
      <c r="T747" s="10">
        <f t="shared" si="93"/>
        <v>41397.572280092594</v>
      </c>
      <c r="U747" s="13">
        <f t="shared" si="94"/>
        <v>30</v>
      </c>
      <c r="V747" s="13">
        <f t="shared" si="95"/>
        <v>132.53333333333333</v>
      </c>
    </row>
    <row r="748" spans="1:2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41157.042928240742</v>
      </c>
      <c r="T748" s="10">
        <f t="shared" si="93"/>
        <v>41175.165972222225</v>
      </c>
      <c r="U748" s="13">
        <f t="shared" si="94"/>
        <v>18</v>
      </c>
      <c r="V748" s="13">
        <f t="shared" si="95"/>
        <v>184.33333333333334</v>
      </c>
    </row>
    <row r="749" spans="1:22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41988.548831018517</v>
      </c>
      <c r="T749" s="10">
        <f t="shared" si="93"/>
        <v>42019.454166666663</v>
      </c>
      <c r="U749" s="13">
        <f t="shared" si="94"/>
        <v>31</v>
      </c>
      <c r="V749" s="13">
        <f t="shared" si="95"/>
        <v>225.90322580645162</v>
      </c>
    </row>
    <row r="750" spans="1:22" ht="2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41831.846828703703</v>
      </c>
      <c r="T750" s="10">
        <f t="shared" si="93"/>
        <v>41861.846828703703</v>
      </c>
      <c r="U750" s="13">
        <f t="shared" si="94"/>
        <v>30</v>
      </c>
      <c r="V750" s="13">
        <f t="shared" si="95"/>
        <v>66.833333333333329</v>
      </c>
    </row>
    <row r="751" spans="1:22" ht="2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42733.94131944445</v>
      </c>
      <c r="T751" s="10">
        <f t="shared" si="93"/>
        <v>42763.94131944445</v>
      </c>
      <c r="U751" s="13">
        <f t="shared" si="94"/>
        <v>30</v>
      </c>
      <c r="V751" s="13">
        <f t="shared" si="95"/>
        <v>351.86666666666667</v>
      </c>
    </row>
    <row r="752" spans="1:22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41299.878148148149</v>
      </c>
      <c r="T752" s="10">
        <f t="shared" si="93"/>
        <v>41329.878148148149</v>
      </c>
      <c r="U752" s="13">
        <f t="shared" si="94"/>
        <v>30</v>
      </c>
      <c r="V752" s="13">
        <f t="shared" si="95"/>
        <v>151.96666666666667</v>
      </c>
    </row>
    <row r="753" spans="1:22" ht="2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40713.630497685182</v>
      </c>
      <c r="T753" s="10">
        <f t="shared" si="93"/>
        <v>40759.630497685182</v>
      </c>
      <c r="U753" s="13">
        <f t="shared" si="94"/>
        <v>46</v>
      </c>
      <c r="V753" s="13">
        <f t="shared" si="95"/>
        <v>77.282608695652172</v>
      </c>
    </row>
    <row r="754" spans="1:22" ht="43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42639.421493055561</v>
      </c>
      <c r="T754" s="10">
        <f t="shared" si="93"/>
        <v>42659.458333333328</v>
      </c>
      <c r="U754" s="13">
        <f t="shared" si="94"/>
        <v>20</v>
      </c>
      <c r="V754" s="13">
        <f t="shared" si="95"/>
        <v>279.25</v>
      </c>
    </row>
    <row r="755" spans="1:22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42019.590173611112</v>
      </c>
      <c r="T755" s="10">
        <f t="shared" si="93"/>
        <v>42049.590173611112</v>
      </c>
      <c r="U755" s="13">
        <f t="shared" si="94"/>
        <v>30</v>
      </c>
      <c r="V755" s="13">
        <f t="shared" si="95"/>
        <v>426.66666666666669</v>
      </c>
    </row>
    <row r="756" spans="1:22" ht="43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41249.749085648145</v>
      </c>
      <c r="T756" s="10">
        <f t="shared" si="93"/>
        <v>41279.749085648145</v>
      </c>
      <c r="U756" s="13">
        <f t="shared" si="94"/>
        <v>30</v>
      </c>
      <c r="V756" s="13">
        <f t="shared" si="95"/>
        <v>69.166666666666671</v>
      </c>
    </row>
    <row r="757" spans="1:22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41383.605057870373</v>
      </c>
      <c r="T757" s="10">
        <f t="shared" si="93"/>
        <v>41414.02847222222</v>
      </c>
      <c r="U757" s="13">
        <f t="shared" si="94"/>
        <v>31</v>
      </c>
      <c r="V757" s="13">
        <f t="shared" si="95"/>
        <v>82.183548387096778</v>
      </c>
    </row>
    <row r="758" spans="1:22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40590.766886574071</v>
      </c>
      <c r="T758" s="10">
        <f t="shared" si="93"/>
        <v>40651.725219907406</v>
      </c>
      <c r="U758" s="13">
        <f t="shared" si="94"/>
        <v>61</v>
      </c>
      <c r="V758" s="13">
        <f t="shared" si="95"/>
        <v>13.508196721311476</v>
      </c>
    </row>
    <row r="759" spans="1:22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41235.054560185185</v>
      </c>
      <c r="T759" s="10">
        <f t="shared" si="93"/>
        <v>41249.054560185185</v>
      </c>
      <c r="U759" s="13">
        <f t="shared" si="94"/>
        <v>14</v>
      </c>
      <c r="V759" s="13">
        <f t="shared" si="95"/>
        <v>42.5</v>
      </c>
    </row>
    <row r="760" spans="1:22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40429.836435185185</v>
      </c>
      <c r="T760" s="10">
        <f t="shared" si="93"/>
        <v>40459.836435185185</v>
      </c>
      <c r="U760" s="13">
        <f t="shared" si="94"/>
        <v>30</v>
      </c>
      <c r="V760" s="13">
        <f t="shared" si="95"/>
        <v>85</v>
      </c>
    </row>
    <row r="761" spans="1:22" ht="2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41789.330312500002</v>
      </c>
      <c r="T761" s="10">
        <f t="shared" si="93"/>
        <v>41829.330312500002</v>
      </c>
      <c r="U761" s="13">
        <f t="shared" si="94"/>
        <v>40</v>
      </c>
      <c r="V761" s="13">
        <f t="shared" si="95"/>
        <v>127.4</v>
      </c>
    </row>
    <row r="762" spans="1:22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42670.764039351852</v>
      </c>
      <c r="T762" s="10">
        <f t="shared" si="93"/>
        <v>42700.805706018517</v>
      </c>
      <c r="U762" s="13">
        <f t="shared" si="94"/>
        <v>30</v>
      </c>
      <c r="V762" s="13">
        <f t="shared" si="95"/>
        <v>0</v>
      </c>
    </row>
    <row r="763" spans="1:22" ht="2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41642.751458333332</v>
      </c>
      <c r="T763" s="10">
        <f t="shared" si="93"/>
        <v>41672.751458333332</v>
      </c>
      <c r="U763" s="13">
        <f t="shared" si="94"/>
        <v>30</v>
      </c>
      <c r="V763" s="13">
        <f t="shared" si="95"/>
        <v>7.833333333333333</v>
      </c>
    </row>
    <row r="764" spans="1:22" ht="2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42690.858449074076</v>
      </c>
      <c r="T764" s="10">
        <f t="shared" si="93"/>
        <v>42708.25</v>
      </c>
      <c r="U764" s="13">
        <f t="shared" si="94"/>
        <v>18</v>
      </c>
      <c r="V764" s="13">
        <f t="shared" si="95"/>
        <v>0</v>
      </c>
    </row>
    <row r="765" spans="1:22" ht="2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41471.446851851848</v>
      </c>
      <c r="T765" s="10">
        <f t="shared" si="93"/>
        <v>41501.446851851848</v>
      </c>
      <c r="U765" s="13">
        <f t="shared" si="94"/>
        <v>30</v>
      </c>
      <c r="V765" s="13">
        <f t="shared" si="95"/>
        <v>0.16666666666666666</v>
      </c>
    </row>
    <row r="766" spans="1:22" ht="2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0">
        <f t="shared" si="92"/>
        <v>42227.173159722224</v>
      </c>
      <c r="T766" s="10">
        <f t="shared" si="93"/>
        <v>42257.173159722224</v>
      </c>
      <c r="U766" s="13">
        <f t="shared" si="94"/>
        <v>30</v>
      </c>
      <c r="V766" s="13">
        <f t="shared" si="95"/>
        <v>0</v>
      </c>
    </row>
    <row r="767" spans="1:22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41901.542638888888</v>
      </c>
      <c r="T767" s="10">
        <f t="shared" si="93"/>
        <v>41931.542638888888</v>
      </c>
      <c r="U767" s="13">
        <f t="shared" si="94"/>
        <v>30</v>
      </c>
      <c r="V767" s="13">
        <f t="shared" si="95"/>
        <v>84.033333333333331</v>
      </c>
    </row>
    <row r="768" spans="1:22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42021.783368055556</v>
      </c>
      <c r="T768" s="10">
        <f t="shared" si="93"/>
        <v>42051.783368055556</v>
      </c>
      <c r="U768" s="13">
        <f t="shared" si="94"/>
        <v>30</v>
      </c>
      <c r="V768" s="13">
        <f t="shared" si="95"/>
        <v>0</v>
      </c>
    </row>
    <row r="769" spans="1:22" ht="58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42115.143634259264</v>
      </c>
      <c r="T769" s="10">
        <f t="shared" si="93"/>
        <v>42145.143634259264</v>
      </c>
      <c r="U769" s="13">
        <f t="shared" si="94"/>
        <v>30</v>
      </c>
      <c r="V769" s="13">
        <f t="shared" si="95"/>
        <v>5.9</v>
      </c>
    </row>
    <row r="770" spans="1:22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0">
        <f t="shared" si="92"/>
        <v>41594.207060185188</v>
      </c>
      <c r="T770" s="10">
        <f t="shared" si="93"/>
        <v>41624.207060185188</v>
      </c>
      <c r="U770" s="13">
        <f t="shared" si="94"/>
        <v>30</v>
      </c>
      <c r="V770" s="13">
        <f t="shared" si="95"/>
        <v>0</v>
      </c>
    </row>
    <row r="771" spans="1:22" ht="43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10">
        <f t="shared" ref="S771:S834" si="100">(((J771/60)/60)/24)+DATE(1970,1,1)</f>
        <v>41604.996458333335</v>
      </c>
      <c r="T771" s="10">
        <f t="shared" ref="T771:T834" si="101">(((I771/60)/60)/24)+DATE(1970,1,1)</f>
        <v>41634.996458333335</v>
      </c>
      <c r="U771" s="13">
        <f t="shared" ref="U771:U834" si="102">DATEDIF(S771,T771,"d")</f>
        <v>30</v>
      </c>
      <c r="V771" s="13">
        <f t="shared" ref="V771:V834" si="103">E771/U771</f>
        <v>55.2</v>
      </c>
    </row>
    <row r="772" spans="1:22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41289.999641203707</v>
      </c>
      <c r="T772" s="10">
        <f t="shared" si="101"/>
        <v>41329.999641203707</v>
      </c>
      <c r="U772" s="13">
        <f t="shared" si="102"/>
        <v>40</v>
      </c>
      <c r="V772" s="13">
        <f t="shared" si="103"/>
        <v>0</v>
      </c>
    </row>
    <row r="773" spans="1:22" ht="2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42349.824097222227</v>
      </c>
      <c r="T773" s="10">
        <f t="shared" si="101"/>
        <v>42399.824097222227</v>
      </c>
      <c r="U773" s="13">
        <f t="shared" si="102"/>
        <v>50</v>
      </c>
      <c r="V773" s="13">
        <f t="shared" si="103"/>
        <v>0.2</v>
      </c>
    </row>
    <row r="774" spans="1:22" ht="43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40068.056932870371</v>
      </c>
      <c r="T774" s="10">
        <f t="shared" si="101"/>
        <v>40118.165972222225</v>
      </c>
      <c r="U774" s="13">
        <f t="shared" si="102"/>
        <v>50</v>
      </c>
      <c r="V774" s="13">
        <f t="shared" si="103"/>
        <v>1</v>
      </c>
    </row>
    <row r="775" spans="1:22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42100.735937499994</v>
      </c>
      <c r="T775" s="10">
        <f t="shared" si="101"/>
        <v>42134.959027777775</v>
      </c>
      <c r="U775" s="13">
        <f t="shared" si="102"/>
        <v>34</v>
      </c>
      <c r="V775" s="13">
        <f t="shared" si="103"/>
        <v>0.94117647058823528</v>
      </c>
    </row>
    <row r="776" spans="1:22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41663.780300925922</v>
      </c>
      <c r="T776" s="10">
        <f t="shared" si="101"/>
        <v>41693.780300925922</v>
      </c>
      <c r="U776" s="13">
        <f t="shared" si="102"/>
        <v>30</v>
      </c>
      <c r="V776" s="13">
        <f t="shared" si="103"/>
        <v>11.7</v>
      </c>
    </row>
    <row r="777" spans="1:22" ht="2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40863.060127314813</v>
      </c>
      <c r="T777" s="10">
        <f t="shared" si="101"/>
        <v>40893.060127314813</v>
      </c>
      <c r="U777" s="13">
        <f t="shared" si="102"/>
        <v>30</v>
      </c>
      <c r="V777" s="13">
        <f t="shared" si="103"/>
        <v>5.666666666666667</v>
      </c>
    </row>
    <row r="778" spans="1:22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42250.685706018514</v>
      </c>
      <c r="T778" s="10">
        <f t="shared" si="101"/>
        <v>42288.208333333328</v>
      </c>
      <c r="U778" s="13">
        <f t="shared" si="102"/>
        <v>38</v>
      </c>
      <c r="V778" s="13">
        <f t="shared" si="103"/>
        <v>94.684210526315795</v>
      </c>
    </row>
    <row r="779" spans="1:22" ht="43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41456.981215277774</v>
      </c>
      <c r="T779" s="10">
        <f t="shared" si="101"/>
        <v>41486.981215277774</v>
      </c>
      <c r="U779" s="13">
        <f t="shared" si="102"/>
        <v>30</v>
      </c>
      <c r="V779" s="13">
        <f t="shared" si="103"/>
        <v>0.7</v>
      </c>
    </row>
    <row r="780" spans="1:22" ht="2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41729.702314814815</v>
      </c>
      <c r="T780" s="10">
        <f t="shared" si="101"/>
        <v>41759.702314814815</v>
      </c>
      <c r="U780" s="13">
        <f t="shared" si="102"/>
        <v>30</v>
      </c>
      <c r="V780" s="13">
        <f t="shared" si="103"/>
        <v>6.6666666666666666E-2</v>
      </c>
    </row>
    <row r="781" spans="1:22" ht="43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40436.68408564815</v>
      </c>
      <c r="T781" s="10">
        <f t="shared" si="101"/>
        <v>40466.166666666664</v>
      </c>
      <c r="U781" s="13">
        <f t="shared" si="102"/>
        <v>30</v>
      </c>
      <c r="V781" s="13">
        <f t="shared" si="103"/>
        <v>13.333333333333334</v>
      </c>
    </row>
    <row r="782" spans="1:22" ht="29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40636.673900462964</v>
      </c>
      <c r="T782" s="10">
        <f t="shared" si="101"/>
        <v>40666.673900462964</v>
      </c>
      <c r="U782" s="13">
        <f t="shared" si="102"/>
        <v>30</v>
      </c>
      <c r="V782" s="13">
        <f t="shared" si="103"/>
        <v>34.666666666666664</v>
      </c>
    </row>
    <row r="783" spans="1:22" ht="2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41403.000856481485</v>
      </c>
      <c r="T783" s="10">
        <f t="shared" si="101"/>
        <v>41433.000856481485</v>
      </c>
      <c r="U783" s="13">
        <f t="shared" si="102"/>
        <v>30</v>
      </c>
      <c r="V783" s="13">
        <f t="shared" si="103"/>
        <v>35.507666666666665</v>
      </c>
    </row>
    <row r="784" spans="1:22" ht="2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41116.758125</v>
      </c>
      <c r="T784" s="10">
        <f t="shared" si="101"/>
        <v>41146.758125</v>
      </c>
      <c r="U784" s="13">
        <f t="shared" si="102"/>
        <v>30</v>
      </c>
      <c r="V784" s="13">
        <f t="shared" si="103"/>
        <v>23.333333333333332</v>
      </c>
    </row>
    <row r="785" spans="1:22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40987.773715277777</v>
      </c>
      <c r="T785" s="10">
        <f t="shared" si="101"/>
        <v>41026.916666666664</v>
      </c>
      <c r="U785" s="13">
        <f t="shared" si="102"/>
        <v>39</v>
      </c>
      <c r="V785" s="13">
        <f t="shared" si="103"/>
        <v>56.974358974358971</v>
      </c>
    </row>
    <row r="786" spans="1:22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41675.149525462963</v>
      </c>
      <c r="T786" s="10">
        <f t="shared" si="101"/>
        <v>41715.107858796298</v>
      </c>
      <c r="U786" s="13">
        <f t="shared" si="102"/>
        <v>40</v>
      </c>
      <c r="V786" s="13">
        <f t="shared" si="103"/>
        <v>25.625</v>
      </c>
    </row>
    <row r="787" spans="1:22" ht="43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41303.593923611108</v>
      </c>
      <c r="T787" s="10">
        <f t="shared" si="101"/>
        <v>41333.593923611108</v>
      </c>
      <c r="U787" s="13">
        <f t="shared" si="102"/>
        <v>30</v>
      </c>
      <c r="V787" s="13">
        <f t="shared" si="103"/>
        <v>30.104666666666667</v>
      </c>
    </row>
    <row r="788" spans="1:22" ht="2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40983.055949074071</v>
      </c>
      <c r="T788" s="10">
        <f t="shared" si="101"/>
        <v>41040.657638888886</v>
      </c>
      <c r="U788" s="13">
        <f t="shared" si="102"/>
        <v>57</v>
      </c>
      <c r="V788" s="13">
        <f t="shared" si="103"/>
        <v>125.26315789473684</v>
      </c>
    </row>
    <row r="789" spans="1:22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41549.627615740741</v>
      </c>
      <c r="T789" s="10">
        <f t="shared" si="101"/>
        <v>41579.627615740741</v>
      </c>
      <c r="U789" s="13">
        <f t="shared" si="102"/>
        <v>30</v>
      </c>
      <c r="V789" s="13">
        <f t="shared" si="103"/>
        <v>45.666666666666664</v>
      </c>
    </row>
    <row r="790" spans="1:22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41059.006805555553</v>
      </c>
      <c r="T790" s="10">
        <f t="shared" si="101"/>
        <v>41097.165972222225</v>
      </c>
      <c r="U790" s="13">
        <f t="shared" si="102"/>
        <v>38</v>
      </c>
      <c r="V790" s="13">
        <f t="shared" si="103"/>
        <v>53.553947368421049</v>
      </c>
    </row>
    <row r="791" spans="1:22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41277.186111111114</v>
      </c>
      <c r="T791" s="10">
        <f t="shared" si="101"/>
        <v>41295.332638888889</v>
      </c>
      <c r="U791" s="13">
        <f t="shared" si="102"/>
        <v>18</v>
      </c>
      <c r="V791" s="13">
        <f t="shared" si="103"/>
        <v>103.33333333333333</v>
      </c>
    </row>
    <row r="792" spans="1:22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41276.047905092593</v>
      </c>
      <c r="T792" s="10">
        <f t="shared" si="101"/>
        <v>41306.047905092593</v>
      </c>
      <c r="U792" s="13">
        <f t="shared" si="102"/>
        <v>30</v>
      </c>
      <c r="V792" s="13">
        <f t="shared" si="103"/>
        <v>481.24866666666662</v>
      </c>
    </row>
    <row r="793" spans="1:22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41557.780624999999</v>
      </c>
      <c r="T793" s="10">
        <f t="shared" si="101"/>
        <v>41591.249305555553</v>
      </c>
      <c r="U793" s="13">
        <f t="shared" si="102"/>
        <v>34</v>
      </c>
      <c r="V793" s="13">
        <f t="shared" si="103"/>
        <v>229.11764705882354</v>
      </c>
    </row>
    <row r="794" spans="1:22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41555.873645833337</v>
      </c>
      <c r="T794" s="10">
        <f t="shared" si="101"/>
        <v>41585.915312500001</v>
      </c>
      <c r="U794" s="13">
        <f t="shared" si="102"/>
        <v>30</v>
      </c>
      <c r="V794" s="13">
        <f t="shared" si="103"/>
        <v>83.703666666666678</v>
      </c>
    </row>
    <row r="795" spans="1:22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41442.741249999999</v>
      </c>
      <c r="T795" s="10">
        <f t="shared" si="101"/>
        <v>41458.207638888889</v>
      </c>
      <c r="U795" s="13">
        <f t="shared" si="102"/>
        <v>16</v>
      </c>
      <c r="V795" s="13">
        <f t="shared" si="103"/>
        <v>176.65187499999999</v>
      </c>
    </row>
    <row r="796" spans="1:22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40736.115011574075</v>
      </c>
      <c r="T796" s="10">
        <f t="shared" si="101"/>
        <v>40791.712500000001</v>
      </c>
      <c r="U796" s="13">
        <f t="shared" si="102"/>
        <v>55</v>
      </c>
      <c r="V796" s="13">
        <f t="shared" si="103"/>
        <v>153.18181818181819</v>
      </c>
    </row>
    <row r="797" spans="1:22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40963.613032407404</v>
      </c>
      <c r="T797" s="10">
        <f t="shared" si="101"/>
        <v>41006.207638888889</v>
      </c>
      <c r="U797" s="13">
        <f t="shared" si="102"/>
        <v>43</v>
      </c>
      <c r="V797" s="13">
        <f t="shared" si="103"/>
        <v>363.95348837209303</v>
      </c>
    </row>
    <row r="798" spans="1:22" ht="43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41502.882928240739</v>
      </c>
      <c r="T798" s="10">
        <f t="shared" si="101"/>
        <v>41532.881944444445</v>
      </c>
      <c r="U798" s="13">
        <f t="shared" si="102"/>
        <v>30</v>
      </c>
      <c r="V798" s="13">
        <f t="shared" si="103"/>
        <v>337.83333333333331</v>
      </c>
    </row>
    <row r="799" spans="1:22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40996.994074074071</v>
      </c>
      <c r="T799" s="10">
        <f t="shared" si="101"/>
        <v>41028.166666666664</v>
      </c>
      <c r="U799" s="13">
        <f t="shared" si="102"/>
        <v>32</v>
      </c>
      <c r="V799" s="13">
        <f t="shared" si="103"/>
        <v>100.8125</v>
      </c>
    </row>
    <row r="800" spans="1:22" ht="2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41882.590127314819</v>
      </c>
      <c r="T800" s="10">
        <f t="shared" si="101"/>
        <v>41912.590127314819</v>
      </c>
      <c r="U800" s="13">
        <f t="shared" si="102"/>
        <v>30</v>
      </c>
      <c r="V800" s="13">
        <f t="shared" si="103"/>
        <v>134.03333333333333</v>
      </c>
    </row>
    <row r="801" spans="1:22" ht="43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40996.667199074072</v>
      </c>
      <c r="T801" s="10">
        <f t="shared" si="101"/>
        <v>41026.667199074072</v>
      </c>
      <c r="U801" s="13">
        <f t="shared" si="102"/>
        <v>30</v>
      </c>
      <c r="V801" s="13">
        <f t="shared" si="103"/>
        <v>166.7</v>
      </c>
    </row>
    <row r="802" spans="1:22" ht="2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41863.433495370373</v>
      </c>
      <c r="T802" s="10">
        <f t="shared" si="101"/>
        <v>41893.433495370373</v>
      </c>
      <c r="U802" s="13">
        <f t="shared" si="102"/>
        <v>30</v>
      </c>
      <c r="V802" s="13">
        <f t="shared" si="103"/>
        <v>76.066666666666663</v>
      </c>
    </row>
    <row r="803" spans="1:22" ht="2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40695.795370370368</v>
      </c>
      <c r="T803" s="10">
        <f t="shared" si="101"/>
        <v>40725.795370370368</v>
      </c>
      <c r="U803" s="13">
        <f t="shared" si="102"/>
        <v>30</v>
      </c>
      <c r="V803" s="13">
        <f t="shared" si="103"/>
        <v>74.347666666666655</v>
      </c>
    </row>
    <row r="804" spans="1:22" ht="43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41123.022268518522</v>
      </c>
      <c r="T804" s="10">
        <f t="shared" si="101"/>
        <v>41169.170138888891</v>
      </c>
      <c r="U804" s="13">
        <f t="shared" si="102"/>
        <v>46</v>
      </c>
      <c r="V804" s="13">
        <f t="shared" si="103"/>
        <v>132.17391304347825</v>
      </c>
    </row>
    <row r="805" spans="1:22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40665.949976851851</v>
      </c>
      <c r="T805" s="10">
        <f t="shared" si="101"/>
        <v>40692.041666666664</v>
      </c>
      <c r="U805" s="13">
        <f t="shared" si="102"/>
        <v>27</v>
      </c>
      <c r="V805" s="13">
        <f t="shared" si="103"/>
        <v>105</v>
      </c>
    </row>
    <row r="806" spans="1:22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40730.105625000004</v>
      </c>
      <c r="T806" s="10">
        <f t="shared" si="101"/>
        <v>40747.165972222225</v>
      </c>
      <c r="U806" s="13">
        <f t="shared" si="102"/>
        <v>17</v>
      </c>
      <c r="V806" s="13">
        <f t="shared" si="103"/>
        <v>323.52941176470586</v>
      </c>
    </row>
    <row r="807" spans="1:22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40690.823055555556</v>
      </c>
      <c r="T807" s="10">
        <f t="shared" si="101"/>
        <v>40740.958333333336</v>
      </c>
      <c r="U807" s="13">
        <f t="shared" si="102"/>
        <v>50</v>
      </c>
      <c r="V807" s="13">
        <f t="shared" si="103"/>
        <v>63</v>
      </c>
    </row>
    <row r="808" spans="1:2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40763.691423611112</v>
      </c>
      <c r="T808" s="10">
        <f t="shared" si="101"/>
        <v>40793.691423611112</v>
      </c>
      <c r="U808" s="13">
        <f t="shared" si="102"/>
        <v>30</v>
      </c>
      <c r="V808" s="13">
        <f t="shared" si="103"/>
        <v>278.5</v>
      </c>
    </row>
    <row r="809" spans="1:22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42759.628599537042</v>
      </c>
      <c r="T809" s="10">
        <f t="shared" si="101"/>
        <v>42795.083333333328</v>
      </c>
      <c r="U809" s="13">
        <f t="shared" si="102"/>
        <v>36</v>
      </c>
      <c r="V809" s="13">
        <f t="shared" si="103"/>
        <v>116.80555555555556</v>
      </c>
    </row>
    <row r="810" spans="1:22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41962.100532407407</v>
      </c>
      <c r="T810" s="10">
        <f t="shared" si="101"/>
        <v>41995.207638888889</v>
      </c>
      <c r="U810" s="13">
        <f t="shared" si="102"/>
        <v>33</v>
      </c>
      <c r="V810" s="13">
        <f t="shared" si="103"/>
        <v>136.36363636363637</v>
      </c>
    </row>
    <row r="811" spans="1:22" ht="29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41628.833680555559</v>
      </c>
      <c r="T811" s="10">
        <f t="shared" si="101"/>
        <v>41658.833680555559</v>
      </c>
      <c r="U811" s="13">
        <f t="shared" si="102"/>
        <v>30</v>
      </c>
      <c r="V811" s="13">
        <f t="shared" si="103"/>
        <v>138.36666666666667</v>
      </c>
    </row>
    <row r="812" spans="1:22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41123.056273148148</v>
      </c>
      <c r="T812" s="10">
        <f t="shared" si="101"/>
        <v>41153.056273148148</v>
      </c>
      <c r="U812" s="13">
        <f t="shared" si="102"/>
        <v>30</v>
      </c>
      <c r="V812" s="13">
        <f t="shared" si="103"/>
        <v>52.5</v>
      </c>
    </row>
    <row r="813" spans="1:22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41443.643541666665</v>
      </c>
      <c r="T813" s="10">
        <f t="shared" si="101"/>
        <v>41465.702777777777</v>
      </c>
      <c r="U813" s="13">
        <f t="shared" si="102"/>
        <v>22</v>
      </c>
      <c r="V813" s="13">
        <f t="shared" si="103"/>
        <v>47.272727272727273</v>
      </c>
    </row>
    <row r="814" spans="1:22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41282.017962962964</v>
      </c>
      <c r="T814" s="10">
        <f t="shared" si="101"/>
        <v>41334.581944444442</v>
      </c>
      <c r="U814" s="13">
        <f t="shared" si="102"/>
        <v>52</v>
      </c>
      <c r="V814" s="13">
        <f t="shared" si="103"/>
        <v>17.51923076923077</v>
      </c>
    </row>
    <row r="815" spans="1:22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41080.960243055553</v>
      </c>
      <c r="T815" s="10">
        <f t="shared" si="101"/>
        <v>41110.960243055553</v>
      </c>
      <c r="U815" s="13">
        <f t="shared" si="102"/>
        <v>30</v>
      </c>
      <c r="V815" s="13">
        <f t="shared" si="103"/>
        <v>79.998000000000005</v>
      </c>
    </row>
    <row r="816" spans="1:22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40679.743067129632</v>
      </c>
      <c r="T816" s="10">
        <f t="shared" si="101"/>
        <v>40694.75277777778</v>
      </c>
      <c r="U816" s="13">
        <f t="shared" si="102"/>
        <v>15</v>
      </c>
      <c r="V816" s="13">
        <f t="shared" si="103"/>
        <v>84.86666666666666</v>
      </c>
    </row>
    <row r="817" spans="1:22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41914.917858796296</v>
      </c>
      <c r="T817" s="10">
        <f t="shared" si="101"/>
        <v>41944.917858796296</v>
      </c>
      <c r="U817" s="13">
        <f t="shared" si="102"/>
        <v>30</v>
      </c>
      <c r="V817" s="13">
        <f t="shared" si="103"/>
        <v>142.66666666666666</v>
      </c>
    </row>
    <row r="818" spans="1:22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41341.870868055557</v>
      </c>
      <c r="T818" s="10">
        <f t="shared" si="101"/>
        <v>41373.270833333336</v>
      </c>
      <c r="U818" s="13">
        <f t="shared" si="102"/>
        <v>32</v>
      </c>
      <c r="V818" s="13">
        <f t="shared" si="103"/>
        <v>251.82968750000001</v>
      </c>
    </row>
    <row r="819" spans="1:22" ht="2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40925.599664351852</v>
      </c>
      <c r="T819" s="10">
        <f t="shared" si="101"/>
        <v>40979.207638888889</v>
      </c>
      <c r="U819" s="13">
        <f t="shared" si="102"/>
        <v>54</v>
      </c>
      <c r="V819" s="13">
        <f t="shared" si="103"/>
        <v>38.086296296296297</v>
      </c>
    </row>
    <row r="820" spans="1:22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41120.882881944446</v>
      </c>
      <c r="T820" s="10">
        <f t="shared" si="101"/>
        <v>41128.709027777775</v>
      </c>
      <c r="U820" s="13">
        <f t="shared" si="102"/>
        <v>8</v>
      </c>
      <c r="V820" s="13">
        <f t="shared" si="103"/>
        <v>68.125</v>
      </c>
    </row>
    <row r="821" spans="1:2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41619.998310185183</v>
      </c>
      <c r="T821" s="10">
        <f t="shared" si="101"/>
        <v>41629.197222222225</v>
      </c>
      <c r="U821" s="13">
        <f t="shared" si="102"/>
        <v>10</v>
      </c>
      <c r="V821" s="13">
        <f t="shared" si="103"/>
        <v>43.5</v>
      </c>
    </row>
    <row r="822" spans="1:22" ht="2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41768.841921296298</v>
      </c>
      <c r="T822" s="10">
        <f t="shared" si="101"/>
        <v>41799.208333333336</v>
      </c>
      <c r="U822" s="13">
        <f t="shared" si="102"/>
        <v>31</v>
      </c>
      <c r="V822" s="13">
        <f t="shared" si="103"/>
        <v>86.483870967741936</v>
      </c>
    </row>
    <row r="823" spans="1:22" ht="2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42093.922048611115</v>
      </c>
      <c r="T823" s="10">
        <f t="shared" si="101"/>
        <v>42128.167361111111</v>
      </c>
      <c r="U823" s="13">
        <f t="shared" si="102"/>
        <v>35</v>
      </c>
      <c r="V823" s="13">
        <f t="shared" si="103"/>
        <v>499.48571428571427</v>
      </c>
    </row>
    <row r="824" spans="1:22" ht="29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41157.947337962964</v>
      </c>
      <c r="T824" s="10">
        <f t="shared" si="101"/>
        <v>41187.947337962964</v>
      </c>
      <c r="U824" s="13">
        <f t="shared" si="102"/>
        <v>30</v>
      </c>
      <c r="V824" s="13">
        <f t="shared" si="103"/>
        <v>119.16666666666667</v>
      </c>
    </row>
    <row r="825" spans="1:22" ht="2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42055.972824074073</v>
      </c>
      <c r="T825" s="10">
        <f t="shared" si="101"/>
        <v>42085.931157407409</v>
      </c>
      <c r="U825" s="13">
        <f t="shared" si="102"/>
        <v>30</v>
      </c>
      <c r="V825" s="13">
        <f t="shared" si="103"/>
        <v>47.866666666666667</v>
      </c>
    </row>
    <row r="826" spans="1:22" ht="43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40250.242106481484</v>
      </c>
      <c r="T826" s="10">
        <f t="shared" si="101"/>
        <v>40286.290972222225</v>
      </c>
      <c r="U826" s="13">
        <f t="shared" si="102"/>
        <v>36</v>
      </c>
      <c r="V826" s="13">
        <f t="shared" si="103"/>
        <v>59.724999999999994</v>
      </c>
    </row>
    <row r="827" spans="1:22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41186.306527777779</v>
      </c>
      <c r="T827" s="10">
        <f t="shared" si="101"/>
        <v>41211.306527777779</v>
      </c>
      <c r="U827" s="13">
        <f t="shared" si="102"/>
        <v>25</v>
      </c>
      <c r="V827" s="13">
        <f t="shared" si="103"/>
        <v>502.16</v>
      </c>
    </row>
    <row r="828" spans="1:22" ht="2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40973.038541666669</v>
      </c>
      <c r="T828" s="10">
        <f t="shared" si="101"/>
        <v>40993.996874999997</v>
      </c>
      <c r="U828" s="13">
        <f t="shared" si="102"/>
        <v>20</v>
      </c>
      <c r="V828" s="13">
        <f t="shared" si="103"/>
        <v>279</v>
      </c>
    </row>
    <row r="829" spans="1:22" ht="43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40927.473460648151</v>
      </c>
      <c r="T829" s="10">
        <f t="shared" si="101"/>
        <v>40953.825694444444</v>
      </c>
      <c r="U829" s="13">
        <f t="shared" si="102"/>
        <v>26</v>
      </c>
      <c r="V829" s="13">
        <f t="shared" si="103"/>
        <v>11.923076923076923</v>
      </c>
    </row>
    <row r="830" spans="1:22" ht="43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41073.050717592596</v>
      </c>
      <c r="T830" s="10">
        <f t="shared" si="101"/>
        <v>41085.683333333334</v>
      </c>
      <c r="U830" s="13">
        <f t="shared" si="102"/>
        <v>12</v>
      </c>
      <c r="V830" s="13">
        <f t="shared" si="103"/>
        <v>115.91666666666667</v>
      </c>
    </row>
    <row r="831" spans="1:22" ht="43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42504.801388888889</v>
      </c>
      <c r="T831" s="10">
        <f t="shared" si="101"/>
        <v>42564.801388888889</v>
      </c>
      <c r="U831" s="13">
        <f t="shared" si="102"/>
        <v>60</v>
      </c>
      <c r="V831" s="13">
        <f t="shared" si="103"/>
        <v>8.6666666666666661</v>
      </c>
    </row>
    <row r="832" spans="1:22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41325.525752314818</v>
      </c>
      <c r="T832" s="10">
        <f t="shared" si="101"/>
        <v>41355.484085648146</v>
      </c>
      <c r="U832" s="13">
        <f t="shared" si="102"/>
        <v>30</v>
      </c>
      <c r="V832" s="13">
        <f t="shared" si="103"/>
        <v>64.7</v>
      </c>
    </row>
    <row r="833" spans="1:22" ht="29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40996.646921296298</v>
      </c>
      <c r="T833" s="10">
        <f t="shared" si="101"/>
        <v>41026.646921296298</v>
      </c>
      <c r="U833" s="13">
        <f t="shared" si="102"/>
        <v>30</v>
      </c>
      <c r="V833" s="13">
        <f t="shared" si="103"/>
        <v>116.66666666666667</v>
      </c>
    </row>
    <row r="834" spans="1:22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40869.675173611111</v>
      </c>
      <c r="T834" s="10">
        <f t="shared" si="101"/>
        <v>40929.342361111114</v>
      </c>
      <c r="U834" s="13">
        <f t="shared" si="102"/>
        <v>60</v>
      </c>
      <c r="V834" s="13">
        <f t="shared" si="103"/>
        <v>251.51766666666666</v>
      </c>
    </row>
    <row r="835" spans="1:2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10">
        <f t="shared" ref="S835:S898" si="108">(((J835/60)/60)/24)+DATE(1970,1,1)</f>
        <v>41718.878182870372</v>
      </c>
      <c r="T835" s="10">
        <f t="shared" ref="T835:T898" si="109">(((I835/60)/60)/24)+DATE(1970,1,1)</f>
        <v>41748.878182870372</v>
      </c>
      <c r="U835" s="13">
        <f t="shared" ref="U835:U898" si="110">DATEDIF(S835,T835,"d")</f>
        <v>30</v>
      </c>
      <c r="V835" s="13">
        <f t="shared" ref="V835:V898" si="111">E835/U835</f>
        <v>203.33333333333334</v>
      </c>
    </row>
    <row r="836" spans="1:22" ht="43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41422.822824074072</v>
      </c>
      <c r="T836" s="10">
        <f t="shared" si="109"/>
        <v>41456.165972222225</v>
      </c>
      <c r="U836" s="13">
        <f t="shared" si="110"/>
        <v>34</v>
      </c>
      <c r="V836" s="13">
        <f t="shared" si="111"/>
        <v>211.94117647058823</v>
      </c>
    </row>
    <row r="837" spans="1:22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41005.45784722222</v>
      </c>
      <c r="T837" s="10">
        <f t="shared" si="109"/>
        <v>41048.125</v>
      </c>
      <c r="U837" s="13">
        <f t="shared" si="110"/>
        <v>43</v>
      </c>
      <c r="V837" s="13">
        <f t="shared" si="111"/>
        <v>54.534883720930232</v>
      </c>
    </row>
    <row r="838" spans="1:2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41524.056921296295</v>
      </c>
      <c r="T838" s="10">
        <f t="shared" si="109"/>
        <v>41554.056921296295</v>
      </c>
      <c r="U838" s="13">
        <f t="shared" si="110"/>
        <v>30</v>
      </c>
      <c r="V838" s="13">
        <f t="shared" si="111"/>
        <v>168.21733333333336</v>
      </c>
    </row>
    <row r="839" spans="1:22" ht="29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41730.998402777775</v>
      </c>
      <c r="T839" s="10">
        <f t="shared" si="109"/>
        <v>41760.998402777775</v>
      </c>
      <c r="U839" s="13">
        <f t="shared" si="110"/>
        <v>30</v>
      </c>
      <c r="V839" s="13">
        <f t="shared" si="111"/>
        <v>101.5</v>
      </c>
    </row>
    <row r="840" spans="1:22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40895.897974537038</v>
      </c>
      <c r="T840" s="10">
        <f t="shared" si="109"/>
        <v>40925.897974537038</v>
      </c>
      <c r="U840" s="13">
        <f t="shared" si="110"/>
        <v>30</v>
      </c>
      <c r="V840" s="13">
        <f t="shared" si="111"/>
        <v>96.933333333333337</v>
      </c>
    </row>
    <row r="841" spans="1:22" ht="2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41144.763379629629</v>
      </c>
      <c r="T841" s="10">
        <f t="shared" si="109"/>
        <v>41174.763379629629</v>
      </c>
      <c r="U841" s="13">
        <f t="shared" si="110"/>
        <v>30</v>
      </c>
      <c r="V841" s="13">
        <f t="shared" si="111"/>
        <v>194.36099999999999</v>
      </c>
    </row>
    <row r="842" spans="1:22" ht="29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42607.226701388892</v>
      </c>
      <c r="T842" s="10">
        <f t="shared" si="109"/>
        <v>42637.226701388892</v>
      </c>
      <c r="U842" s="13">
        <f t="shared" si="110"/>
        <v>30</v>
      </c>
      <c r="V842" s="13">
        <f t="shared" si="111"/>
        <v>401.38866666666667</v>
      </c>
    </row>
    <row r="843" spans="1:22" ht="43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41923.838692129626</v>
      </c>
      <c r="T843" s="10">
        <f t="shared" si="109"/>
        <v>41953.88035879629</v>
      </c>
      <c r="U843" s="13">
        <f t="shared" si="110"/>
        <v>30</v>
      </c>
      <c r="V843" s="13">
        <f t="shared" si="111"/>
        <v>168.86666666666667</v>
      </c>
    </row>
    <row r="844" spans="1:22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41526.592395833337</v>
      </c>
      <c r="T844" s="10">
        <f t="shared" si="109"/>
        <v>41561.165972222225</v>
      </c>
      <c r="U844" s="13">
        <f t="shared" si="110"/>
        <v>35</v>
      </c>
      <c r="V844" s="13">
        <f t="shared" si="111"/>
        <v>74.51428571428572</v>
      </c>
    </row>
    <row r="845" spans="1:22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42695.257870370369</v>
      </c>
      <c r="T845" s="10">
        <f t="shared" si="109"/>
        <v>42712.333333333328</v>
      </c>
      <c r="U845" s="13">
        <f t="shared" si="110"/>
        <v>17</v>
      </c>
      <c r="V845" s="13">
        <f t="shared" si="111"/>
        <v>471.41176470588238</v>
      </c>
    </row>
    <row r="846" spans="1:22" ht="43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41905.684629629628</v>
      </c>
      <c r="T846" s="10">
        <f t="shared" si="109"/>
        <v>41944.207638888889</v>
      </c>
      <c r="U846" s="13">
        <f t="shared" si="110"/>
        <v>39</v>
      </c>
      <c r="V846" s="13">
        <f t="shared" si="111"/>
        <v>149.33333333333334</v>
      </c>
    </row>
    <row r="847" spans="1:22" ht="2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42578.205972222218</v>
      </c>
      <c r="T847" s="10">
        <f t="shared" si="109"/>
        <v>42618.165972222225</v>
      </c>
      <c r="U847" s="13">
        <f t="shared" si="110"/>
        <v>40</v>
      </c>
      <c r="V847" s="13">
        <f t="shared" si="111"/>
        <v>150.47525000000002</v>
      </c>
    </row>
    <row r="848" spans="1:22" ht="29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41694.391840277778</v>
      </c>
      <c r="T848" s="10">
        <f t="shared" si="109"/>
        <v>41708.583333333336</v>
      </c>
      <c r="U848" s="13">
        <f t="shared" si="110"/>
        <v>14</v>
      </c>
      <c r="V848" s="13">
        <f t="shared" si="111"/>
        <v>95.857857142857142</v>
      </c>
    </row>
    <row r="849" spans="1:2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42165.79833333334</v>
      </c>
      <c r="T849" s="10">
        <f t="shared" si="109"/>
        <v>42195.79833333334</v>
      </c>
      <c r="U849" s="13">
        <f t="shared" si="110"/>
        <v>30</v>
      </c>
      <c r="V849" s="13">
        <f t="shared" si="111"/>
        <v>0.33333333333333331</v>
      </c>
    </row>
    <row r="850" spans="1:22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42078.792048611111</v>
      </c>
      <c r="T850" s="10">
        <f t="shared" si="109"/>
        <v>42108.792048611111</v>
      </c>
      <c r="U850" s="13">
        <f t="shared" si="110"/>
        <v>30</v>
      </c>
      <c r="V850" s="13">
        <f t="shared" si="111"/>
        <v>10</v>
      </c>
    </row>
    <row r="851" spans="1:22" ht="43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42051.148888888885</v>
      </c>
      <c r="T851" s="10">
        <f t="shared" si="109"/>
        <v>42079.107222222221</v>
      </c>
      <c r="U851" s="13">
        <f t="shared" si="110"/>
        <v>28</v>
      </c>
      <c r="V851" s="13">
        <f t="shared" si="111"/>
        <v>171.28571428571428</v>
      </c>
    </row>
    <row r="852" spans="1:22" ht="2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42452.827743055561</v>
      </c>
      <c r="T852" s="10">
        <f t="shared" si="109"/>
        <v>42485.207638888889</v>
      </c>
      <c r="U852" s="13">
        <f t="shared" si="110"/>
        <v>33</v>
      </c>
      <c r="V852" s="13">
        <f t="shared" si="111"/>
        <v>188.09090909090909</v>
      </c>
    </row>
    <row r="853" spans="1:22" ht="29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42522.880243055552</v>
      </c>
      <c r="T853" s="10">
        <f t="shared" si="109"/>
        <v>42582.822916666672</v>
      </c>
      <c r="U853" s="13">
        <f t="shared" si="110"/>
        <v>60</v>
      </c>
      <c r="V853" s="13">
        <f t="shared" si="111"/>
        <v>43.483333333333334</v>
      </c>
    </row>
    <row r="854" spans="1:22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42656.805497685185</v>
      </c>
      <c r="T854" s="10">
        <f t="shared" si="109"/>
        <v>42667.875</v>
      </c>
      <c r="U854" s="13">
        <f t="shared" si="110"/>
        <v>11</v>
      </c>
      <c r="V854" s="13">
        <f t="shared" si="111"/>
        <v>334</v>
      </c>
    </row>
    <row r="855" spans="1:22" ht="2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42021.832280092596</v>
      </c>
      <c r="T855" s="10">
        <f t="shared" si="109"/>
        <v>42051.832280092596</v>
      </c>
      <c r="U855" s="13">
        <f t="shared" si="110"/>
        <v>30</v>
      </c>
      <c r="V855" s="13">
        <f t="shared" si="111"/>
        <v>10</v>
      </c>
    </row>
    <row r="856" spans="1:22" ht="2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42702.212337962963</v>
      </c>
      <c r="T856" s="10">
        <f t="shared" si="109"/>
        <v>42732.212337962963</v>
      </c>
      <c r="U856" s="13">
        <f t="shared" si="110"/>
        <v>30</v>
      </c>
      <c r="V856" s="13">
        <f t="shared" si="111"/>
        <v>1095.51</v>
      </c>
    </row>
    <row r="857" spans="1:22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42545.125196759262</v>
      </c>
      <c r="T857" s="10">
        <f t="shared" si="109"/>
        <v>42575.125196759262</v>
      </c>
      <c r="U857" s="13">
        <f t="shared" si="110"/>
        <v>30</v>
      </c>
      <c r="V857" s="13">
        <f t="shared" si="111"/>
        <v>50</v>
      </c>
    </row>
    <row r="858" spans="1:22" ht="43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42609.311990740738</v>
      </c>
      <c r="T858" s="10">
        <f t="shared" si="109"/>
        <v>42668.791666666672</v>
      </c>
      <c r="U858" s="13">
        <f t="shared" si="110"/>
        <v>59</v>
      </c>
      <c r="V858" s="13">
        <f t="shared" si="111"/>
        <v>9.2372881355932197</v>
      </c>
    </row>
    <row r="859" spans="1:22" ht="29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42291.581377314811</v>
      </c>
      <c r="T859" s="10">
        <f t="shared" si="109"/>
        <v>42333.623043981483</v>
      </c>
      <c r="U859" s="13">
        <f t="shared" si="110"/>
        <v>42</v>
      </c>
      <c r="V859" s="13">
        <f t="shared" si="111"/>
        <v>28.571428571428573</v>
      </c>
    </row>
    <row r="860" spans="1:22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42079.745578703703</v>
      </c>
      <c r="T860" s="10">
        <f t="shared" si="109"/>
        <v>42109.957638888889</v>
      </c>
      <c r="U860" s="13">
        <f t="shared" si="110"/>
        <v>30</v>
      </c>
      <c r="V860" s="13">
        <f t="shared" si="111"/>
        <v>57.602333333333334</v>
      </c>
    </row>
    <row r="861" spans="1:22" ht="29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42128.820231481484</v>
      </c>
      <c r="T861" s="10">
        <f t="shared" si="109"/>
        <v>42159</v>
      </c>
      <c r="U861" s="13">
        <f t="shared" si="110"/>
        <v>31</v>
      </c>
      <c r="V861" s="13">
        <f t="shared" si="111"/>
        <v>135.06451612903226</v>
      </c>
    </row>
    <row r="862" spans="1:22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41570.482789351852</v>
      </c>
      <c r="T862" s="10">
        <f t="shared" si="109"/>
        <v>41600.524456018517</v>
      </c>
      <c r="U862" s="13">
        <f t="shared" si="110"/>
        <v>30</v>
      </c>
      <c r="V862" s="13">
        <f t="shared" si="111"/>
        <v>84.666666666666671</v>
      </c>
    </row>
    <row r="863" spans="1:22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42599.965324074074</v>
      </c>
      <c r="T863" s="10">
        <f t="shared" si="109"/>
        <v>42629.965324074074</v>
      </c>
      <c r="U863" s="13">
        <f t="shared" si="110"/>
        <v>30</v>
      </c>
      <c r="V863" s="13">
        <f t="shared" si="111"/>
        <v>3.3666666666666667</v>
      </c>
    </row>
    <row r="864" spans="1:22" ht="2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41559.5549537037</v>
      </c>
      <c r="T864" s="10">
        <f t="shared" si="109"/>
        <v>41589.596620370372</v>
      </c>
      <c r="U864" s="13">
        <f t="shared" si="110"/>
        <v>30</v>
      </c>
      <c r="V864" s="13">
        <f t="shared" si="111"/>
        <v>5.666666666666667</v>
      </c>
    </row>
    <row r="865" spans="1:22" ht="2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40921.117662037039</v>
      </c>
      <c r="T865" s="10">
        <f t="shared" si="109"/>
        <v>40951.117662037039</v>
      </c>
      <c r="U865" s="13">
        <f t="shared" si="110"/>
        <v>30</v>
      </c>
      <c r="V865" s="13">
        <f t="shared" si="111"/>
        <v>3</v>
      </c>
    </row>
    <row r="866" spans="1:22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41541.106921296298</v>
      </c>
      <c r="T866" s="10">
        <f t="shared" si="109"/>
        <v>41563.415972222225</v>
      </c>
      <c r="U866" s="13">
        <f t="shared" si="110"/>
        <v>22</v>
      </c>
      <c r="V866" s="13">
        <f t="shared" si="111"/>
        <v>122.72727272727273</v>
      </c>
    </row>
    <row r="867" spans="1:22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41230.77311342593</v>
      </c>
      <c r="T867" s="10">
        <f t="shared" si="109"/>
        <v>41290.77311342593</v>
      </c>
      <c r="U867" s="13">
        <f t="shared" si="110"/>
        <v>60</v>
      </c>
      <c r="V867" s="13">
        <f t="shared" si="111"/>
        <v>0.75</v>
      </c>
    </row>
    <row r="868" spans="1:22" ht="2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42025.637939814813</v>
      </c>
      <c r="T868" s="10">
        <f t="shared" si="109"/>
        <v>42063.631944444445</v>
      </c>
      <c r="U868" s="13">
        <f t="shared" si="110"/>
        <v>38</v>
      </c>
      <c r="V868" s="13">
        <f t="shared" si="111"/>
        <v>16.842105263157894</v>
      </c>
    </row>
    <row r="869" spans="1:22" ht="43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40088.105393518519</v>
      </c>
      <c r="T869" s="10">
        <f t="shared" si="109"/>
        <v>40148.207638888889</v>
      </c>
      <c r="U869" s="13">
        <f t="shared" si="110"/>
        <v>60</v>
      </c>
      <c r="V869" s="13">
        <f t="shared" si="111"/>
        <v>20.016666666666666</v>
      </c>
    </row>
    <row r="870" spans="1:22" ht="43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41616.027754629627</v>
      </c>
      <c r="T870" s="10">
        <f t="shared" si="109"/>
        <v>41646.027754629627</v>
      </c>
      <c r="U870" s="13">
        <f t="shared" si="110"/>
        <v>30</v>
      </c>
      <c r="V870" s="13">
        <f t="shared" si="111"/>
        <v>1.6666666666666667</v>
      </c>
    </row>
    <row r="871" spans="1:22" ht="43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41342.845567129632</v>
      </c>
      <c r="T871" s="10">
        <f t="shared" si="109"/>
        <v>41372.803900462961</v>
      </c>
      <c r="U871" s="13">
        <f t="shared" si="110"/>
        <v>30</v>
      </c>
      <c r="V871" s="13">
        <f t="shared" si="111"/>
        <v>34.666666666666664</v>
      </c>
    </row>
    <row r="872" spans="1:22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41488.022256944445</v>
      </c>
      <c r="T872" s="10">
        <f t="shared" si="109"/>
        <v>41518.022256944445</v>
      </c>
      <c r="U872" s="13">
        <f t="shared" si="110"/>
        <v>30</v>
      </c>
      <c r="V872" s="13">
        <f t="shared" si="111"/>
        <v>2.0666666666666669</v>
      </c>
    </row>
    <row r="873" spans="1:22" ht="43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41577.561284722222</v>
      </c>
      <c r="T873" s="10">
        <f t="shared" si="109"/>
        <v>41607.602951388886</v>
      </c>
      <c r="U873" s="13">
        <f t="shared" si="110"/>
        <v>30</v>
      </c>
      <c r="V873" s="13">
        <f t="shared" si="111"/>
        <v>10.833333333333334</v>
      </c>
    </row>
    <row r="874" spans="1:22" ht="2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40567.825543981482</v>
      </c>
      <c r="T874" s="10">
        <f t="shared" si="109"/>
        <v>40612.825543981482</v>
      </c>
      <c r="U874" s="13">
        <f t="shared" si="110"/>
        <v>45</v>
      </c>
      <c r="V874" s="13">
        <f t="shared" si="111"/>
        <v>1.4444444444444444</v>
      </c>
    </row>
    <row r="875" spans="1:22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41184.167129629634</v>
      </c>
      <c r="T875" s="10">
        <f t="shared" si="109"/>
        <v>41224.208796296298</v>
      </c>
      <c r="U875" s="13">
        <f t="shared" si="110"/>
        <v>40</v>
      </c>
      <c r="V875" s="13">
        <f t="shared" si="111"/>
        <v>1.125</v>
      </c>
    </row>
    <row r="876" spans="1:22" ht="43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41368.583726851852</v>
      </c>
      <c r="T876" s="10">
        <f t="shared" si="109"/>
        <v>41398.583726851852</v>
      </c>
      <c r="U876" s="13">
        <f t="shared" si="110"/>
        <v>30</v>
      </c>
      <c r="V876" s="13">
        <f t="shared" si="111"/>
        <v>24.333333333333332</v>
      </c>
    </row>
    <row r="877" spans="1:22" ht="43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0">
        <f t="shared" si="108"/>
        <v>42248.723738425921</v>
      </c>
      <c r="T877" s="10">
        <f t="shared" si="109"/>
        <v>42268.723738425921</v>
      </c>
      <c r="U877" s="13">
        <f t="shared" si="110"/>
        <v>20</v>
      </c>
      <c r="V877" s="13">
        <f t="shared" si="111"/>
        <v>0</v>
      </c>
    </row>
    <row r="878" spans="1:2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41276.496840277774</v>
      </c>
      <c r="T878" s="10">
        <f t="shared" si="109"/>
        <v>41309.496840277774</v>
      </c>
      <c r="U878" s="13">
        <f t="shared" si="110"/>
        <v>33</v>
      </c>
      <c r="V878" s="13">
        <f t="shared" si="111"/>
        <v>38.969696969696969</v>
      </c>
    </row>
    <row r="879" spans="1:22" ht="43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41597.788888888892</v>
      </c>
      <c r="T879" s="10">
        <f t="shared" si="109"/>
        <v>41627.788888888892</v>
      </c>
      <c r="U879" s="13">
        <f t="shared" si="110"/>
        <v>30</v>
      </c>
      <c r="V879" s="13">
        <f t="shared" si="111"/>
        <v>45.033333333333331</v>
      </c>
    </row>
    <row r="880" spans="1:22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40505.232916666668</v>
      </c>
      <c r="T880" s="10">
        <f t="shared" si="109"/>
        <v>40535.232916666668</v>
      </c>
      <c r="U880" s="13">
        <f t="shared" si="110"/>
        <v>30</v>
      </c>
      <c r="V880" s="13">
        <f t="shared" si="111"/>
        <v>2.1666666666666665</v>
      </c>
    </row>
    <row r="881" spans="1:22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41037.829918981479</v>
      </c>
      <c r="T881" s="10">
        <f t="shared" si="109"/>
        <v>41058.829918981479</v>
      </c>
      <c r="U881" s="13">
        <f t="shared" si="110"/>
        <v>21</v>
      </c>
      <c r="V881" s="13">
        <f t="shared" si="111"/>
        <v>30.666666666666668</v>
      </c>
    </row>
    <row r="882" spans="1:22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41179.32104166667</v>
      </c>
      <c r="T882" s="10">
        <f t="shared" si="109"/>
        <v>41212.32104166667</v>
      </c>
      <c r="U882" s="13">
        <f t="shared" si="110"/>
        <v>33</v>
      </c>
      <c r="V882" s="13">
        <f t="shared" si="111"/>
        <v>3.4242424242424243</v>
      </c>
    </row>
    <row r="883" spans="1:22" ht="2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40877.25099537037</v>
      </c>
      <c r="T883" s="10">
        <f t="shared" si="109"/>
        <v>40922.25099537037</v>
      </c>
      <c r="U883" s="13">
        <f t="shared" si="110"/>
        <v>45</v>
      </c>
      <c r="V883" s="13">
        <f t="shared" si="111"/>
        <v>0.66666666666666663</v>
      </c>
    </row>
    <row r="884" spans="1:22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40759.860532407409</v>
      </c>
      <c r="T884" s="10">
        <f t="shared" si="109"/>
        <v>40792.860532407409</v>
      </c>
      <c r="U884" s="13">
        <f t="shared" si="110"/>
        <v>33</v>
      </c>
      <c r="V884" s="13">
        <f t="shared" si="111"/>
        <v>9.1515151515151523</v>
      </c>
    </row>
    <row r="885" spans="1:22" ht="43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42371.935590277775</v>
      </c>
      <c r="T885" s="10">
        <f t="shared" si="109"/>
        <v>42431.935590277775</v>
      </c>
      <c r="U885" s="13">
        <f t="shared" si="110"/>
        <v>60</v>
      </c>
      <c r="V885" s="13">
        <f t="shared" si="111"/>
        <v>33.35</v>
      </c>
    </row>
    <row r="886" spans="1:22" ht="2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40981.802615740737</v>
      </c>
      <c r="T886" s="10">
        <f t="shared" si="109"/>
        <v>41041.104861111111</v>
      </c>
      <c r="U886" s="13">
        <f t="shared" si="110"/>
        <v>60</v>
      </c>
      <c r="V886" s="13">
        <f t="shared" si="111"/>
        <v>0.33333333333333331</v>
      </c>
    </row>
    <row r="887" spans="1:22" ht="2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42713.941099537042</v>
      </c>
      <c r="T887" s="10">
        <f t="shared" si="109"/>
        <v>42734.941099537042</v>
      </c>
      <c r="U887" s="13">
        <f t="shared" si="110"/>
        <v>21</v>
      </c>
      <c r="V887" s="13">
        <f t="shared" si="111"/>
        <v>35.714285714285715</v>
      </c>
    </row>
    <row r="888" spans="1:22" ht="43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42603.870520833334</v>
      </c>
      <c r="T888" s="10">
        <f t="shared" si="109"/>
        <v>42628.870520833334</v>
      </c>
      <c r="U888" s="13">
        <f t="shared" si="110"/>
        <v>25</v>
      </c>
      <c r="V888" s="13">
        <f t="shared" si="111"/>
        <v>8.1999999999999993</v>
      </c>
    </row>
    <row r="889" spans="1:22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41026.958969907406</v>
      </c>
      <c r="T889" s="10">
        <f t="shared" si="109"/>
        <v>41056.958969907406</v>
      </c>
      <c r="U889" s="13">
        <f t="shared" si="110"/>
        <v>30</v>
      </c>
      <c r="V889" s="13">
        <f t="shared" si="111"/>
        <v>0</v>
      </c>
    </row>
    <row r="890" spans="1:22" ht="43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40751.753298611111</v>
      </c>
      <c r="T890" s="10">
        <f t="shared" si="109"/>
        <v>40787.25</v>
      </c>
      <c r="U890" s="13">
        <f t="shared" si="110"/>
        <v>36</v>
      </c>
      <c r="V890" s="13">
        <f t="shared" si="111"/>
        <v>2</v>
      </c>
    </row>
    <row r="891" spans="1:22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41887.784062500003</v>
      </c>
      <c r="T891" s="10">
        <f t="shared" si="109"/>
        <v>41917.784062500003</v>
      </c>
      <c r="U891" s="13">
        <f t="shared" si="110"/>
        <v>30</v>
      </c>
      <c r="V891" s="13">
        <f t="shared" si="111"/>
        <v>78.677333333333337</v>
      </c>
    </row>
    <row r="892" spans="1:22" ht="43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41569.698831018519</v>
      </c>
      <c r="T892" s="10">
        <f t="shared" si="109"/>
        <v>41599.740497685183</v>
      </c>
      <c r="U892" s="13">
        <f t="shared" si="110"/>
        <v>30</v>
      </c>
      <c r="V892" s="13">
        <f t="shared" si="111"/>
        <v>4.166666666666667</v>
      </c>
    </row>
    <row r="893" spans="1:22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41842.031597222223</v>
      </c>
      <c r="T893" s="10">
        <f t="shared" si="109"/>
        <v>41872.031597222223</v>
      </c>
      <c r="U893" s="13">
        <f t="shared" si="110"/>
        <v>30</v>
      </c>
      <c r="V893" s="13">
        <f t="shared" si="111"/>
        <v>8.6666666666666661</v>
      </c>
    </row>
    <row r="894" spans="1:22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40304.20003472222</v>
      </c>
      <c r="T894" s="10">
        <f t="shared" si="109"/>
        <v>40391.166666666664</v>
      </c>
      <c r="U894" s="13">
        <f t="shared" si="110"/>
        <v>87</v>
      </c>
      <c r="V894" s="13">
        <f t="shared" si="111"/>
        <v>28.103448275862068</v>
      </c>
    </row>
    <row r="895" spans="1:22" ht="2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42065.897719907407</v>
      </c>
      <c r="T895" s="10">
        <f t="shared" si="109"/>
        <v>42095.856053240743</v>
      </c>
      <c r="U895" s="13">
        <f t="shared" si="110"/>
        <v>30</v>
      </c>
      <c r="V895" s="13">
        <f t="shared" si="111"/>
        <v>6.666666666666667</v>
      </c>
    </row>
    <row r="896" spans="1:22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42496.981597222228</v>
      </c>
      <c r="T896" s="10">
        <f t="shared" si="109"/>
        <v>42526.981597222228</v>
      </c>
      <c r="U896" s="13">
        <f t="shared" si="110"/>
        <v>30</v>
      </c>
      <c r="V896" s="13">
        <f t="shared" si="111"/>
        <v>261.13333333333333</v>
      </c>
    </row>
    <row r="897" spans="1:22" ht="43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40431.127650462964</v>
      </c>
      <c r="T897" s="10">
        <f t="shared" si="109"/>
        <v>40476.127650462964</v>
      </c>
      <c r="U897" s="13">
        <f t="shared" si="110"/>
        <v>45</v>
      </c>
      <c r="V897" s="13">
        <f t="shared" si="111"/>
        <v>4.333333333333333</v>
      </c>
    </row>
    <row r="898" spans="1:22" ht="43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42218.872986111113</v>
      </c>
      <c r="T898" s="10">
        <f t="shared" si="109"/>
        <v>42244.166666666672</v>
      </c>
      <c r="U898" s="13">
        <f t="shared" si="110"/>
        <v>26</v>
      </c>
      <c r="V898" s="13">
        <f t="shared" si="111"/>
        <v>123.07692307692308</v>
      </c>
    </row>
    <row r="899" spans="1:22" ht="43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10">
        <f t="shared" ref="S899:S962" si="116">(((J899/60)/60)/24)+DATE(1970,1,1)</f>
        <v>41211.688750000001</v>
      </c>
      <c r="T899" s="10">
        <f t="shared" ref="T899:T962" si="117">(((I899/60)/60)/24)+DATE(1970,1,1)</f>
        <v>41241.730416666665</v>
      </c>
      <c r="U899" s="13">
        <f t="shared" ref="U899:U962" si="118">DATEDIF(S899,T899,"d")</f>
        <v>30</v>
      </c>
      <c r="V899" s="13">
        <f t="shared" ref="V899:V962" si="119">E899/U899</f>
        <v>0</v>
      </c>
    </row>
    <row r="900" spans="1:22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40878.758217592593</v>
      </c>
      <c r="T900" s="10">
        <f t="shared" si="117"/>
        <v>40923.758217592593</v>
      </c>
      <c r="U900" s="13">
        <f t="shared" si="118"/>
        <v>45</v>
      </c>
      <c r="V900" s="13">
        <f t="shared" si="119"/>
        <v>1.5555555555555556</v>
      </c>
    </row>
    <row r="901" spans="1:22" ht="2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40646.099097222221</v>
      </c>
      <c r="T901" s="10">
        <f t="shared" si="117"/>
        <v>40691.099097222221</v>
      </c>
      <c r="U901" s="13">
        <f t="shared" si="118"/>
        <v>45</v>
      </c>
      <c r="V901" s="13">
        <f t="shared" si="119"/>
        <v>6.2222222222222223</v>
      </c>
    </row>
    <row r="902" spans="1:22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42429.84956018519</v>
      </c>
      <c r="T902" s="10">
        <f t="shared" si="117"/>
        <v>42459.807893518519</v>
      </c>
      <c r="U902" s="13">
        <f t="shared" si="118"/>
        <v>30</v>
      </c>
      <c r="V902" s="13">
        <f t="shared" si="119"/>
        <v>0.7</v>
      </c>
    </row>
    <row r="903" spans="1:22" ht="43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0">
        <f t="shared" si="116"/>
        <v>40291.81150462963</v>
      </c>
      <c r="T903" s="10">
        <f t="shared" si="117"/>
        <v>40337.799305555556</v>
      </c>
      <c r="U903" s="13">
        <f t="shared" si="118"/>
        <v>46</v>
      </c>
      <c r="V903" s="13">
        <f t="shared" si="119"/>
        <v>0</v>
      </c>
    </row>
    <row r="904" spans="1:22" ht="43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41829.965532407405</v>
      </c>
      <c r="T904" s="10">
        <f t="shared" si="117"/>
        <v>41881.645833333336</v>
      </c>
      <c r="U904" s="13">
        <f t="shared" si="118"/>
        <v>52</v>
      </c>
      <c r="V904" s="13">
        <f t="shared" si="119"/>
        <v>1.7307692307692308</v>
      </c>
    </row>
    <row r="905" spans="1:22" ht="2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41149.796064814815</v>
      </c>
      <c r="T905" s="10">
        <f t="shared" si="117"/>
        <v>41175.100694444445</v>
      </c>
      <c r="U905" s="13">
        <f t="shared" si="118"/>
        <v>26</v>
      </c>
      <c r="V905" s="13">
        <f t="shared" si="119"/>
        <v>6.1538461538461542</v>
      </c>
    </row>
    <row r="906" spans="1:22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42342.080289351856</v>
      </c>
      <c r="T906" s="10">
        <f t="shared" si="117"/>
        <v>42372.080289351856</v>
      </c>
      <c r="U906" s="13">
        <f t="shared" si="118"/>
        <v>30</v>
      </c>
      <c r="V906" s="13">
        <f t="shared" si="119"/>
        <v>5.0333333333333332</v>
      </c>
    </row>
    <row r="907" spans="1:22" ht="2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40507.239884259259</v>
      </c>
      <c r="T907" s="10">
        <f t="shared" si="117"/>
        <v>40567.239884259259</v>
      </c>
      <c r="U907" s="13">
        <f t="shared" si="118"/>
        <v>60</v>
      </c>
      <c r="V907" s="13">
        <f t="shared" si="119"/>
        <v>3.2666666666666666</v>
      </c>
    </row>
    <row r="908" spans="1:22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0">
        <f t="shared" si="116"/>
        <v>41681.189699074072</v>
      </c>
      <c r="T908" s="10">
        <f t="shared" si="117"/>
        <v>41711.148032407407</v>
      </c>
      <c r="U908" s="13">
        <f t="shared" si="118"/>
        <v>30</v>
      </c>
      <c r="V908" s="13">
        <f t="shared" si="119"/>
        <v>0</v>
      </c>
    </row>
    <row r="909" spans="1:22" ht="29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0">
        <f t="shared" si="116"/>
        <v>40767.192395833335</v>
      </c>
      <c r="T909" s="10">
        <f t="shared" si="117"/>
        <v>40797.192395833335</v>
      </c>
      <c r="U909" s="13">
        <f t="shared" si="118"/>
        <v>30</v>
      </c>
      <c r="V909" s="13">
        <f t="shared" si="119"/>
        <v>0</v>
      </c>
    </row>
    <row r="910" spans="1:22" ht="2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0">
        <f t="shared" si="116"/>
        <v>40340.801562499997</v>
      </c>
      <c r="T910" s="10">
        <f t="shared" si="117"/>
        <v>40386.207638888889</v>
      </c>
      <c r="U910" s="13">
        <f t="shared" si="118"/>
        <v>46</v>
      </c>
      <c r="V910" s="13">
        <f t="shared" si="119"/>
        <v>0</v>
      </c>
    </row>
    <row r="911" spans="1:22" ht="43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41081.69027777778</v>
      </c>
      <c r="T911" s="10">
        <f t="shared" si="117"/>
        <v>41113.166666666664</v>
      </c>
      <c r="U911" s="13">
        <f t="shared" si="118"/>
        <v>32</v>
      </c>
      <c r="V911" s="13">
        <f t="shared" si="119"/>
        <v>16.25</v>
      </c>
    </row>
    <row r="912" spans="1:22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42737.545358796298</v>
      </c>
      <c r="T912" s="10">
        <f t="shared" si="117"/>
        <v>42797.545358796298</v>
      </c>
      <c r="U912" s="13">
        <f t="shared" si="118"/>
        <v>60</v>
      </c>
      <c r="V912" s="13">
        <f t="shared" si="119"/>
        <v>2.0499999999999998</v>
      </c>
    </row>
    <row r="913" spans="1:22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0">
        <f t="shared" si="116"/>
        <v>41642.005150462966</v>
      </c>
      <c r="T913" s="10">
        <f t="shared" si="117"/>
        <v>41663.005150462966</v>
      </c>
      <c r="U913" s="13">
        <f t="shared" si="118"/>
        <v>21</v>
      </c>
      <c r="V913" s="13">
        <f t="shared" si="119"/>
        <v>0</v>
      </c>
    </row>
    <row r="914" spans="1:22" ht="2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41194.109340277777</v>
      </c>
      <c r="T914" s="10">
        <f t="shared" si="117"/>
        <v>41254.151006944441</v>
      </c>
      <c r="U914" s="13">
        <f t="shared" si="118"/>
        <v>60</v>
      </c>
      <c r="V914" s="13">
        <f t="shared" si="119"/>
        <v>0.5</v>
      </c>
    </row>
    <row r="915" spans="1:22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41004.139108796298</v>
      </c>
      <c r="T915" s="10">
        <f t="shared" si="117"/>
        <v>41034.139108796298</v>
      </c>
      <c r="U915" s="13">
        <f t="shared" si="118"/>
        <v>30</v>
      </c>
      <c r="V915" s="13">
        <f t="shared" si="119"/>
        <v>66.066666666666663</v>
      </c>
    </row>
    <row r="916" spans="1:22" ht="2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0">
        <f t="shared" si="116"/>
        <v>41116.763275462967</v>
      </c>
      <c r="T916" s="10">
        <f t="shared" si="117"/>
        <v>41146.763275462967</v>
      </c>
      <c r="U916" s="13">
        <f t="shared" si="118"/>
        <v>30</v>
      </c>
      <c r="V916" s="13">
        <f t="shared" si="119"/>
        <v>0</v>
      </c>
    </row>
    <row r="917" spans="1:22" ht="2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40937.679560185185</v>
      </c>
      <c r="T917" s="10">
        <f t="shared" si="117"/>
        <v>40969.207638888889</v>
      </c>
      <c r="U917" s="13">
        <f t="shared" si="118"/>
        <v>32</v>
      </c>
      <c r="V917" s="13">
        <f t="shared" si="119"/>
        <v>11.71875</v>
      </c>
    </row>
    <row r="918" spans="1:22" ht="2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0">
        <f t="shared" si="116"/>
        <v>40434.853402777779</v>
      </c>
      <c r="T918" s="10">
        <f t="shared" si="117"/>
        <v>40473.208333333336</v>
      </c>
      <c r="U918" s="13">
        <f t="shared" si="118"/>
        <v>39</v>
      </c>
      <c r="V918" s="13">
        <f t="shared" si="119"/>
        <v>0</v>
      </c>
    </row>
    <row r="919" spans="1:22" ht="43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41802.94363425926</v>
      </c>
      <c r="T919" s="10">
        <f t="shared" si="117"/>
        <v>41834.104166666664</v>
      </c>
      <c r="U919" s="13">
        <f t="shared" si="118"/>
        <v>32</v>
      </c>
      <c r="V919" s="13">
        <f t="shared" si="119"/>
        <v>0.9375</v>
      </c>
    </row>
    <row r="920" spans="1:22" ht="43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41944.916215277779</v>
      </c>
      <c r="T920" s="10">
        <f t="shared" si="117"/>
        <v>41974.957881944443</v>
      </c>
      <c r="U920" s="13">
        <f t="shared" si="118"/>
        <v>30</v>
      </c>
      <c r="V920" s="13">
        <f t="shared" si="119"/>
        <v>6.5333333333333332</v>
      </c>
    </row>
    <row r="921" spans="1:2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41227.641724537039</v>
      </c>
      <c r="T921" s="10">
        <f t="shared" si="117"/>
        <v>41262.641724537039</v>
      </c>
      <c r="U921" s="13">
        <f t="shared" si="118"/>
        <v>35</v>
      </c>
      <c r="V921" s="13">
        <f t="shared" si="119"/>
        <v>2.8571428571428572</v>
      </c>
    </row>
    <row r="922" spans="1:22" ht="2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0">
        <f t="shared" si="116"/>
        <v>41562.67155092593</v>
      </c>
      <c r="T922" s="10">
        <f t="shared" si="117"/>
        <v>41592.713217592594</v>
      </c>
      <c r="U922" s="13">
        <f t="shared" si="118"/>
        <v>30</v>
      </c>
      <c r="V922" s="13">
        <f t="shared" si="119"/>
        <v>0</v>
      </c>
    </row>
    <row r="923" spans="1:22" ht="43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40847.171018518515</v>
      </c>
      <c r="T923" s="10">
        <f t="shared" si="117"/>
        <v>40889.212685185186</v>
      </c>
      <c r="U923" s="13">
        <f t="shared" si="118"/>
        <v>42</v>
      </c>
      <c r="V923" s="13">
        <f t="shared" si="119"/>
        <v>110.35714285714286</v>
      </c>
    </row>
    <row r="924" spans="1:22" ht="2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41878.530011574076</v>
      </c>
      <c r="T924" s="10">
        <f t="shared" si="117"/>
        <v>41913.530011574076</v>
      </c>
      <c r="U924" s="13">
        <f t="shared" si="118"/>
        <v>35</v>
      </c>
      <c r="V924" s="13">
        <f t="shared" si="119"/>
        <v>162.28571428571428</v>
      </c>
    </row>
    <row r="925" spans="1:22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41934.959756944445</v>
      </c>
      <c r="T925" s="10">
        <f t="shared" si="117"/>
        <v>41965.001423611116</v>
      </c>
      <c r="U925" s="13">
        <f t="shared" si="118"/>
        <v>31</v>
      </c>
      <c r="V925" s="13">
        <f t="shared" si="119"/>
        <v>10.64516129032258</v>
      </c>
    </row>
    <row r="926" spans="1:22" ht="43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41288.942928240744</v>
      </c>
      <c r="T926" s="10">
        <f t="shared" si="117"/>
        <v>41318.942928240744</v>
      </c>
      <c r="U926" s="13">
        <f t="shared" si="118"/>
        <v>30</v>
      </c>
      <c r="V926" s="13">
        <f t="shared" si="119"/>
        <v>10.9</v>
      </c>
    </row>
    <row r="927" spans="1:22" ht="2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41575.880914351852</v>
      </c>
      <c r="T927" s="10">
        <f t="shared" si="117"/>
        <v>41605.922581018516</v>
      </c>
      <c r="U927" s="13">
        <f t="shared" si="118"/>
        <v>30</v>
      </c>
      <c r="V927" s="13">
        <f t="shared" si="119"/>
        <v>5.333333333333333</v>
      </c>
    </row>
    <row r="928" spans="1:22" ht="43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0">
        <f t="shared" si="116"/>
        <v>40338.02002314815</v>
      </c>
      <c r="T928" s="10">
        <f t="shared" si="117"/>
        <v>40367.944444444445</v>
      </c>
      <c r="U928" s="13">
        <f t="shared" si="118"/>
        <v>29</v>
      </c>
      <c r="V928" s="13">
        <f t="shared" si="119"/>
        <v>0</v>
      </c>
    </row>
    <row r="929" spans="1:22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0">
        <f t="shared" si="116"/>
        <v>41013.822858796295</v>
      </c>
      <c r="T929" s="10">
        <f t="shared" si="117"/>
        <v>41043.822858796295</v>
      </c>
      <c r="U929" s="13">
        <f t="shared" si="118"/>
        <v>30</v>
      </c>
      <c r="V929" s="13">
        <f t="shared" si="119"/>
        <v>0</v>
      </c>
    </row>
    <row r="930" spans="1:22" ht="2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41180.86241898148</v>
      </c>
      <c r="T930" s="10">
        <f t="shared" si="117"/>
        <v>41231</v>
      </c>
      <c r="U930" s="13">
        <f t="shared" si="118"/>
        <v>51</v>
      </c>
      <c r="V930" s="13">
        <f t="shared" si="119"/>
        <v>30.882352941176471</v>
      </c>
    </row>
    <row r="931" spans="1:22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0">
        <f t="shared" si="116"/>
        <v>40978.238067129627</v>
      </c>
      <c r="T931" s="10">
        <f t="shared" si="117"/>
        <v>41008.196400462963</v>
      </c>
      <c r="U931" s="13">
        <f t="shared" si="118"/>
        <v>30</v>
      </c>
      <c r="V931" s="13">
        <f t="shared" si="119"/>
        <v>0</v>
      </c>
    </row>
    <row r="932" spans="1:22" ht="43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40312.915578703702</v>
      </c>
      <c r="T932" s="10">
        <f t="shared" si="117"/>
        <v>40354.897222222222</v>
      </c>
      <c r="U932" s="13">
        <f t="shared" si="118"/>
        <v>42</v>
      </c>
      <c r="V932" s="13">
        <f t="shared" si="119"/>
        <v>8.2142857142857135</v>
      </c>
    </row>
    <row r="933" spans="1:22" ht="2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41680.359976851854</v>
      </c>
      <c r="T933" s="10">
        <f t="shared" si="117"/>
        <v>41714.916666666664</v>
      </c>
      <c r="U933" s="13">
        <f t="shared" si="118"/>
        <v>34</v>
      </c>
      <c r="V933" s="13">
        <f t="shared" si="119"/>
        <v>3.8529411764705883</v>
      </c>
    </row>
    <row r="934" spans="1:22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41310.969270833331</v>
      </c>
      <c r="T934" s="10">
        <f t="shared" si="117"/>
        <v>41355.927604166667</v>
      </c>
      <c r="U934" s="13">
        <f t="shared" si="118"/>
        <v>45</v>
      </c>
      <c r="V934" s="13">
        <f t="shared" si="119"/>
        <v>30.68888888888889</v>
      </c>
    </row>
    <row r="935" spans="1:22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41711.169085648151</v>
      </c>
      <c r="T935" s="10">
        <f t="shared" si="117"/>
        <v>41771.169085648151</v>
      </c>
      <c r="U935" s="13">
        <f t="shared" si="118"/>
        <v>60</v>
      </c>
      <c r="V935" s="13">
        <f t="shared" si="119"/>
        <v>2</v>
      </c>
    </row>
    <row r="936" spans="1:22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41733.737083333333</v>
      </c>
      <c r="T936" s="10">
        <f t="shared" si="117"/>
        <v>41763.25</v>
      </c>
      <c r="U936" s="13">
        <f t="shared" si="118"/>
        <v>30</v>
      </c>
      <c r="V936" s="13">
        <f t="shared" si="119"/>
        <v>50.666666666666664</v>
      </c>
    </row>
    <row r="937" spans="1:22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42368.333668981482</v>
      </c>
      <c r="T937" s="10">
        <f t="shared" si="117"/>
        <v>42398.333668981482</v>
      </c>
      <c r="U937" s="13">
        <f t="shared" si="118"/>
        <v>30</v>
      </c>
      <c r="V937" s="13">
        <f t="shared" si="119"/>
        <v>1.6666666666666667</v>
      </c>
    </row>
    <row r="938" spans="1:22" ht="2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0">
        <f t="shared" si="116"/>
        <v>40883.024178240739</v>
      </c>
      <c r="T938" s="10">
        <f t="shared" si="117"/>
        <v>40926.833333333336</v>
      </c>
      <c r="U938" s="13">
        <f t="shared" si="118"/>
        <v>43</v>
      </c>
      <c r="V938" s="13">
        <f t="shared" si="119"/>
        <v>0</v>
      </c>
    </row>
    <row r="939" spans="1:22" ht="2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41551.798113425924</v>
      </c>
      <c r="T939" s="10">
        <f t="shared" si="117"/>
        <v>41581.839780092596</v>
      </c>
      <c r="U939" s="13">
        <f t="shared" si="118"/>
        <v>30</v>
      </c>
      <c r="V939" s="13">
        <f t="shared" si="119"/>
        <v>1.3333333333333333</v>
      </c>
    </row>
    <row r="940" spans="1:22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41124.479722222226</v>
      </c>
      <c r="T940" s="10">
        <f t="shared" si="117"/>
        <v>41154.479722222226</v>
      </c>
      <c r="U940" s="13">
        <f t="shared" si="118"/>
        <v>30</v>
      </c>
      <c r="V940" s="13">
        <f t="shared" si="119"/>
        <v>0.83333333333333337</v>
      </c>
    </row>
    <row r="941" spans="1:22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41416.763171296298</v>
      </c>
      <c r="T941" s="10">
        <f t="shared" si="117"/>
        <v>41455.831944444442</v>
      </c>
      <c r="U941" s="13">
        <f t="shared" si="118"/>
        <v>39</v>
      </c>
      <c r="V941" s="13">
        <f t="shared" si="119"/>
        <v>1.0256410256410255</v>
      </c>
    </row>
    <row r="942" spans="1:22" ht="2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42182.008402777778</v>
      </c>
      <c r="T942" s="10">
        <f t="shared" si="117"/>
        <v>42227.008402777778</v>
      </c>
      <c r="U942" s="13">
        <f t="shared" si="118"/>
        <v>45</v>
      </c>
      <c r="V942" s="13">
        <f t="shared" si="119"/>
        <v>34.31111111111111</v>
      </c>
    </row>
    <row r="943" spans="1:22" ht="43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42746.096585648149</v>
      </c>
      <c r="T943" s="10">
        <f t="shared" si="117"/>
        <v>42776.096585648149</v>
      </c>
      <c r="U943" s="13">
        <f t="shared" si="118"/>
        <v>30</v>
      </c>
      <c r="V943" s="13">
        <f t="shared" si="119"/>
        <v>38.700000000000003</v>
      </c>
    </row>
    <row r="944" spans="1:22" ht="43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42382.843287037031</v>
      </c>
      <c r="T944" s="10">
        <f t="shared" si="117"/>
        <v>42418.843287037031</v>
      </c>
      <c r="U944" s="13">
        <f t="shared" si="118"/>
        <v>36</v>
      </c>
      <c r="V944" s="13">
        <f t="shared" si="119"/>
        <v>18.555555555555557</v>
      </c>
    </row>
    <row r="945" spans="1:22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42673.66788194445</v>
      </c>
      <c r="T945" s="10">
        <f t="shared" si="117"/>
        <v>42703.709548611107</v>
      </c>
      <c r="U945" s="13">
        <f t="shared" si="118"/>
        <v>30</v>
      </c>
      <c r="V945" s="13">
        <f t="shared" si="119"/>
        <v>9.6333333333333329</v>
      </c>
    </row>
    <row r="946" spans="1:22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42444.583912037036</v>
      </c>
      <c r="T946" s="10">
        <f t="shared" si="117"/>
        <v>42478.583333333328</v>
      </c>
      <c r="U946" s="13">
        <f t="shared" si="118"/>
        <v>34</v>
      </c>
      <c r="V946" s="13">
        <f t="shared" si="119"/>
        <v>195.97058823529412</v>
      </c>
    </row>
    <row r="947" spans="1:22" ht="2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42732.872986111113</v>
      </c>
      <c r="T947" s="10">
        <f t="shared" si="117"/>
        <v>42784.999305555553</v>
      </c>
      <c r="U947" s="13">
        <f t="shared" si="118"/>
        <v>52</v>
      </c>
      <c r="V947" s="13">
        <f t="shared" si="119"/>
        <v>47.769230769230766</v>
      </c>
    </row>
    <row r="948" spans="1:22" ht="29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42592.750555555554</v>
      </c>
      <c r="T948" s="10">
        <f t="shared" si="117"/>
        <v>42622.750555555554</v>
      </c>
      <c r="U948" s="13">
        <f t="shared" si="118"/>
        <v>30</v>
      </c>
      <c r="V948" s="13">
        <f t="shared" si="119"/>
        <v>9.5333333333333332</v>
      </c>
    </row>
    <row r="949" spans="1:22" ht="43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42491.781319444446</v>
      </c>
      <c r="T949" s="10">
        <f t="shared" si="117"/>
        <v>42551.781319444446</v>
      </c>
      <c r="U949" s="13">
        <f t="shared" si="118"/>
        <v>60</v>
      </c>
      <c r="V949" s="13">
        <f t="shared" si="119"/>
        <v>0</v>
      </c>
    </row>
    <row r="950" spans="1:22" ht="2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42411.828287037039</v>
      </c>
      <c r="T950" s="10">
        <f t="shared" si="117"/>
        <v>42441.828287037039</v>
      </c>
      <c r="U950" s="13">
        <f t="shared" si="118"/>
        <v>30</v>
      </c>
      <c r="V950" s="13">
        <f t="shared" si="119"/>
        <v>16</v>
      </c>
    </row>
    <row r="951" spans="1:22" ht="2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42361.043703703705</v>
      </c>
      <c r="T951" s="10">
        <f t="shared" si="117"/>
        <v>42421.043703703705</v>
      </c>
      <c r="U951" s="13">
        <f t="shared" si="118"/>
        <v>60</v>
      </c>
      <c r="V951" s="13">
        <f t="shared" si="119"/>
        <v>4.55</v>
      </c>
    </row>
    <row r="952" spans="1:22" ht="2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42356.750706018516</v>
      </c>
      <c r="T952" s="10">
        <f t="shared" si="117"/>
        <v>42386.750706018516</v>
      </c>
      <c r="U952" s="13">
        <f t="shared" si="118"/>
        <v>30</v>
      </c>
      <c r="V952" s="13">
        <f t="shared" si="119"/>
        <v>46.733333333333334</v>
      </c>
    </row>
    <row r="953" spans="1:2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42480.653611111105</v>
      </c>
      <c r="T953" s="10">
        <f t="shared" si="117"/>
        <v>42525.653611111105</v>
      </c>
      <c r="U953" s="13">
        <f t="shared" si="118"/>
        <v>45</v>
      </c>
      <c r="V953" s="13">
        <f t="shared" si="119"/>
        <v>426.55555555555554</v>
      </c>
    </row>
    <row r="954" spans="1:22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42662.613564814819</v>
      </c>
      <c r="T954" s="10">
        <f t="shared" si="117"/>
        <v>42692.655231481483</v>
      </c>
      <c r="U954" s="13">
        <f t="shared" si="118"/>
        <v>30</v>
      </c>
      <c r="V954" s="13">
        <f t="shared" si="119"/>
        <v>652.4</v>
      </c>
    </row>
    <row r="955" spans="1:22" ht="2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41999.164340277777</v>
      </c>
      <c r="T955" s="10">
        <f t="shared" si="117"/>
        <v>42029.164340277777</v>
      </c>
      <c r="U955" s="13">
        <f t="shared" si="118"/>
        <v>30</v>
      </c>
      <c r="V955" s="13">
        <f t="shared" si="119"/>
        <v>4.2</v>
      </c>
    </row>
    <row r="956" spans="1:22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42194.833784722221</v>
      </c>
      <c r="T956" s="10">
        <f t="shared" si="117"/>
        <v>42236.833784722221</v>
      </c>
      <c r="U956" s="13">
        <f t="shared" si="118"/>
        <v>42</v>
      </c>
      <c r="V956" s="13">
        <f t="shared" si="119"/>
        <v>155.02380952380952</v>
      </c>
    </row>
    <row r="957" spans="1:22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42586.295138888891</v>
      </c>
      <c r="T957" s="10">
        <f t="shared" si="117"/>
        <v>42626.295138888891</v>
      </c>
      <c r="U957" s="13">
        <f t="shared" si="118"/>
        <v>40</v>
      </c>
      <c r="V957" s="13">
        <f t="shared" si="119"/>
        <v>424.6</v>
      </c>
    </row>
    <row r="958" spans="1:22" ht="43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42060.913877314815</v>
      </c>
      <c r="T958" s="10">
        <f t="shared" si="117"/>
        <v>42120.872210648144</v>
      </c>
      <c r="U958" s="13">
        <f t="shared" si="118"/>
        <v>60</v>
      </c>
      <c r="V958" s="13">
        <f t="shared" si="119"/>
        <v>14.35</v>
      </c>
    </row>
    <row r="959" spans="1:22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42660.552465277782</v>
      </c>
      <c r="T959" s="10">
        <f t="shared" si="117"/>
        <v>42691.594131944439</v>
      </c>
      <c r="U959" s="13">
        <f t="shared" si="118"/>
        <v>31</v>
      </c>
      <c r="V959" s="13">
        <f t="shared" si="119"/>
        <v>7.5161290322580649</v>
      </c>
    </row>
    <row r="960" spans="1:22" ht="43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42082.802812499998</v>
      </c>
      <c r="T960" s="10">
        <f t="shared" si="117"/>
        <v>42104.207638888889</v>
      </c>
      <c r="U960" s="13">
        <f t="shared" si="118"/>
        <v>22</v>
      </c>
      <c r="V960" s="13">
        <f t="shared" si="119"/>
        <v>40.045454545454547</v>
      </c>
    </row>
    <row r="961" spans="1:22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41993.174363425926</v>
      </c>
      <c r="T961" s="10">
        <f t="shared" si="117"/>
        <v>42023.174363425926</v>
      </c>
      <c r="U961" s="13">
        <f t="shared" si="118"/>
        <v>30</v>
      </c>
      <c r="V961" s="13">
        <f t="shared" si="119"/>
        <v>647.66666666666663</v>
      </c>
    </row>
    <row r="962" spans="1:22" ht="2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42766.626793981486</v>
      </c>
      <c r="T962" s="10">
        <f t="shared" si="117"/>
        <v>42808.585127314815</v>
      </c>
      <c r="U962" s="13">
        <f t="shared" si="118"/>
        <v>42</v>
      </c>
      <c r="V962" s="13">
        <f t="shared" si="119"/>
        <v>610.83333333333337</v>
      </c>
    </row>
    <row r="963" spans="1:22" ht="2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10">
        <f t="shared" ref="S963:S1026" si="124">(((J963/60)/60)/24)+DATE(1970,1,1)</f>
        <v>42740.693692129629</v>
      </c>
      <c r="T963" s="10">
        <f t="shared" ref="T963:T1026" si="125">(((I963/60)/60)/24)+DATE(1970,1,1)</f>
        <v>42786.791666666672</v>
      </c>
      <c r="U963" s="13">
        <f t="shared" ref="U963:U1026" si="126">DATEDIF(S963,T963,"d")</f>
        <v>46</v>
      </c>
      <c r="V963" s="13">
        <f t="shared" ref="V963:V1026" si="127">E963/U963</f>
        <v>871.28260869565213</v>
      </c>
    </row>
    <row r="964" spans="1:22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42373.712418981479</v>
      </c>
      <c r="T964" s="10">
        <f t="shared" si="125"/>
        <v>42411.712418981479</v>
      </c>
      <c r="U964" s="13">
        <f t="shared" si="126"/>
        <v>38</v>
      </c>
      <c r="V964" s="13">
        <f t="shared" si="127"/>
        <v>18.736842105263158</v>
      </c>
    </row>
    <row r="965" spans="1:22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42625.635636574079</v>
      </c>
      <c r="T965" s="10">
        <f t="shared" si="125"/>
        <v>42660.635636574079</v>
      </c>
      <c r="U965" s="13">
        <f t="shared" si="126"/>
        <v>35</v>
      </c>
      <c r="V965" s="13">
        <f t="shared" si="127"/>
        <v>10.771428571428572</v>
      </c>
    </row>
    <row r="966" spans="1:22" ht="43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42208.628692129627</v>
      </c>
      <c r="T966" s="10">
        <f t="shared" si="125"/>
        <v>42248.628692129627</v>
      </c>
      <c r="U966" s="13">
        <f t="shared" si="126"/>
        <v>40</v>
      </c>
      <c r="V966" s="13">
        <f t="shared" si="127"/>
        <v>21.975000000000001</v>
      </c>
    </row>
    <row r="967" spans="1:22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42637.016736111109</v>
      </c>
      <c r="T967" s="10">
        <f t="shared" si="125"/>
        <v>42669.165972222225</v>
      </c>
      <c r="U967" s="13">
        <f t="shared" si="126"/>
        <v>32</v>
      </c>
      <c r="V967" s="13">
        <f t="shared" si="127"/>
        <v>9.3125</v>
      </c>
    </row>
    <row r="968" spans="1:22" ht="2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42619.635787037041</v>
      </c>
      <c r="T968" s="10">
        <f t="shared" si="125"/>
        <v>42649.635787037041</v>
      </c>
      <c r="U968" s="13">
        <f t="shared" si="126"/>
        <v>30</v>
      </c>
      <c r="V968" s="13">
        <f t="shared" si="127"/>
        <v>59.2</v>
      </c>
    </row>
    <row r="969" spans="1:22" ht="2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42422.254328703704</v>
      </c>
      <c r="T969" s="10">
        <f t="shared" si="125"/>
        <v>42482.21266203704</v>
      </c>
      <c r="U969" s="13">
        <f t="shared" si="126"/>
        <v>60</v>
      </c>
      <c r="V969" s="13">
        <f t="shared" si="127"/>
        <v>59.366666666666667</v>
      </c>
    </row>
    <row r="970" spans="1:22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41836.847615740742</v>
      </c>
      <c r="T970" s="10">
        <f t="shared" si="125"/>
        <v>41866.847615740742</v>
      </c>
      <c r="U970" s="13">
        <f t="shared" si="126"/>
        <v>30</v>
      </c>
      <c r="V970" s="13">
        <f t="shared" si="127"/>
        <v>3.5333333333333332</v>
      </c>
    </row>
    <row r="971" spans="1:2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42742.30332175926</v>
      </c>
      <c r="T971" s="10">
        <f t="shared" si="125"/>
        <v>42775.30332175926</v>
      </c>
      <c r="U971" s="13">
        <f t="shared" si="126"/>
        <v>33</v>
      </c>
      <c r="V971" s="13">
        <f t="shared" si="127"/>
        <v>424.24242424242425</v>
      </c>
    </row>
    <row r="972" spans="1:22" ht="43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42721.220520833333</v>
      </c>
      <c r="T972" s="10">
        <f t="shared" si="125"/>
        <v>42758.207638888889</v>
      </c>
      <c r="U972" s="13">
        <f t="shared" si="126"/>
        <v>37</v>
      </c>
      <c r="V972" s="13">
        <f t="shared" si="127"/>
        <v>62.054054054054056</v>
      </c>
    </row>
    <row r="973" spans="1:22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42111.709027777775</v>
      </c>
      <c r="T973" s="10">
        <f t="shared" si="125"/>
        <v>42156.709027777775</v>
      </c>
      <c r="U973" s="13">
        <f t="shared" si="126"/>
        <v>45</v>
      </c>
      <c r="V973" s="13">
        <f t="shared" si="127"/>
        <v>5.0222222222222221</v>
      </c>
    </row>
    <row r="974" spans="1:22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41856.865717592591</v>
      </c>
      <c r="T974" s="10">
        <f t="shared" si="125"/>
        <v>41886.290972222225</v>
      </c>
      <c r="U974" s="13">
        <f t="shared" si="126"/>
        <v>30</v>
      </c>
      <c r="V974" s="13">
        <f t="shared" si="127"/>
        <v>230.83333333333334</v>
      </c>
    </row>
    <row r="975" spans="1:22" ht="43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42257.014965277776</v>
      </c>
      <c r="T975" s="10">
        <f t="shared" si="125"/>
        <v>42317.056631944448</v>
      </c>
      <c r="U975" s="13">
        <f t="shared" si="126"/>
        <v>60</v>
      </c>
      <c r="V975" s="13">
        <f t="shared" si="127"/>
        <v>6.85</v>
      </c>
    </row>
    <row r="976" spans="1:22" ht="2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42424.749490740738</v>
      </c>
      <c r="T976" s="10">
        <f t="shared" si="125"/>
        <v>42454.707824074074</v>
      </c>
      <c r="U976" s="13">
        <f t="shared" si="126"/>
        <v>30</v>
      </c>
      <c r="V976" s="13">
        <f t="shared" si="127"/>
        <v>9.3333333333333339</v>
      </c>
    </row>
    <row r="977" spans="1:22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42489.696585648147</v>
      </c>
      <c r="T977" s="10">
        <f t="shared" si="125"/>
        <v>42549.696585648147</v>
      </c>
      <c r="U977" s="13">
        <f t="shared" si="126"/>
        <v>60</v>
      </c>
      <c r="V977" s="13">
        <f t="shared" si="127"/>
        <v>43.45</v>
      </c>
    </row>
    <row r="978" spans="1:22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42185.058993055558</v>
      </c>
      <c r="T978" s="10">
        <f t="shared" si="125"/>
        <v>42230.058993055558</v>
      </c>
      <c r="U978" s="13">
        <f t="shared" si="126"/>
        <v>45</v>
      </c>
      <c r="V978" s="13">
        <f t="shared" si="127"/>
        <v>64.2</v>
      </c>
    </row>
    <row r="979" spans="1:22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42391.942094907412</v>
      </c>
      <c r="T979" s="10">
        <f t="shared" si="125"/>
        <v>42421.942094907412</v>
      </c>
      <c r="U979" s="13">
        <f t="shared" si="126"/>
        <v>30</v>
      </c>
      <c r="V979" s="13">
        <f t="shared" si="127"/>
        <v>30.3</v>
      </c>
    </row>
    <row r="980" spans="1:22" ht="2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42395.309039351851</v>
      </c>
      <c r="T980" s="10">
        <f t="shared" si="125"/>
        <v>42425.309039351851</v>
      </c>
      <c r="U980" s="13">
        <f t="shared" si="126"/>
        <v>30</v>
      </c>
      <c r="V980" s="13">
        <f t="shared" si="127"/>
        <v>3242.4333333333334</v>
      </c>
    </row>
    <row r="981" spans="1:22" ht="43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42506.416990740734</v>
      </c>
      <c r="T981" s="10">
        <f t="shared" si="125"/>
        <v>42541.790972222225</v>
      </c>
      <c r="U981" s="13">
        <f t="shared" si="126"/>
        <v>35</v>
      </c>
      <c r="V981" s="13">
        <f t="shared" si="127"/>
        <v>828.17600000000004</v>
      </c>
    </row>
    <row r="982" spans="1:22" ht="43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41928.904189814813</v>
      </c>
      <c r="T982" s="10">
        <f t="shared" si="125"/>
        <v>41973.945856481485</v>
      </c>
      <c r="U982" s="13">
        <f t="shared" si="126"/>
        <v>45</v>
      </c>
      <c r="V982" s="13">
        <f t="shared" si="127"/>
        <v>33.022222222222226</v>
      </c>
    </row>
    <row r="983" spans="1:22" ht="43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41830.947013888886</v>
      </c>
      <c r="T983" s="10">
        <f t="shared" si="125"/>
        <v>41860.947013888886</v>
      </c>
      <c r="U983" s="13">
        <f t="shared" si="126"/>
        <v>30</v>
      </c>
      <c r="V983" s="13">
        <f t="shared" si="127"/>
        <v>0.36666666666666664</v>
      </c>
    </row>
    <row r="984" spans="1:22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42615.753310185188</v>
      </c>
      <c r="T984" s="10">
        <f t="shared" si="125"/>
        <v>42645.753310185188</v>
      </c>
      <c r="U984" s="13">
        <f t="shared" si="126"/>
        <v>30</v>
      </c>
      <c r="V984" s="13">
        <f t="shared" si="127"/>
        <v>0.1</v>
      </c>
    </row>
    <row r="985" spans="1:22" ht="43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42574.667650462965</v>
      </c>
      <c r="T985" s="10">
        <f t="shared" si="125"/>
        <v>42605.870833333334</v>
      </c>
      <c r="U985" s="13">
        <f t="shared" si="126"/>
        <v>31</v>
      </c>
      <c r="V985" s="13">
        <f t="shared" si="127"/>
        <v>991.9677419354839</v>
      </c>
    </row>
    <row r="986" spans="1:22" ht="58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42061.11583333333</v>
      </c>
      <c r="T986" s="10">
        <f t="shared" si="125"/>
        <v>42091.074166666673</v>
      </c>
      <c r="U986" s="13">
        <f t="shared" si="126"/>
        <v>30</v>
      </c>
      <c r="V986" s="13">
        <f t="shared" si="127"/>
        <v>3.5333333333333332</v>
      </c>
    </row>
    <row r="987" spans="1:22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42339.967708333337</v>
      </c>
      <c r="T987" s="10">
        <f t="shared" si="125"/>
        <v>42369.958333333328</v>
      </c>
      <c r="U987" s="13">
        <f t="shared" si="126"/>
        <v>30</v>
      </c>
      <c r="V987" s="13">
        <f t="shared" si="127"/>
        <v>62.93333333333333</v>
      </c>
    </row>
    <row r="988" spans="1:22" ht="43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42324.767361111109</v>
      </c>
      <c r="T988" s="10">
        <f t="shared" si="125"/>
        <v>42379</v>
      </c>
      <c r="U988" s="13">
        <f t="shared" si="126"/>
        <v>55</v>
      </c>
      <c r="V988" s="13">
        <f t="shared" si="127"/>
        <v>46.363636363636367</v>
      </c>
    </row>
    <row r="989" spans="1:22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41773.294560185182</v>
      </c>
      <c r="T989" s="10">
        <f t="shared" si="125"/>
        <v>41813.294560185182</v>
      </c>
      <c r="U989" s="13">
        <f t="shared" si="126"/>
        <v>40</v>
      </c>
      <c r="V989" s="13">
        <f t="shared" si="127"/>
        <v>165.25</v>
      </c>
    </row>
    <row r="990" spans="1:22" ht="43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42614.356770833328</v>
      </c>
      <c r="T990" s="10">
        <f t="shared" si="125"/>
        <v>42644.356770833328</v>
      </c>
      <c r="U990" s="13">
        <f t="shared" si="126"/>
        <v>30</v>
      </c>
      <c r="V990" s="13">
        <f t="shared" si="127"/>
        <v>0</v>
      </c>
    </row>
    <row r="991" spans="1:2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42611.933969907404</v>
      </c>
      <c r="T991" s="10">
        <f t="shared" si="125"/>
        <v>42641.933969907404</v>
      </c>
      <c r="U991" s="13">
        <f t="shared" si="126"/>
        <v>30</v>
      </c>
      <c r="V991" s="13">
        <f t="shared" si="127"/>
        <v>55.9</v>
      </c>
    </row>
    <row r="992" spans="1:22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41855.784305555557</v>
      </c>
      <c r="T992" s="10">
        <f t="shared" si="125"/>
        <v>41885.784305555557</v>
      </c>
      <c r="U992" s="13">
        <f t="shared" si="126"/>
        <v>30</v>
      </c>
      <c r="V992" s="13">
        <f t="shared" si="127"/>
        <v>0.8666666666666667</v>
      </c>
    </row>
    <row r="993" spans="1:22" ht="58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42538.75680555556</v>
      </c>
      <c r="T993" s="10">
        <f t="shared" si="125"/>
        <v>42563.785416666666</v>
      </c>
      <c r="U993" s="13">
        <f t="shared" si="126"/>
        <v>25</v>
      </c>
      <c r="V993" s="13">
        <f t="shared" si="127"/>
        <v>8.48</v>
      </c>
    </row>
    <row r="994" spans="1:22" ht="2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42437.924988425926</v>
      </c>
      <c r="T994" s="10">
        <f t="shared" si="125"/>
        <v>42497.883321759262</v>
      </c>
      <c r="U994" s="13">
        <f t="shared" si="126"/>
        <v>60</v>
      </c>
      <c r="V994" s="13">
        <f t="shared" si="127"/>
        <v>7.7833333333333332</v>
      </c>
    </row>
    <row r="995" spans="1:22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42652.964907407411</v>
      </c>
      <c r="T995" s="10">
        <f t="shared" si="125"/>
        <v>42686.208333333328</v>
      </c>
      <c r="U995" s="13">
        <f t="shared" si="126"/>
        <v>34</v>
      </c>
      <c r="V995" s="13">
        <f t="shared" si="127"/>
        <v>516.5</v>
      </c>
    </row>
    <row r="996" spans="1:22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41921.263078703705</v>
      </c>
      <c r="T996" s="10">
        <f t="shared" si="125"/>
        <v>41973.957638888889</v>
      </c>
      <c r="U996" s="13">
        <f t="shared" si="126"/>
        <v>52</v>
      </c>
      <c r="V996" s="13">
        <f t="shared" si="127"/>
        <v>89.788461538461533</v>
      </c>
    </row>
    <row r="997" spans="1:22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41947.940740740742</v>
      </c>
      <c r="T997" s="10">
        <f t="shared" si="125"/>
        <v>41972.666666666672</v>
      </c>
      <c r="U997" s="13">
        <f t="shared" si="126"/>
        <v>25</v>
      </c>
      <c r="V997" s="13">
        <f t="shared" si="127"/>
        <v>29.04</v>
      </c>
    </row>
    <row r="998" spans="1:22" ht="29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41817.866435185184</v>
      </c>
      <c r="T998" s="10">
        <f t="shared" si="125"/>
        <v>41847.643750000003</v>
      </c>
      <c r="U998" s="13">
        <f t="shared" si="126"/>
        <v>30</v>
      </c>
      <c r="V998" s="13">
        <f t="shared" si="127"/>
        <v>2.1666666666666665</v>
      </c>
    </row>
    <row r="999" spans="1:22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41941.10297453704</v>
      </c>
      <c r="T999" s="10">
        <f t="shared" si="125"/>
        <v>41971.144641203704</v>
      </c>
      <c r="U999" s="13">
        <f t="shared" si="126"/>
        <v>30</v>
      </c>
      <c r="V999" s="13">
        <f t="shared" si="127"/>
        <v>2.1666666666666665</v>
      </c>
    </row>
    <row r="1000" spans="1:22" ht="29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42282.168993055559</v>
      </c>
      <c r="T1000" s="10">
        <f t="shared" si="125"/>
        <v>42327.210659722223</v>
      </c>
      <c r="U1000" s="13">
        <f t="shared" si="126"/>
        <v>45</v>
      </c>
      <c r="V1000" s="13">
        <f t="shared" si="127"/>
        <v>780.77777777777783</v>
      </c>
    </row>
    <row r="1001" spans="1:22" ht="2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41926.29965277778</v>
      </c>
      <c r="T1001" s="10">
        <f t="shared" si="125"/>
        <v>41956.334722222222</v>
      </c>
      <c r="U1001" s="13">
        <f t="shared" si="126"/>
        <v>30</v>
      </c>
      <c r="V1001" s="13">
        <f t="shared" si="127"/>
        <v>389.43333333333334</v>
      </c>
    </row>
    <row r="1002" spans="1:22" ht="2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42749.059722222228</v>
      </c>
      <c r="T1002" s="10">
        <f t="shared" si="125"/>
        <v>42809.018055555556</v>
      </c>
      <c r="U1002" s="13">
        <f t="shared" si="126"/>
        <v>60</v>
      </c>
      <c r="V1002" s="13">
        <f t="shared" si="127"/>
        <v>330.4</v>
      </c>
    </row>
    <row r="1003" spans="1:22" ht="43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42720.720057870371</v>
      </c>
      <c r="T1003" s="10">
        <f t="shared" si="125"/>
        <v>42765.720057870371</v>
      </c>
      <c r="U1003" s="13">
        <f t="shared" si="126"/>
        <v>45</v>
      </c>
      <c r="V1003" s="13">
        <f t="shared" si="127"/>
        <v>115.55555555555556</v>
      </c>
    </row>
    <row r="1004" spans="1:22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42325.684189814812</v>
      </c>
      <c r="T1004" s="10">
        <f t="shared" si="125"/>
        <v>42355.249305555553</v>
      </c>
      <c r="U1004" s="13">
        <f t="shared" si="126"/>
        <v>30</v>
      </c>
      <c r="V1004" s="13">
        <f t="shared" si="127"/>
        <v>98.666666666666671</v>
      </c>
    </row>
    <row r="1005" spans="1:22" ht="2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42780.709039351852</v>
      </c>
      <c r="T1005" s="10">
        <f t="shared" si="125"/>
        <v>42810.667372685188</v>
      </c>
      <c r="U1005" s="13">
        <f t="shared" si="126"/>
        <v>30</v>
      </c>
      <c r="V1005" s="13">
        <f t="shared" si="127"/>
        <v>107.03333333333333</v>
      </c>
    </row>
    <row r="1006" spans="1:22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42388.708645833336</v>
      </c>
      <c r="T1006" s="10">
        <f t="shared" si="125"/>
        <v>42418.708645833336</v>
      </c>
      <c r="U1006" s="13">
        <f t="shared" si="126"/>
        <v>30</v>
      </c>
      <c r="V1006" s="13">
        <f t="shared" si="127"/>
        <v>685.06666666666672</v>
      </c>
    </row>
    <row r="1007" spans="1:22" ht="29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42276.624803240738</v>
      </c>
      <c r="T1007" s="10">
        <f t="shared" si="125"/>
        <v>42307.624803240738</v>
      </c>
      <c r="U1007" s="13">
        <f t="shared" si="126"/>
        <v>31</v>
      </c>
      <c r="V1007" s="13">
        <f t="shared" si="127"/>
        <v>4842</v>
      </c>
    </row>
    <row r="1008" spans="1:22" ht="2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41977.040185185186</v>
      </c>
      <c r="T1008" s="10">
        <f t="shared" si="125"/>
        <v>41985.299305555556</v>
      </c>
      <c r="U1008" s="13">
        <f t="shared" si="126"/>
        <v>8</v>
      </c>
      <c r="V1008" s="13">
        <f t="shared" si="127"/>
        <v>29.25</v>
      </c>
    </row>
    <row r="1009" spans="1:22" ht="2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42676.583599537036</v>
      </c>
      <c r="T1009" s="10">
        <f t="shared" si="125"/>
        <v>42718.6252662037</v>
      </c>
      <c r="U1009" s="13">
        <f t="shared" si="126"/>
        <v>42</v>
      </c>
      <c r="V1009" s="13">
        <f t="shared" si="127"/>
        <v>316.57142857142856</v>
      </c>
    </row>
    <row r="1010" spans="1:22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42702.809201388889</v>
      </c>
      <c r="T1010" s="10">
        <f t="shared" si="125"/>
        <v>42732.809201388889</v>
      </c>
      <c r="U1010" s="13">
        <f t="shared" si="126"/>
        <v>30</v>
      </c>
      <c r="V1010" s="13">
        <f t="shared" si="127"/>
        <v>8.3333333333333339</v>
      </c>
    </row>
    <row r="1011" spans="1:22" ht="43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42510.604699074072</v>
      </c>
      <c r="T1011" s="10">
        <f t="shared" si="125"/>
        <v>42540.604699074072</v>
      </c>
      <c r="U1011" s="13">
        <f t="shared" si="126"/>
        <v>30</v>
      </c>
      <c r="V1011" s="13">
        <f t="shared" si="127"/>
        <v>218.83333333333334</v>
      </c>
    </row>
    <row r="1012" spans="1:22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42561.829421296294</v>
      </c>
      <c r="T1012" s="10">
        <f t="shared" si="125"/>
        <v>42618.124305555553</v>
      </c>
      <c r="U1012" s="13">
        <f t="shared" si="126"/>
        <v>57</v>
      </c>
      <c r="V1012" s="13">
        <f t="shared" si="127"/>
        <v>3.8596491228070176</v>
      </c>
    </row>
    <row r="1013" spans="1:22" ht="2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41946.898090277777</v>
      </c>
      <c r="T1013" s="10">
        <f t="shared" si="125"/>
        <v>41991.898090277777</v>
      </c>
      <c r="U1013" s="13">
        <f t="shared" si="126"/>
        <v>45</v>
      </c>
      <c r="V1013" s="13">
        <f t="shared" si="127"/>
        <v>1.6666666666666667</v>
      </c>
    </row>
    <row r="1014" spans="1:22" ht="43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42714.440416666665</v>
      </c>
      <c r="T1014" s="10">
        <f t="shared" si="125"/>
        <v>42759.440416666665</v>
      </c>
      <c r="U1014" s="13">
        <f t="shared" si="126"/>
        <v>45</v>
      </c>
      <c r="V1014" s="13">
        <f t="shared" si="127"/>
        <v>23927.801111111112</v>
      </c>
    </row>
    <row r="1015" spans="1:22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42339.833981481483</v>
      </c>
      <c r="T1015" s="10">
        <f t="shared" si="125"/>
        <v>42367.833333333328</v>
      </c>
      <c r="U1015" s="13">
        <f t="shared" si="126"/>
        <v>28</v>
      </c>
      <c r="V1015" s="13">
        <f t="shared" si="127"/>
        <v>308.28571428571428</v>
      </c>
    </row>
    <row r="1016" spans="1:22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41955.002488425926</v>
      </c>
      <c r="T1016" s="10">
        <f t="shared" si="125"/>
        <v>42005.002488425926</v>
      </c>
      <c r="U1016" s="13">
        <f t="shared" si="126"/>
        <v>50</v>
      </c>
      <c r="V1016" s="13">
        <f t="shared" si="127"/>
        <v>61.2</v>
      </c>
    </row>
    <row r="1017" spans="1:22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42303.878414351857</v>
      </c>
      <c r="T1017" s="10">
        <f t="shared" si="125"/>
        <v>42333.920081018514</v>
      </c>
      <c r="U1017" s="13">
        <f t="shared" si="126"/>
        <v>30</v>
      </c>
      <c r="V1017" s="13">
        <f t="shared" si="127"/>
        <v>8</v>
      </c>
    </row>
    <row r="1018" spans="1:22" ht="2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42422.107129629629</v>
      </c>
      <c r="T1018" s="10">
        <f t="shared" si="125"/>
        <v>42467.065462962957</v>
      </c>
      <c r="U1018" s="13">
        <f t="shared" si="126"/>
        <v>45</v>
      </c>
      <c r="V1018" s="13">
        <f t="shared" si="127"/>
        <v>63.155555555555559</v>
      </c>
    </row>
    <row r="1019" spans="1:22" ht="43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42289.675173611111</v>
      </c>
      <c r="T1019" s="10">
        <f t="shared" si="125"/>
        <v>42329.716840277775</v>
      </c>
      <c r="U1019" s="13">
        <f t="shared" si="126"/>
        <v>40</v>
      </c>
      <c r="V1019" s="13">
        <f t="shared" si="127"/>
        <v>1429.925</v>
      </c>
    </row>
    <row r="1020" spans="1:22" ht="2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42535.492280092592</v>
      </c>
      <c r="T1020" s="10">
        <f t="shared" si="125"/>
        <v>42565.492280092592</v>
      </c>
      <c r="U1020" s="13">
        <f t="shared" si="126"/>
        <v>30</v>
      </c>
      <c r="V1020" s="13">
        <f t="shared" si="127"/>
        <v>20.7</v>
      </c>
    </row>
    <row r="1021" spans="1:22" ht="29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42009.973946759259</v>
      </c>
      <c r="T1021" s="10">
        <f t="shared" si="125"/>
        <v>42039.973946759259</v>
      </c>
      <c r="U1021" s="13">
        <f t="shared" si="126"/>
        <v>30</v>
      </c>
      <c r="V1021" s="13">
        <f t="shared" si="127"/>
        <v>710</v>
      </c>
    </row>
    <row r="1022" spans="1:22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42127.069548611107</v>
      </c>
      <c r="T1022" s="10">
        <f t="shared" si="125"/>
        <v>42157.032638888893</v>
      </c>
      <c r="U1022" s="13">
        <f t="shared" si="126"/>
        <v>30</v>
      </c>
      <c r="V1022" s="13">
        <f t="shared" si="127"/>
        <v>106.2</v>
      </c>
    </row>
    <row r="1023" spans="1:22" ht="2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42271.251979166671</v>
      </c>
      <c r="T1023" s="10">
        <f t="shared" si="125"/>
        <v>42294.166666666672</v>
      </c>
      <c r="U1023" s="13">
        <f t="shared" si="126"/>
        <v>23</v>
      </c>
      <c r="V1023" s="13">
        <f t="shared" si="127"/>
        <v>458.87434782608699</v>
      </c>
    </row>
    <row r="1024" spans="1:22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42111.646724537044</v>
      </c>
      <c r="T1024" s="10">
        <f t="shared" si="125"/>
        <v>42141.646724537044</v>
      </c>
      <c r="U1024" s="13">
        <f t="shared" si="126"/>
        <v>30</v>
      </c>
      <c r="V1024" s="13">
        <f t="shared" si="127"/>
        <v>76.599999999999994</v>
      </c>
    </row>
    <row r="1025" spans="1:22" ht="2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42145.919687500005</v>
      </c>
      <c r="T1025" s="10">
        <f t="shared" si="125"/>
        <v>42175.919687500005</v>
      </c>
      <c r="U1025" s="13">
        <f t="shared" si="126"/>
        <v>30</v>
      </c>
      <c r="V1025" s="13">
        <f t="shared" si="127"/>
        <v>158.1</v>
      </c>
    </row>
    <row r="1026" spans="1:22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42370.580590277779</v>
      </c>
      <c r="T1026" s="10">
        <f t="shared" si="125"/>
        <v>42400.580590277779</v>
      </c>
      <c r="U1026" s="13">
        <f t="shared" si="126"/>
        <v>30</v>
      </c>
      <c r="V1026" s="13">
        <f t="shared" si="127"/>
        <v>790.91833333333329</v>
      </c>
    </row>
    <row r="1027" spans="1:22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10">
        <f t="shared" ref="S1027:S1090" si="132">(((J1027/60)/60)/24)+DATE(1970,1,1)</f>
        <v>42049.833761574075</v>
      </c>
      <c r="T1027" s="10">
        <f t="shared" ref="T1027:T1090" si="133">(((I1027/60)/60)/24)+DATE(1970,1,1)</f>
        <v>42079.792094907403</v>
      </c>
      <c r="U1027" s="13">
        <f t="shared" ref="U1027:U1090" si="134">DATEDIF(S1027,T1027,"d")</f>
        <v>30</v>
      </c>
      <c r="V1027" s="13">
        <f t="shared" ref="V1027:V1090" si="135">E1027/U1027</f>
        <v>2564.9940000000001</v>
      </c>
    </row>
    <row r="1028" spans="1:22" ht="43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42426.407592592594</v>
      </c>
      <c r="T1028" s="10">
        <f t="shared" si="133"/>
        <v>42460.365925925929</v>
      </c>
      <c r="U1028" s="13">
        <f t="shared" si="134"/>
        <v>34</v>
      </c>
      <c r="V1028" s="13">
        <f t="shared" si="135"/>
        <v>205.89941176470589</v>
      </c>
    </row>
    <row r="1029" spans="1:22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41905.034108796295</v>
      </c>
      <c r="T1029" s="10">
        <f t="shared" si="133"/>
        <v>41935.034108796295</v>
      </c>
      <c r="U1029" s="13">
        <f t="shared" si="134"/>
        <v>30</v>
      </c>
      <c r="V1029" s="13">
        <f t="shared" si="135"/>
        <v>257.76666666666665</v>
      </c>
    </row>
    <row r="1030" spans="1:22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42755.627372685187</v>
      </c>
      <c r="T1030" s="10">
        <f t="shared" si="133"/>
        <v>42800.833333333328</v>
      </c>
      <c r="U1030" s="13">
        <f t="shared" si="134"/>
        <v>45</v>
      </c>
      <c r="V1030" s="13">
        <f t="shared" si="135"/>
        <v>260.60000000000002</v>
      </c>
    </row>
    <row r="1031" spans="1:22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42044.711886574078</v>
      </c>
      <c r="T1031" s="10">
        <f t="shared" si="133"/>
        <v>42098.915972222225</v>
      </c>
      <c r="U1031" s="13">
        <f t="shared" si="134"/>
        <v>54</v>
      </c>
      <c r="V1031" s="13">
        <f t="shared" si="135"/>
        <v>206.96296296296296</v>
      </c>
    </row>
    <row r="1032" spans="1:2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42611.483206018514</v>
      </c>
      <c r="T1032" s="10">
        <f t="shared" si="133"/>
        <v>42625.483206018514</v>
      </c>
      <c r="U1032" s="13">
        <f t="shared" si="134"/>
        <v>14</v>
      </c>
      <c r="V1032" s="13">
        <f t="shared" si="135"/>
        <v>488.71428571428572</v>
      </c>
    </row>
    <row r="1033" spans="1:22" ht="43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42324.764004629629</v>
      </c>
      <c r="T1033" s="10">
        <f t="shared" si="133"/>
        <v>42354.764004629629</v>
      </c>
      <c r="U1033" s="13">
        <f t="shared" si="134"/>
        <v>30</v>
      </c>
      <c r="V1033" s="13">
        <f t="shared" si="135"/>
        <v>358</v>
      </c>
    </row>
    <row r="1034" spans="1:2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42514.666956018518</v>
      </c>
      <c r="T1034" s="10">
        <f t="shared" si="133"/>
        <v>42544.666956018518</v>
      </c>
      <c r="U1034" s="13">
        <f t="shared" si="134"/>
        <v>30</v>
      </c>
      <c r="V1034" s="13">
        <f t="shared" si="135"/>
        <v>195.29466666666667</v>
      </c>
    </row>
    <row r="1035" spans="1:22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42688.732407407413</v>
      </c>
      <c r="T1035" s="10">
        <f t="shared" si="133"/>
        <v>42716.732407407413</v>
      </c>
      <c r="U1035" s="13">
        <f t="shared" si="134"/>
        <v>28</v>
      </c>
      <c r="V1035" s="13">
        <f t="shared" si="135"/>
        <v>48.785714285714285</v>
      </c>
    </row>
    <row r="1036" spans="1:22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42555.166712962964</v>
      </c>
      <c r="T1036" s="10">
        <f t="shared" si="133"/>
        <v>42587.165972222225</v>
      </c>
      <c r="U1036" s="13">
        <f t="shared" si="134"/>
        <v>32</v>
      </c>
      <c r="V1036" s="13">
        <f t="shared" si="135"/>
        <v>203.1278125</v>
      </c>
    </row>
    <row r="1037" spans="1:22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42016.641435185185</v>
      </c>
      <c r="T1037" s="10">
        <f t="shared" si="133"/>
        <v>42046.641435185185</v>
      </c>
      <c r="U1037" s="13">
        <f t="shared" si="134"/>
        <v>30</v>
      </c>
      <c r="V1037" s="13">
        <f t="shared" si="135"/>
        <v>165.06666666666666</v>
      </c>
    </row>
    <row r="1038" spans="1:22" ht="2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41249.448958333334</v>
      </c>
      <c r="T1038" s="10">
        <f t="shared" si="133"/>
        <v>41281.333333333336</v>
      </c>
      <c r="U1038" s="13">
        <f t="shared" si="134"/>
        <v>32</v>
      </c>
      <c r="V1038" s="13">
        <f t="shared" si="135"/>
        <v>158.00687500000001</v>
      </c>
    </row>
    <row r="1039" spans="1:22" ht="43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42119.822476851856</v>
      </c>
      <c r="T1039" s="10">
        <f t="shared" si="133"/>
        <v>42142.208333333328</v>
      </c>
      <c r="U1039" s="13">
        <f t="shared" si="134"/>
        <v>23</v>
      </c>
      <c r="V1039" s="13">
        <f t="shared" si="135"/>
        <v>44.391304347826086</v>
      </c>
    </row>
    <row r="1040" spans="1:22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42418.231747685189</v>
      </c>
      <c r="T1040" s="10">
        <f t="shared" si="133"/>
        <v>42448.190081018518</v>
      </c>
      <c r="U1040" s="13">
        <f t="shared" si="134"/>
        <v>30</v>
      </c>
      <c r="V1040" s="13">
        <f t="shared" si="135"/>
        <v>72.666666666666671</v>
      </c>
    </row>
    <row r="1041" spans="1:22" ht="43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42692.109328703707</v>
      </c>
      <c r="T1041" s="10">
        <f t="shared" si="133"/>
        <v>42717.332638888889</v>
      </c>
      <c r="U1041" s="13">
        <f t="shared" si="134"/>
        <v>25</v>
      </c>
      <c r="V1041" s="13">
        <f t="shared" si="135"/>
        <v>25.64</v>
      </c>
    </row>
    <row r="1042" spans="1:22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42579.708437499998</v>
      </c>
      <c r="T1042" s="10">
        <f t="shared" si="133"/>
        <v>42609.708437499998</v>
      </c>
      <c r="U1042" s="13">
        <f t="shared" si="134"/>
        <v>30</v>
      </c>
      <c r="V1042" s="13">
        <f t="shared" si="135"/>
        <v>8.3333333333333339</v>
      </c>
    </row>
    <row r="1043" spans="1:22" ht="2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41831.060092592597</v>
      </c>
      <c r="T1043" s="10">
        <f t="shared" si="133"/>
        <v>41851.060092592597</v>
      </c>
      <c r="U1043" s="13">
        <f t="shared" si="134"/>
        <v>20</v>
      </c>
      <c r="V1043" s="13">
        <f t="shared" si="135"/>
        <v>0</v>
      </c>
    </row>
    <row r="1044" spans="1:22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41851.696157407408</v>
      </c>
      <c r="T1044" s="10">
        <f t="shared" si="133"/>
        <v>41894.416666666664</v>
      </c>
      <c r="U1044" s="13">
        <f t="shared" si="134"/>
        <v>43</v>
      </c>
      <c r="V1044" s="13">
        <f t="shared" si="135"/>
        <v>0.23255813953488372</v>
      </c>
    </row>
    <row r="1045" spans="1:22" ht="2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42114.252951388888</v>
      </c>
      <c r="T1045" s="10">
        <f t="shared" si="133"/>
        <v>42144.252951388888</v>
      </c>
      <c r="U1045" s="13">
        <f t="shared" si="134"/>
        <v>30</v>
      </c>
      <c r="V1045" s="13">
        <f t="shared" si="135"/>
        <v>284.56666666666666</v>
      </c>
    </row>
    <row r="1046" spans="1:22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42011.925937499997</v>
      </c>
      <c r="T1046" s="10">
        <f t="shared" si="133"/>
        <v>42068.852083333331</v>
      </c>
      <c r="U1046" s="13">
        <f t="shared" si="134"/>
        <v>57</v>
      </c>
      <c r="V1046" s="13">
        <f t="shared" si="135"/>
        <v>0.10526315789473684</v>
      </c>
    </row>
    <row r="1047" spans="1:22" ht="2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41844.874421296299</v>
      </c>
      <c r="T1047" s="10">
        <f t="shared" si="133"/>
        <v>41874.874421296299</v>
      </c>
      <c r="U1047" s="13">
        <f t="shared" si="134"/>
        <v>30</v>
      </c>
      <c r="V1047" s="13">
        <f t="shared" si="135"/>
        <v>8.8666666666666671</v>
      </c>
    </row>
    <row r="1048" spans="1:22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42319.851388888885</v>
      </c>
      <c r="T1048" s="10">
        <f t="shared" si="133"/>
        <v>42364.851388888885</v>
      </c>
      <c r="U1048" s="13">
        <f t="shared" si="134"/>
        <v>45</v>
      </c>
      <c r="V1048" s="13">
        <f t="shared" si="135"/>
        <v>0</v>
      </c>
    </row>
    <row r="1049" spans="1:22" ht="2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41918.818460648145</v>
      </c>
      <c r="T1049" s="10">
        <f t="shared" si="133"/>
        <v>41948.860127314816</v>
      </c>
      <c r="U1049" s="13">
        <f t="shared" si="134"/>
        <v>30</v>
      </c>
      <c r="V1049" s="13">
        <f t="shared" si="135"/>
        <v>3.3333333333333333E-2</v>
      </c>
    </row>
    <row r="1050" spans="1:22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42598.053113425922</v>
      </c>
      <c r="T1050" s="10">
        <f t="shared" si="133"/>
        <v>42638.053113425922</v>
      </c>
      <c r="U1050" s="13">
        <f t="shared" si="134"/>
        <v>40</v>
      </c>
      <c r="V1050" s="13">
        <f t="shared" si="135"/>
        <v>5.3</v>
      </c>
    </row>
    <row r="1051" spans="1:2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42382.431076388893</v>
      </c>
      <c r="T1051" s="10">
        <f t="shared" si="133"/>
        <v>42412.431076388893</v>
      </c>
      <c r="U1051" s="13">
        <f t="shared" si="134"/>
        <v>30</v>
      </c>
      <c r="V1051" s="13">
        <f t="shared" si="135"/>
        <v>0</v>
      </c>
    </row>
    <row r="1052" spans="1:2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42231.7971875</v>
      </c>
      <c r="T1052" s="10">
        <f t="shared" si="133"/>
        <v>42261.7971875</v>
      </c>
      <c r="U1052" s="13">
        <f t="shared" si="134"/>
        <v>30</v>
      </c>
      <c r="V1052" s="13">
        <f t="shared" si="135"/>
        <v>0</v>
      </c>
    </row>
    <row r="1053" spans="1:22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41850.014178240745</v>
      </c>
      <c r="T1053" s="10">
        <f t="shared" si="133"/>
        <v>41878.014178240745</v>
      </c>
      <c r="U1053" s="13">
        <f t="shared" si="134"/>
        <v>28</v>
      </c>
      <c r="V1053" s="13">
        <f t="shared" si="135"/>
        <v>0</v>
      </c>
    </row>
    <row r="1054" spans="1:22" ht="43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42483.797395833331</v>
      </c>
      <c r="T1054" s="10">
        <f t="shared" si="133"/>
        <v>42527.839583333334</v>
      </c>
      <c r="U1054" s="13">
        <f t="shared" si="134"/>
        <v>44</v>
      </c>
      <c r="V1054" s="13">
        <f t="shared" si="135"/>
        <v>0</v>
      </c>
    </row>
    <row r="1055" spans="1:22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42775.172824074078</v>
      </c>
      <c r="T1055" s="10">
        <f t="shared" si="133"/>
        <v>42800.172824074078</v>
      </c>
      <c r="U1055" s="13">
        <f t="shared" si="134"/>
        <v>25</v>
      </c>
      <c r="V1055" s="13">
        <f t="shared" si="135"/>
        <v>0.6</v>
      </c>
    </row>
    <row r="1056" spans="1:22" ht="43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41831.851840277777</v>
      </c>
      <c r="T1056" s="10">
        <f t="shared" si="133"/>
        <v>41861.916666666664</v>
      </c>
      <c r="U1056" s="13">
        <f t="shared" si="134"/>
        <v>30</v>
      </c>
      <c r="V1056" s="13">
        <f t="shared" si="135"/>
        <v>0</v>
      </c>
    </row>
    <row r="1057" spans="1:22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42406.992418981477</v>
      </c>
      <c r="T1057" s="10">
        <f t="shared" si="133"/>
        <v>42436.992418981477</v>
      </c>
      <c r="U1057" s="13">
        <f t="shared" si="134"/>
        <v>30</v>
      </c>
      <c r="V1057" s="13">
        <f t="shared" si="135"/>
        <v>0</v>
      </c>
    </row>
    <row r="1058" spans="1:22" ht="43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42058.719641203701</v>
      </c>
      <c r="T1058" s="10">
        <f t="shared" si="133"/>
        <v>42118.677974537044</v>
      </c>
      <c r="U1058" s="13">
        <f t="shared" si="134"/>
        <v>60</v>
      </c>
      <c r="V1058" s="13">
        <f t="shared" si="135"/>
        <v>0</v>
      </c>
    </row>
    <row r="1059" spans="1:22" ht="29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42678.871331018512</v>
      </c>
      <c r="T1059" s="10">
        <f t="shared" si="133"/>
        <v>42708.912997685184</v>
      </c>
      <c r="U1059" s="13">
        <f t="shared" si="134"/>
        <v>30</v>
      </c>
      <c r="V1059" s="13">
        <f t="shared" si="135"/>
        <v>0</v>
      </c>
    </row>
    <row r="1060" spans="1:22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42047.900960648149</v>
      </c>
      <c r="T1060" s="10">
        <f t="shared" si="133"/>
        <v>42089</v>
      </c>
      <c r="U1060" s="13">
        <f t="shared" si="134"/>
        <v>42</v>
      </c>
      <c r="V1060" s="13">
        <f t="shared" si="135"/>
        <v>0</v>
      </c>
    </row>
    <row r="1061" spans="1:2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42046.79</v>
      </c>
      <c r="T1061" s="10">
        <f t="shared" si="133"/>
        <v>42076.748333333337</v>
      </c>
      <c r="U1061" s="13">
        <f t="shared" si="134"/>
        <v>30</v>
      </c>
      <c r="V1061" s="13">
        <f t="shared" si="135"/>
        <v>0</v>
      </c>
    </row>
    <row r="1062" spans="1:22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42079.913113425922</v>
      </c>
      <c r="T1062" s="10">
        <f t="shared" si="133"/>
        <v>42109.913113425922</v>
      </c>
      <c r="U1062" s="13">
        <f t="shared" si="134"/>
        <v>30</v>
      </c>
      <c r="V1062" s="13">
        <f t="shared" si="135"/>
        <v>1.6666666666666667</v>
      </c>
    </row>
    <row r="1063" spans="1:22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42432.276712962965</v>
      </c>
      <c r="T1063" s="10">
        <f t="shared" si="133"/>
        <v>42492.041666666672</v>
      </c>
      <c r="U1063" s="13">
        <f t="shared" si="134"/>
        <v>60</v>
      </c>
      <c r="V1063" s="13">
        <f t="shared" si="135"/>
        <v>0</v>
      </c>
    </row>
    <row r="1064" spans="1:2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42556.807187500002</v>
      </c>
      <c r="T1064" s="10">
        <f t="shared" si="133"/>
        <v>42563.807187500002</v>
      </c>
      <c r="U1064" s="13">
        <f t="shared" si="134"/>
        <v>7</v>
      </c>
      <c r="V1064" s="13">
        <f t="shared" si="135"/>
        <v>27.142857142857142</v>
      </c>
    </row>
    <row r="1065" spans="1:22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42583.030810185184</v>
      </c>
      <c r="T1065" s="10">
        <f t="shared" si="133"/>
        <v>42613.030810185184</v>
      </c>
      <c r="U1065" s="13">
        <f t="shared" si="134"/>
        <v>30</v>
      </c>
      <c r="V1065" s="13">
        <f t="shared" si="135"/>
        <v>0</v>
      </c>
    </row>
    <row r="1066" spans="1:22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41417.228043981479</v>
      </c>
      <c r="T1066" s="10">
        <f t="shared" si="133"/>
        <v>41462.228043981479</v>
      </c>
      <c r="U1066" s="13">
        <f t="shared" si="134"/>
        <v>45</v>
      </c>
      <c r="V1066" s="13">
        <f t="shared" si="135"/>
        <v>179.48888888888888</v>
      </c>
    </row>
    <row r="1067" spans="1:22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41661.381041666667</v>
      </c>
      <c r="T1067" s="10">
        <f t="shared" si="133"/>
        <v>41689.381041666667</v>
      </c>
      <c r="U1067" s="13">
        <f t="shared" si="134"/>
        <v>28</v>
      </c>
      <c r="V1067" s="13">
        <f t="shared" si="135"/>
        <v>2.8928571428571428</v>
      </c>
    </row>
    <row r="1068" spans="1:22" ht="2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41445.962754629632</v>
      </c>
      <c r="T1068" s="10">
        <f t="shared" si="133"/>
        <v>41490.962754629632</v>
      </c>
      <c r="U1068" s="13">
        <f t="shared" si="134"/>
        <v>45</v>
      </c>
      <c r="V1068" s="13">
        <f t="shared" si="135"/>
        <v>112.24444444444444</v>
      </c>
    </row>
    <row r="1069" spans="1:22" ht="2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41599.855682870373</v>
      </c>
      <c r="T1069" s="10">
        <f t="shared" si="133"/>
        <v>41629.855682870373</v>
      </c>
      <c r="U1069" s="13">
        <f t="shared" si="134"/>
        <v>30</v>
      </c>
      <c r="V1069" s="13">
        <f t="shared" si="135"/>
        <v>4.333333333333333</v>
      </c>
    </row>
    <row r="1070" spans="1:22" ht="43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42440.371111111104</v>
      </c>
      <c r="T1070" s="10">
        <f t="shared" si="133"/>
        <v>42470.329444444447</v>
      </c>
      <c r="U1070" s="13">
        <f t="shared" si="134"/>
        <v>30</v>
      </c>
      <c r="V1070" s="13">
        <f t="shared" si="135"/>
        <v>1.5</v>
      </c>
    </row>
    <row r="1071" spans="1:22" ht="2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41572.229849537034</v>
      </c>
      <c r="T1071" s="10">
        <f t="shared" si="133"/>
        <v>41604.271516203706</v>
      </c>
      <c r="U1071" s="13">
        <f t="shared" si="134"/>
        <v>32</v>
      </c>
      <c r="V1071" s="13">
        <f t="shared" si="135"/>
        <v>26.5625</v>
      </c>
    </row>
    <row r="1072" spans="1:22" ht="2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41163.011828703704</v>
      </c>
      <c r="T1072" s="10">
        <f t="shared" si="133"/>
        <v>41183.011828703704</v>
      </c>
      <c r="U1072" s="13">
        <f t="shared" si="134"/>
        <v>20</v>
      </c>
      <c r="V1072" s="13">
        <f t="shared" si="135"/>
        <v>3.5</v>
      </c>
    </row>
    <row r="1073" spans="1:22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42295.753391203703</v>
      </c>
      <c r="T1073" s="10">
        <f t="shared" si="133"/>
        <v>42325.795057870375</v>
      </c>
      <c r="U1073" s="13">
        <f t="shared" si="134"/>
        <v>30</v>
      </c>
      <c r="V1073" s="13">
        <f t="shared" si="135"/>
        <v>0</v>
      </c>
    </row>
    <row r="1074" spans="1:22" ht="43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41645.832141203704</v>
      </c>
      <c r="T1074" s="10">
        <f t="shared" si="133"/>
        <v>41675.832141203704</v>
      </c>
      <c r="U1074" s="13">
        <f t="shared" si="134"/>
        <v>30</v>
      </c>
      <c r="V1074" s="13">
        <f t="shared" si="135"/>
        <v>1.7</v>
      </c>
    </row>
    <row r="1075" spans="1:22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40802.964594907404</v>
      </c>
      <c r="T1075" s="10">
        <f t="shared" si="133"/>
        <v>40832.964594907404</v>
      </c>
      <c r="U1075" s="13">
        <f t="shared" si="134"/>
        <v>30</v>
      </c>
      <c r="V1075" s="13">
        <f t="shared" si="135"/>
        <v>0.33333333333333331</v>
      </c>
    </row>
    <row r="1076" spans="1:22" ht="43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41613.172974537039</v>
      </c>
      <c r="T1076" s="10">
        <f t="shared" si="133"/>
        <v>41643.172974537039</v>
      </c>
      <c r="U1076" s="13">
        <f t="shared" si="134"/>
        <v>30</v>
      </c>
      <c r="V1076" s="13">
        <f t="shared" si="135"/>
        <v>113.56666666666666</v>
      </c>
    </row>
    <row r="1077" spans="1:22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41005.904120370367</v>
      </c>
      <c r="T1077" s="10">
        <f t="shared" si="133"/>
        <v>41035.904120370367</v>
      </c>
      <c r="U1077" s="13">
        <f t="shared" si="134"/>
        <v>30</v>
      </c>
      <c r="V1077" s="13">
        <f t="shared" si="135"/>
        <v>1.5</v>
      </c>
    </row>
    <row r="1078" spans="1:22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41838.377893518518</v>
      </c>
      <c r="T1078" s="10">
        <f t="shared" si="133"/>
        <v>41893.377893518518</v>
      </c>
      <c r="U1078" s="13">
        <f t="shared" si="134"/>
        <v>55</v>
      </c>
      <c r="V1078" s="13">
        <f t="shared" si="135"/>
        <v>855.89090909090908</v>
      </c>
    </row>
    <row r="1079" spans="1:22" ht="2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42353.16679398148</v>
      </c>
      <c r="T1079" s="10">
        <f t="shared" si="133"/>
        <v>42383.16679398148</v>
      </c>
      <c r="U1079" s="13">
        <f t="shared" si="134"/>
        <v>30</v>
      </c>
      <c r="V1079" s="13">
        <f t="shared" si="135"/>
        <v>244.8</v>
      </c>
    </row>
    <row r="1080" spans="1:22" ht="43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40701.195844907408</v>
      </c>
      <c r="T1080" s="10">
        <f t="shared" si="133"/>
        <v>40746.195844907408</v>
      </c>
      <c r="U1080" s="13">
        <f t="shared" si="134"/>
        <v>45</v>
      </c>
      <c r="V1080" s="13">
        <f t="shared" si="135"/>
        <v>1</v>
      </c>
    </row>
    <row r="1081" spans="1:22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42479.566388888896</v>
      </c>
      <c r="T1081" s="10">
        <f t="shared" si="133"/>
        <v>42504.566388888896</v>
      </c>
      <c r="U1081" s="13">
        <f t="shared" si="134"/>
        <v>25</v>
      </c>
      <c r="V1081" s="13">
        <f t="shared" si="135"/>
        <v>27.12</v>
      </c>
    </row>
    <row r="1082" spans="1:22" ht="2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41740.138113425928</v>
      </c>
      <c r="T1082" s="10">
        <f t="shared" si="133"/>
        <v>41770.138113425928</v>
      </c>
      <c r="U1082" s="13">
        <f t="shared" si="134"/>
        <v>30</v>
      </c>
      <c r="V1082" s="13">
        <f t="shared" si="135"/>
        <v>60.7</v>
      </c>
    </row>
    <row r="1083" spans="1:22" ht="2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42002.926990740743</v>
      </c>
      <c r="T1083" s="10">
        <f t="shared" si="133"/>
        <v>42032.926990740743</v>
      </c>
      <c r="U1083" s="13">
        <f t="shared" si="134"/>
        <v>30</v>
      </c>
      <c r="V1083" s="13">
        <f t="shared" si="135"/>
        <v>0.4</v>
      </c>
    </row>
    <row r="1084" spans="1:22" ht="29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41101.906111111115</v>
      </c>
      <c r="T1084" s="10">
        <f t="shared" si="133"/>
        <v>41131.906111111115</v>
      </c>
      <c r="U1084" s="13">
        <f t="shared" si="134"/>
        <v>30</v>
      </c>
      <c r="V1084" s="13">
        <f t="shared" si="135"/>
        <v>1.8666666666666667</v>
      </c>
    </row>
    <row r="1085" spans="1:22" ht="43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41793.659525462965</v>
      </c>
      <c r="T1085" s="10">
        <f t="shared" si="133"/>
        <v>41853.659525462965</v>
      </c>
      <c r="U1085" s="13">
        <f t="shared" si="134"/>
        <v>60</v>
      </c>
      <c r="V1085" s="13">
        <f t="shared" si="135"/>
        <v>6.833333333333333</v>
      </c>
    </row>
    <row r="1086" spans="1:2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41829.912083333329</v>
      </c>
      <c r="T1086" s="10">
        <f t="shared" si="133"/>
        <v>41859.912083333329</v>
      </c>
      <c r="U1086" s="13">
        <f t="shared" si="134"/>
        <v>30</v>
      </c>
      <c r="V1086" s="13">
        <f t="shared" si="135"/>
        <v>0</v>
      </c>
    </row>
    <row r="1087" spans="1:22" ht="29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42413.671006944445</v>
      </c>
      <c r="T1087" s="10">
        <f t="shared" si="133"/>
        <v>42443.629340277781</v>
      </c>
      <c r="U1087" s="13">
        <f t="shared" si="134"/>
        <v>30</v>
      </c>
      <c r="V1087" s="13">
        <f t="shared" si="135"/>
        <v>34.200000000000003</v>
      </c>
    </row>
    <row r="1088" spans="1:2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41845.866793981484</v>
      </c>
      <c r="T1088" s="10">
        <f t="shared" si="133"/>
        <v>41875.866793981484</v>
      </c>
      <c r="U1088" s="13">
        <f t="shared" si="134"/>
        <v>30</v>
      </c>
      <c r="V1088" s="13">
        <f t="shared" si="135"/>
        <v>0.5</v>
      </c>
    </row>
    <row r="1089" spans="1:22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41775.713969907411</v>
      </c>
      <c r="T1089" s="10">
        <f t="shared" si="133"/>
        <v>41805.713969907411</v>
      </c>
      <c r="U1089" s="13">
        <f t="shared" si="134"/>
        <v>30</v>
      </c>
      <c r="V1089" s="13">
        <f t="shared" si="135"/>
        <v>0</v>
      </c>
    </row>
    <row r="1090" spans="1:22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41723.799386574072</v>
      </c>
      <c r="T1090" s="10">
        <f t="shared" si="133"/>
        <v>41753.799386574072</v>
      </c>
      <c r="U1090" s="13">
        <f t="shared" si="134"/>
        <v>30</v>
      </c>
      <c r="V1090" s="13">
        <f t="shared" si="135"/>
        <v>212.74466666666666</v>
      </c>
    </row>
    <row r="1091" spans="1:22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10">
        <f t="shared" ref="S1091:S1154" si="140">(((J1091/60)/60)/24)+DATE(1970,1,1)</f>
        <v>42151.189525462964</v>
      </c>
      <c r="T1091" s="10">
        <f t="shared" ref="T1091:T1154" si="141">(((I1091/60)/60)/24)+DATE(1970,1,1)</f>
        <v>42181.189525462964</v>
      </c>
      <c r="U1091" s="13">
        <f t="shared" ref="U1091:U1154" si="142">DATEDIF(S1091,T1091,"d")</f>
        <v>30</v>
      </c>
      <c r="V1091" s="13">
        <f t="shared" ref="V1091:V1154" si="143">E1091/U1091</f>
        <v>39.133333333333333</v>
      </c>
    </row>
    <row r="1092" spans="1:22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42123.185798611114</v>
      </c>
      <c r="T1092" s="10">
        <f t="shared" si="141"/>
        <v>42153.185798611114</v>
      </c>
      <c r="U1092" s="13">
        <f t="shared" si="142"/>
        <v>30</v>
      </c>
      <c r="V1092" s="13">
        <f t="shared" si="143"/>
        <v>0.16666666666666666</v>
      </c>
    </row>
    <row r="1093" spans="1:22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42440.820277777777</v>
      </c>
      <c r="T1093" s="10">
        <f t="shared" si="141"/>
        <v>42470.778611111105</v>
      </c>
      <c r="U1093" s="13">
        <f t="shared" si="142"/>
        <v>30</v>
      </c>
      <c r="V1093" s="13">
        <f t="shared" si="143"/>
        <v>0.83333333333333337</v>
      </c>
    </row>
    <row r="1094" spans="1:22" ht="43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41250.025902777779</v>
      </c>
      <c r="T1094" s="10">
        <f t="shared" si="141"/>
        <v>41280.025902777779</v>
      </c>
      <c r="U1094" s="13">
        <f t="shared" si="142"/>
        <v>30</v>
      </c>
      <c r="V1094" s="13">
        <f t="shared" si="143"/>
        <v>0.7</v>
      </c>
    </row>
    <row r="1095" spans="1:22" ht="2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42396.973807870367</v>
      </c>
      <c r="T1095" s="10">
        <f t="shared" si="141"/>
        <v>42411.973807870367</v>
      </c>
      <c r="U1095" s="13">
        <f t="shared" si="142"/>
        <v>15</v>
      </c>
      <c r="V1095" s="13">
        <f t="shared" si="143"/>
        <v>2.8166666666666669</v>
      </c>
    </row>
    <row r="1096" spans="1:22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40795.713344907403</v>
      </c>
      <c r="T1096" s="10">
        <f t="shared" si="141"/>
        <v>40825.713344907403</v>
      </c>
      <c r="U1096" s="13">
        <f t="shared" si="142"/>
        <v>30</v>
      </c>
      <c r="V1096" s="13">
        <f t="shared" si="143"/>
        <v>109.80033333333334</v>
      </c>
    </row>
    <row r="1097" spans="1:22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41486.537268518521</v>
      </c>
      <c r="T1097" s="10">
        <f t="shared" si="141"/>
        <v>41516.537268518521</v>
      </c>
      <c r="U1097" s="13">
        <f t="shared" si="142"/>
        <v>30</v>
      </c>
      <c r="V1097" s="13">
        <f t="shared" si="143"/>
        <v>839.13333333333333</v>
      </c>
    </row>
    <row r="1098" spans="1:22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41885.51798611111</v>
      </c>
      <c r="T1098" s="10">
        <f t="shared" si="141"/>
        <v>41916.145833333336</v>
      </c>
      <c r="U1098" s="13">
        <f t="shared" si="142"/>
        <v>31</v>
      </c>
      <c r="V1098" s="13">
        <f t="shared" si="143"/>
        <v>69.41935483870968</v>
      </c>
    </row>
    <row r="1099" spans="1:22" ht="2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41660.792557870373</v>
      </c>
      <c r="T1099" s="10">
        <f t="shared" si="141"/>
        <v>41700.792557870373</v>
      </c>
      <c r="U1099" s="13">
        <f t="shared" si="142"/>
        <v>40</v>
      </c>
      <c r="V1099" s="13">
        <f t="shared" si="143"/>
        <v>1.175</v>
      </c>
    </row>
    <row r="1100" spans="1:22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41712.762673611112</v>
      </c>
      <c r="T1100" s="10">
        <f t="shared" si="141"/>
        <v>41742.762673611112</v>
      </c>
      <c r="U1100" s="13">
        <f t="shared" si="142"/>
        <v>30</v>
      </c>
      <c r="V1100" s="13">
        <f t="shared" si="143"/>
        <v>60.1</v>
      </c>
    </row>
    <row r="1101" spans="1:22" ht="43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42107.836435185185</v>
      </c>
      <c r="T1101" s="10">
        <f t="shared" si="141"/>
        <v>42137.836435185185</v>
      </c>
      <c r="U1101" s="13">
        <f t="shared" si="142"/>
        <v>30</v>
      </c>
      <c r="V1101" s="13">
        <f t="shared" si="143"/>
        <v>0.83333333333333337</v>
      </c>
    </row>
    <row r="1102" spans="1:22" ht="2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42384.110775462963</v>
      </c>
      <c r="T1102" s="10">
        <f t="shared" si="141"/>
        <v>42414.110775462963</v>
      </c>
      <c r="U1102" s="13">
        <f t="shared" si="142"/>
        <v>30</v>
      </c>
      <c r="V1102" s="13">
        <f t="shared" si="143"/>
        <v>3.3333333333333335</v>
      </c>
    </row>
    <row r="1103" spans="1:22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42538.77243055556</v>
      </c>
      <c r="T1103" s="10">
        <f t="shared" si="141"/>
        <v>42565.758333333331</v>
      </c>
      <c r="U1103" s="13">
        <f t="shared" si="142"/>
        <v>27</v>
      </c>
      <c r="V1103" s="13">
        <f t="shared" si="143"/>
        <v>1.5185185185185186</v>
      </c>
    </row>
    <row r="1104" spans="1:22" ht="43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41577.045428240745</v>
      </c>
      <c r="T1104" s="10">
        <f t="shared" si="141"/>
        <v>41617.249305555553</v>
      </c>
      <c r="U1104" s="13">
        <f t="shared" si="142"/>
        <v>40</v>
      </c>
      <c r="V1104" s="13">
        <f t="shared" si="143"/>
        <v>10.625</v>
      </c>
    </row>
    <row r="1105" spans="1:22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42479.22210648148</v>
      </c>
      <c r="T1105" s="10">
        <f t="shared" si="141"/>
        <v>42539.22210648148</v>
      </c>
      <c r="U1105" s="13">
        <f t="shared" si="142"/>
        <v>60</v>
      </c>
      <c r="V1105" s="13">
        <f t="shared" si="143"/>
        <v>4.05</v>
      </c>
    </row>
    <row r="1106" spans="1:22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41771.40996527778</v>
      </c>
      <c r="T1106" s="10">
        <f t="shared" si="141"/>
        <v>41801.40996527778</v>
      </c>
      <c r="U1106" s="13">
        <f t="shared" si="142"/>
        <v>30</v>
      </c>
      <c r="V1106" s="13">
        <f t="shared" si="143"/>
        <v>99.033333333333331</v>
      </c>
    </row>
    <row r="1107" spans="1:22" ht="43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41692.135729166665</v>
      </c>
      <c r="T1107" s="10">
        <f t="shared" si="141"/>
        <v>41722.0940625</v>
      </c>
      <c r="U1107" s="13">
        <f t="shared" si="142"/>
        <v>30</v>
      </c>
      <c r="V1107" s="13">
        <f t="shared" si="143"/>
        <v>47.7</v>
      </c>
    </row>
    <row r="1108" spans="1:22" ht="2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40973.740451388891</v>
      </c>
      <c r="T1108" s="10">
        <f t="shared" si="141"/>
        <v>41003.698784722219</v>
      </c>
      <c r="U1108" s="13">
        <f t="shared" si="142"/>
        <v>30</v>
      </c>
      <c r="V1108" s="13">
        <f t="shared" si="143"/>
        <v>5.5</v>
      </c>
    </row>
    <row r="1109" spans="1:22" ht="43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41813.861388888887</v>
      </c>
      <c r="T1109" s="10">
        <f t="shared" si="141"/>
        <v>41843.861388888887</v>
      </c>
      <c r="U1109" s="13">
        <f t="shared" si="142"/>
        <v>30</v>
      </c>
      <c r="V1109" s="13">
        <f t="shared" si="143"/>
        <v>0</v>
      </c>
    </row>
    <row r="1110" spans="1:22" ht="43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40952.636979166666</v>
      </c>
      <c r="T1110" s="10">
        <f t="shared" si="141"/>
        <v>41012.595312500001</v>
      </c>
      <c r="U1110" s="13">
        <f t="shared" si="142"/>
        <v>60</v>
      </c>
      <c r="V1110" s="13">
        <f t="shared" si="143"/>
        <v>12.208333333333334</v>
      </c>
    </row>
    <row r="1111" spans="1:22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42662.752199074079</v>
      </c>
      <c r="T1111" s="10">
        <f t="shared" si="141"/>
        <v>42692.793865740736</v>
      </c>
      <c r="U1111" s="13">
        <f t="shared" si="142"/>
        <v>30</v>
      </c>
      <c r="V1111" s="13">
        <f t="shared" si="143"/>
        <v>1.5</v>
      </c>
    </row>
    <row r="1112" spans="1:22" ht="2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41220.933124999996</v>
      </c>
      <c r="T1112" s="10">
        <f t="shared" si="141"/>
        <v>41250.933124999996</v>
      </c>
      <c r="U1112" s="13">
        <f t="shared" si="142"/>
        <v>30</v>
      </c>
      <c r="V1112" s="13">
        <f t="shared" si="143"/>
        <v>8.5</v>
      </c>
    </row>
    <row r="1113" spans="1:22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42347.203587962969</v>
      </c>
      <c r="T1113" s="10">
        <f t="shared" si="141"/>
        <v>42377.203587962969</v>
      </c>
      <c r="U1113" s="13">
        <f t="shared" si="142"/>
        <v>30</v>
      </c>
      <c r="V1113" s="13">
        <f t="shared" si="143"/>
        <v>3.3333333333333333E-2</v>
      </c>
    </row>
    <row r="1114" spans="1:22" ht="2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41963.759386574078</v>
      </c>
      <c r="T1114" s="10">
        <f t="shared" si="141"/>
        <v>42023.354166666672</v>
      </c>
      <c r="U1114" s="13">
        <f t="shared" si="142"/>
        <v>60</v>
      </c>
      <c r="V1114" s="13">
        <f t="shared" si="143"/>
        <v>521.21533333333332</v>
      </c>
    </row>
    <row r="1115" spans="1:22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41835.977083333331</v>
      </c>
      <c r="T1115" s="10">
        <f t="shared" si="141"/>
        <v>41865.977083333331</v>
      </c>
      <c r="U1115" s="13">
        <f t="shared" si="142"/>
        <v>30</v>
      </c>
      <c r="V1115" s="13">
        <f t="shared" si="143"/>
        <v>0.16666666666666666</v>
      </c>
    </row>
    <row r="1116" spans="1:22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41526.345914351856</v>
      </c>
      <c r="T1116" s="10">
        <f t="shared" si="141"/>
        <v>41556.345914351856</v>
      </c>
      <c r="U1116" s="13">
        <f t="shared" si="142"/>
        <v>30</v>
      </c>
      <c r="V1116" s="13">
        <f t="shared" si="143"/>
        <v>0.33333333333333331</v>
      </c>
    </row>
    <row r="1117" spans="1:22" ht="43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42429.695543981477</v>
      </c>
      <c r="T1117" s="10">
        <f t="shared" si="141"/>
        <v>42459.653877314813</v>
      </c>
      <c r="U1117" s="13">
        <f t="shared" si="142"/>
        <v>30</v>
      </c>
      <c r="V1117" s="13">
        <f t="shared" si="143"/>
        <v>1.7666666666666666</v>
      </c>
    </row>
    <row r="1118" spans="1:22" ht="29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41009.847314814811</v>
      </c>
      <c r="T1118" s="10">
        <f t="shared" si="141"/>
        <v>41069.847314814811</v>
      </c>
      <c r="U1118" s="13">
        <f t="shared" si="142"/>
        <v>60</v>
      </c>
      <c r="V1118" s="13">
        <f t="shared" si="143"/>
        <v>2.9753333333333334</v>
      </c>
    </row>
    <row r="1119" spans="1:22" ht="2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42333.598530092597</v>
      </c>
      <c r="T1119" s="10">
        <f t="shared" si="141"/>
        <v>42363.598530092597</v>
      </c>
      <c r="U1119" s="13">
        <f t="shared" si="142"/>
        <v>30</v>
      </c>
      <c r="V1119" s="13">
        <f t="shared" si="143"/>
        <v>2.7666666666666666</v>
      </c>
    </row>
    <row r="1120" spans="1:22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41704.16642361111</v>
      </c>
      <c r="T1120" s="10">
        <f t="shared" si="141"/>
        <v>41734.124756944446</v>
      </c>
      <c r="U1120" s="13">
        <f t="shared" si="142"/>
        <v>30</v>
      </c>
      <c r="V1120" s="13">
        <f t="shared" si="143"/>
        <v>3.6333333333333333</v>
      </c>
    </row>
    <row r="1121" spans="1:22" ht="43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41722.792407407411</v>
      </c>
      <c r="T1121" s="10">
        <f t="shared" si="141"/>
        <v>41735.792407407411</v>
      </c>
      <c r="U1121" s="13">
        <f t="shared" si="142"/>
        <v>13</v>
      </c>
      <c r="V1121" s="13">
        <f t="shared" si="143"/>
        <v>0.38461538461538464</v>
      </c>
    </row>
    <row r="1122" spans="1:22" ht="29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40799.872685185182</v>
      </c>
      <c r="T1122" s="10">
        <f t="shared" si="141"/>
        <v>40844.872685185182</v>
      </c>
      <c r="U1122" s="13">
        <f t="shared" si="142"/>
        <v>45</v>
      </c>
      <c r="V1122" s="13">
        <f t="shared" si="143"/>
        <v>0</v>
      </c>
    </row>
    <row r="1123" spans="1:22" ht="2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42412.934212962966</v>
      </c>
      <c r="T1123" s="10">
        <f t="shared" si="141"/>
        <v>42442.892546296294</v>
      </c>
      <c r="U1123" s="13">
        <f t="shared" si="142"/>
        <v>30</v>
      </c>
      <c r="V1123" s="13">
        <f t="shared" si="143"/>
        <v>0.96666666666666667</v>
      </c>
    </row>
    <row r="1124" spans="1:22" ht="43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41410.703993055555</v>
      </c>
      <c r="T1124" s="10">
        <f t="shared" si="141"/>
        <v>41424.703993055555</v>
      </c>
      <c r="U1124" s="13">
        <f t="shared" si="142"/>
        <v>14</v>
      </c>
      <c r="V1124" s="13">
        <f t="shared" si="143"/>
        <v>0</v>
      </c>
    </row>
    <row r="1125" spans="1:22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41718.5237037037</v>
      </c>
      <c r="T1125" s="10">
        <f t="shared" si="141"/>
        <v>41748.5237037037</v>
      </c>
      <c r="U1125" s="13">
        <f t="shared" si="142"/>
        <v>30</v>
      </c>
      <c r="V1125" s="13">
        <f t="shared" si="143"/>
        <v>0.36666666666666664</v>
      </c>
    </row>
    <row r="1126" spans="1:22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42094.667256944449</v>
      </c>
      <c r="T1126" s="10">
        <f t="shared" si="141"/>
        <v>42124.667256944449</v>
      </c>
      <c r="U1126" s="13">
        <f t="shared" si="142"/>
        <v>30</v>
      </c>
      <c r="V1126" s="13">
        <f t="shared" si="143"/>
        <v>14.166666666666666</v>
      </c>
    </row>
    <row r="1127" spans="1:22" ht="43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42212.624189814815</v>
      </c>
      <c r="T1127" s="10">
        <f t="shared" si="141"/>
        <v>42272.624189814815</v>
      </c>
      <c r="U1127" s="13">
        <f t="shared" si="142"/>
        <v>60</v>
      </c>
      <c r="V1127" s="13">
        <f t="shared" si="143"/>
        <v>0</v>
      </c>
    </row>
    <row r="1128" spans="1:22" ht="29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42535.327476851846</v>
      </c>
      <c r="T1128" s="10">
        <f t="shared" si="141"/>
        <v>42565.327476851846</v>
      </c>
      <c r="U1128" s="13">
        <f t="shared" si="142"/>
        <v>30</v>
      </c>
      <c r="V1128" s="13">
        <f t="shared" si="143"/>
        <v>0.33333333333333331</v>
      </c>
    </row>
    <row r="1129" spans="1:22" ht="43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41926.854166666664</v>
      </c>
      <c r="T1129" s="10">
        <f t="shared" si="141"/>
        <v>41957.895833333328</v>
      </c>
      <c r="U1129" s="13">
        <f t="shared" si="142"/>
        <v>31</v>
      </c>
      <c r="V1129" s="13">
        <f t="shared" si="143"/>
        <v>18.870967741935484</v>
      </c>
    </row>
    <row r="1130" spans="1:2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41828.649502314816</v>
      </c>
      <c r="T1130" s="10">
        <f t="shared" si="141"/>
        <v>41858.649502314816</v>
      </c>
      <c r="U1130" s="13">
        <f t="shared" si="142"/>
        <v>30</v>
      </c>
      <c r="V1130" s="13">
        <f t="shared" si="143"/>
        <v>3.3333333333333333E-2</v>
      </c>
    </row>
    <row r="1131" spans="1:22" ht="2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42496.264965277776</v>
      </c>
      <c r="T1131" s="10">
        <f t="shared" si="141"/>
        <v>42526.264965277776</v>
      </c>
      <c r="U1131" s="13">
        <f t="shared" si="142"/>
        <v>30</v>
      </c>
      <c r="V1131" s="13">
        <f t="shared" si="143"/>
        <v>0.7</v>
      </c>
    </row>
    <row r="1132" spans="1:22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41908.996527777781</v>
      </c>
      <c r="T1132" s="10">
        <f t="shared" si="141"/>
        <v>41969.038194444445</v>
      </c>
      <c r="U1132" s="13">
        <f t="shared" si="142"/>
        <v>61</v>
      </c>
      <c r="V1132" s="13">
        <f t="shared" si="143"/>
        <v>0.18032786885245902</v>
      </c>
    </row>
    <row r="1133" spans="1:22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42332.908194444448</v>
      </c>
      <c r="T1133" s="10">
        <f t="shared" si="141"/>
        <v>42362.908194444448</v>
      </c>
      <c r="U1133" s="13">
        <f t="shared" si="142"/>
        <v>30</v>
      </c>
      <c r="V1133" s="13">
        <f t="shared" si="143"/>
        <v>0</v>
      </c>
    </row>
    <row r="1134" spans="1:22" ht="2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42706.115405092598</v>
      </c>
      <c r="T1134" s="10">
        <f t="shared" si="141"/>
        <v>42736.115405092598</v>
      </c>
      <c r="U1134" s="13">
        <f t="shared" si="142"/>
        <v>30</v>
      </c>
      <c r="V1134" s="13">
        <f t="shared" si="143"/>
        <v>47.93333333333333</v>
      </c>
    </row>
    <row r="1135" spans="1:22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41821.407187500001</v>
      </c>
      <c r="T1135" s="10">
        <f t="shared" si="141"/>
        <v>41851.407187500001</v>
      </c>
      <c r="U1135" s="13">
        <f t="shared" si="142"/>
        <v>30</v>
      </c>
      <c r="V1135" s="13">
        <f t="shared" si="143"/>
        <v>0.66666666666666663</v>
      </c>
    </row>
    <row r="1136" spans="1:22" ht="2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41958.285046296296</v>
      </c>
      <c r="T1136" s="10">
        <f t="shared" si="141"/>
        <v>41972.189583333333</v>
      </c>
      <c r="U1136" s="13">
        <f t="shared" si="142"/>
        <v>14</v>
      </c>
      <c r="V1136" s="13">
        <f t="shared" si="143"/>
        <v>7.1428571428571425E-2</v>
      </c>
    </row>
    <row r="1137" spans="1:22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42558.989513888882</v>
      </c>
      <c r="T1137" s="10">
        <f t="shared" si="141"/>
        <v>42588.989513888882</v>
      </c>
      <c r="U1137" s="13">
        <f t="shared" si="142"/>
        <v>30</v>
      </c>
      <c r="V1137" s="13">
        <f t="shared" si="143"/>
        <v>1.6666666666666667</v>
      </c>
    </row>
    <row r="1138" spans="1:22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42327.671631944439</v>
      </c>
      <c r="T1138" s="10">
        <f t="shared" si="141"/>
        <v>42357.671631944439</v>
      </c>
      <c r="U1138" s="13">
        <f t="shared" si="142"/>
        <v>30</v>
      </c>
      <c r="V1138" s="13">
        <f t="shared" si="143"/>
        <v>9</v>
      </c>
    </row>
    <row r="1139" spans="1:22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42453.819687499999</v>
      </c>
      <c r="T1139" s="10">
        <f t="shared" si="141"/>
        <v>42483.819687499999</v>
      </c>
      <c r="U1139" s="13">
        <f t="shared" si="142"/>
        <v>30</v>
      </c>
      <c r="V1139" s="13">
        <f t="shared" si="143"/>
        <v>329.16666666666669</v>
      </c>
    </row>
    <row r="1140" spans="1:22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42736.9066087963</v>
      </c>
      <c r="T1140" s="10">
        <f t="shared" si="141"/>
        <v>42756.9066087963</v>
      </c>
      <c r="U1140" s="13">
        <f t="shared" si="142"/>
        <v>20</v>
      </c>
      <c r="V1140" s="13">
        <f t="shared" si="143"/>
        <v>6.25</v>
      </c>
    </row>
    <row r="1141" spans="1:22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41975.347523148142</v>
      </c>
      <c r="T1141" s="10">
        <f t="shared" si="141"/>
        <v>42005.347523148142</v>
      </c>
      <c r="U1141" s="13">
        <f t="shared" si="142"/>
        <v>30</v>
      </c>
      <c r="V1141" s="13">
        <f t="shared" si="143"/>
        <v>0.16666666666666666</v>
      </c>
    </row>
    <row r="1142" spans="1:22" ht="2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42192.462048611109</v>
      </c>
      <c r="T1142" s="10">
        <f t="shared" si="141"/>
        <v>42222.462048611109</v>
      </c>
      <c r="U1142" s="13">
        <f t="shared" si="142"/>
        <v>30</v>
      </c>
      <c r="V1142" s="13">
        <f t="shared" si="143"/>
        <v>0</v>
      </c>
    </row>
    <row r="1143" spans="1:2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42164.699652777781</v>
      </c>
      <c r="T1143" s="10">
        <f t="shared" si="141"/>
        <v>42194.699652777781</v>
      </c>
      <c r="U1143" s="13">
        <f t="shared" si="142"/>
        <v>30</v>
      </c>
      <c r="V1143" s="13">
        <f t="shared" si="143"/>
        <v>0</v>
      </c>
    </row>
    <row r="1144" spans="1:22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42022.006099537044</v>
      </c>
      <c r="T1144" s="10">
        <f t="shared" si="141"/>
        <v>42052.006099537044</v>
      </c>
      <c r="U1144" s="13">
        <f t="shared" si="142"/>
        <v>30</v>
      </c>
      <c r="V1144" s="13">
        <f t="shared" si="143"/>
        <v>0</v>
      </c>
    </row>
    <row r="1145" spans="1:22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42325.19358796296</v>
      </c>
      <c r="T1145" s="10">
        <f t="shared" si="141"/>
        <v>42355.19358796296</v>
      </c>
      <c r="U1145" s="13">
        <f t="shared" si="142"/>
        <v>30</v>
      </c>
      <c r="V1145" s="13">
        <f t="shared" si="143"/>
        <v>6.2</v>
      </c>
    </row>
    <row r="1146" spans="1:22" ht="2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42093.181944444441</v>
      </c>
      <c r="T1146" s="10">
        <f t="shared" si="141"/>
        <v>42123.181944444441</v>
      </c>
      <c r="U1146" s="13">
        <f t="shared" si="142"/>
        <v>30</v>
      </c>
      <c r="V1146" s="13">
        <f t="shared" si="143"/>
        <v>0</v>
      </c>
    </row>
    <row r="1147" spans="1:22" ht="2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41854.747592592597</v>
      </c>
      <c r="T1147" s="10">
        <f t="shared" si="141"/>
        <v>41914.747592592597</v>
      </c>
      <c r="U1147" s="13">
        <f t="shared" si="142"/>
        <v>60</v>
      </c>
      <c r="V1147" s="13">
        <f t="shared" si="143"/>
        <v>1.6666666666666667</v>
      </c>
    </row>
    <row r="1148" spans="1:22" ht="29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41723.9533912037</v>
      </c>
      <c r="T1148" s="10">
        <f t="shared" si="141"/>
        <v>41761.9533912037</v>
      </c>
      <c r="U1148" s="13">
        <f t="shared" si="142"/>
        <v>38</v>
      </c>
      <c r="V1148" s="13">
        <f t="shared" si="143"/>
        <v>13.947368421052632</v>
      </c>
    </row>
    <row r="1149" spans="1:22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41871.972025462965</v>
      </c>
      <c r="T1149" s="10">
        <f t="shared" si="141"/>
        <v>41931.972025462965</v>
      </c>
      <c r="U1149" s="13">
        <f t="shared" si="142"/>
        <v>60</v>
      </c>
      <c r="V1149" s="13">
        <f t="shared" si="143"/>
        <v>0</v>
      </c>
    </row>
    <row r="1150" spans="1:22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42675.171076388884</v>
      </c>
      <c r="T1150" s="10">
        <f t="shared" si="141"/>
        <v>42705.212743055556</v>
      </c>
      <c r="U1150" s="13">
        <f t="shared" si="142"/>
        <v>30</v>
      </c>
      <c r="V1150" s="13">
        <f t="shared" si="143"/>
        <v>2.4333333333333331</v>
      </c>
    </row>
    <row r="1151" spans="1:2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42507.71025462963</v>
      </c>
      <c r="T1151" s="10">
        <f t="shared" si="141"/>
        <v>42537.71025462963</v>
      </c>
      <c r="U1151" s="13">
        <f t="shared" si="142"/>
        <v>30</v>
      </c>
      <c r="V1151" s="13">
        <f t="shared" si="143"/>
        <v>2.5</v>
      </c>
    </row>
    <row r="1152" spans="1:22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42317.954571759255</v>
      </c>
      <c r="T1152" s="10">
        <f t="shared" si="141"/>
        <v>42377.954571759255</v>
      </c>
      <c r="U1152" s="13">
        <f t="shared" si="142"/>
        <v>60</v>
      </c>
      <c r="V1152" s="13">
        <f t="shared" si="143"/>
        <v>4.2</v>
      </c>
    </row>
    <row r="1153" spans="1:22" ht="43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42224.102581018517</v>
      </c>
      <c r="T1153" s="10">
        <f t="shared" si="141"/>
        <v>42254.102581018517</v>
      </c>
      <c r="U1153" s="13">
        <f t="shared" si="142"/>
        <v>30</v>
      </c>
      <c r="V1153" s="13">
        <f t="shared" si="143"/>
        <v>0</v>
      </c>
    </row>
    <row r="1154" spans="1:2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42109.709629629629</v>
      </c>
      <c r="T1154" s="10">
        <f t="shared" si="141"/>
        <v>42139.709629629629</v>
      </c>
      <c r="U1154" s="13">
        <f t="shared" si="142"/>
        <v>30</v>
      </c>
      <c r="V1154" s="13">
        <f t="shared" si="143"/>
        <v>30.366666666666667</v>
      </c>
    </row>
    <row r="1155" spans="1:22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10">
        <f t="shared" ref="S1155:S1218" si="148">(((J1155/60)/60)/24)+DATE(1970,1,1)</f>
        <v>42143.714178240742</v>
      </c>
      <c r="T1155" s="10">
        <f t="shared" ref="T1155:T1218" si="149">(((I1155/60)/60)/24)+DATE(1970,1,1)</f>
        <v>42173.714178240742</v>
      </c>
      <c r="U1155" s="13">
        <f t="shared" ref="U1155:U1218" si="150">DATEDIF(S1155,T1155,"d")</f>
        <v>30</v>
      </c>
      <c r="V1155" s="13">
        <f t="shared" ref="V1155:V1218" si="151">E1155/U1155</f>
        <v>1.6666666666666667</v>
      </c>
    </row>
    <row r="1156" spans="1:22" ht="2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42223.108865740738</v>
      </c>
      <c r="T1156" s="10">
        <f t="shared" si="149"/>
        <v>42253.108865740738</v>
      </c>
      <c r="U1156" s="13">
        <f t="shared" si="150"/>
        <v>30</v>
      </c>
      <c r="V1156" s="13">
        <f t="shared" si="151"/>
        <v>10.833333333333334</v>
      </c>
    </row>
    <row r="1157" spans="1:22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41835.763981481483</v>
      </c>
      <c r="T1157" s="10">
        <f t="shared" si="149"/>
        <v>41865.763981481483</v>
      </c>
      <c r="U1157" s="13">
        <f t="shared" si="150"/>
        <v>30</v>
      </c>
      <c r="V1157" s="13">
        <f t="shared" si="151"/>
        <v>6.2666666666666666</v>
      </c>
    </row>
    <row r="1158" spans="1:22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42029.07131944444</v>
      </c>
      <c r="T1158" s="10">
        <f t="shared" si="149"/>
        <v>42059.07131944444</v>
      </c>
      <c r="U1158" s="13">
        <f t="shared" si="150"/>
        <v>30</v>
      </c>
      <c r="V1158" s="13">
        <f t="shared" si="151"/>
        <v>0</v>
      </c>
    </row>
    <row r="1159" spans="1:22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41918.628240740742</v>
      </c>
      <c r="T1159" s="10">
        <f t="shared" si="149"/>
        <v>41978.669907407413</v>
      </c>
      <c r="U1159" s="13">
        <f t="shared" si="150"/>
        <v>60</v>
      </c>
      <c r="V1159" s="13">
        <f t="shared" si="151"/>
        <v>2.5166666666666666</v>
      </c>
    </row>
    <row r="1160" spans="1:22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41952.09175925926</v>
      </c>
      <c r="T1160" s="10">
        <f t="shared" si="149"/>
        <v>41982.09175925926</v>
      </c>
      <c r="U1160" s="13">
        <f t="shared" si="150"/>
        <v>30</v>
      </c>
      <c r="V1160" s="13">
        <f t="shared" si="151"/>
        <v>1.1666666666666667</v>
      </c>
    </row>
    <row r="1161" spans="1:22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42154.726446759261</v>
      </c>
      <c r="T1161" s="10">
        <f t="shared" si="149"/>
        <v>42185.65625</v>
      </c>
      <c r="U1161" s="13">
        <f t="shared" si="150"/>
        <v>31</v>
      </c>
      <c r="V1161" s="13">
        <f t="shared" si="151"/>
        <v>0</v>
      </c>
    </row>
    <row r="1162" spans="1:22" ht="2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42061.154930555553</v>
      </c>
      <c r="T1162" s="10">
        <f t="shared" si="149"/>
        <v>42091.113263888896</v>
      </c>
      <c r="U1162" s="13">
        <f t="shared" si="150"/>
        <v>30</v>
      </c>
      <c r="V1162" s="13">
        <f t="shared" si="151"/>
        <v>38.5</v>
      </c>
    </row>
    <row r="1163" spans="1:22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42122.629502314812</v>
      </c>
      <c r="T1163" s="10">
        <f t="shared" si="149"/>
        <v>42143.629502314812</v>
      </c>
      <c r="U1163" s="13">
        <f t="shared" si="150"/>
        <v>21</v>
      </c>
      <c r="V1163" s="13">
        <f t="shared" si="151"/>
        <v>0</v>
      </c>
    </row>
    <row r="1164" spans="1:22" ht="43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41876.683611111112</v>
      </c>
      <c r="T1164" s="10">
        <f t="shared" si="149"/>
        <v>41907.683611111112</v>
      </c>
      <c r="U1164" s="13">
        <f t="shared" si="150"/>
        <v>31</v>
      </c>
      <c r="V1164" s="13">
        <f t="shared" si="151"/>
        <v>1.1290322580645162</v>
      </c>
    </row>
    <row r="1165" spans="1:22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41830.723611111112</v>
      </c>
      <c r="T1165" s="10">
        <f t="shared" si="149"/>
        <v>41860.723611111112</v>
      </c>
      <c r="U1165" s="13">
        <f t="shared" si="150"/>
        <v>30</v>
      </c>
      <c r="V1165" s="13">
        <f t="shared" si="151"/>
        <v>0</v>
      </c>
    </row>
    <row r="1166" spans="1:22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42509.724328703705</v>
      </c>
      <c r="T1166" s="10">
        <f t="shared" si="149"/>
        <v>42539.724328703705</v>
      </c>
      <c r="U1166" s="13">
        <f t="shared" si="150"/>
        <v>30</v>
      </c>
      <c r="V1166" s="13">
        <f t="shared" si="151"/>
        <v>0</v>
      </c>
    </row>
    <row r="1167" spans="1:22" ht="43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41792.214467592588</v>
      </c>
      <c r="T1167" s="10">
        <f t="shared" si="149"/>
        <v>41826.214467592588</v>
      </c>
      <c r="U1167" s="13">
        <f t="shared" si="150"/>
        <v>34</v>
      </c>
      <c r="V1167" s="13">
        <f t="shared" si="151"/>
        <v>60.897058823529413</v>
      </c>
    </row>
    <row r="1168" spans="1:22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42150.485439814816</v>
      </c>
      <c r="T1168" s="10">
        <f t="shared" si="149"/>
        <v>42181.166666666672</v>
      </c>
      <c r="U1168" s="13">
        <f t="shared" si="150"/>
        <v>31</v>
      </c>
      <c r="V1168" s="13">
        <f t="shared" si="151"/>
        <v>92.612903225806448</v>
      </c>
    </row>
    <row r="1169" spans="1:22" ht="2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41863.734895833331</v>
      </c>
      <c r="T1169" s="10">
        <f t="shared" si="149"/>
        <v>41894.734895833331</v>
      </c>
      <c r="U1169" s="13">
        <f t="shared" si="150"/>
        <v>31</v>
      </c>
      <c r="V1169" s="13">
        <f t="shared" si="151"/>
        <v>31.580645161290324</v>
      </c>
    </row>
    <row r="1170" spans="1:22" ht="2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42605.053993055553</v>
      </c>
      <c r="T1170" s="10">
        <f t="shared" si="149"/>
        <v>42635.053993055553</v>
      </c>
      <c r="U1170" s="13">
        <f t="shared" si="150"/>
        <v>30</v>
      </c>
      <c r="V1170" s="13">
        <f t="shared" si="151"/>
        <v>34</v>
      </c>
    </row>
    <row r="1171" spans="1:22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42027.353738425925</v>
      </c>
      <c r="T1171" s="10">
        <f t="shared" si="149"/>
        <v>42057.353738425925</v>
      </c>
      <c r="U1171" s="13">
        <f t="shared" si="150"/>
        <v>30</v>
      </c>
      <c r="V1171" s="13">
        <f t="shared" si="151"/>
        <v>0.56666666666666665</v>
      </c>
    </row>
    <row r="1172" spans="1:22" ht="2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42124.893182870372</v>
      </c>
      <c r="T1172" s="10">
        <f t="shared" si="149"/>
        <v>42154.893182870372</v>
      </c>
      <c r="U1172" s="13">
        <f t="shared" si="150"/>
        <v>30</v>
      </c>
      <c r="V1172" s="13">
        <f t="shared" si="151"/>
        <v>3.3333333333333335</v>
      </c>
    </row>
    <row r="1173" spans="1:22" ht="29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41938.804710648146</v>
      </c>
      <c r="T1173" s="10">
        <f t="shared" si="149"/>
        <v>41956.846377314811</v>
      </c>
      <c r="U1173" s="13">
        <f t="shared" si="150"/>
        <v>18</v>
      </c>
      <c r="V1173" s="13">
        <f t="shared" si="151"/>
        <v>1.3888888888888888</v>
      </c>
    </row>
    <row r="1174" spans="1:2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41841.682314814818</v>
      </c>
      <c r="T1174" s="10">
        <f t="shared" si="149"/>
        <v>41871.682314814818</v>
      </c>
      <c r="U1174" s="13">
        <f t="shared" si="150"/>
        <v>30</v>
      </c>
      <c r="V1174" s="13">
        <f t="shared" si="151"/>
        <v>0</v>
      </c>
    </row>
    <row r="1175" spans="1:22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42184.185844907406</v>
      </c>
      <c r="T1175" s="10">
        <f t="shared" si="149"/>
        <v>42219.185844907406</v>
      </c>
      <c r="U1175" s="13">
        <f t="shared" si="150"/>
        <v>35</v>
      </c>
      <c r="V1175" s="13">
        <f t="shared" si="151"/>
        <v>0.8571428571428571</v>
      </c>
    </row>
    <row r="1176" spans="1:22" ht="2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42468.84174768519</v>
      </c>
      <c r="T1176" s="10">
        <f t="shared" si="149"/>
        <v>42498.84174768519</v>
      </c>
      <c r="U1176" s="13">
        <f t="shared" si="150"/>
        <v>30</v>
      </c>
      <c r="V1176" s="13">
        <f t="shared" si="151"/>
        <v>29.533333333333335</v>
      </c>
    </row>
    <row r="1177" spans="1:22" ht="2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42170.728460648148</v>
      </c>
      <c r="T1177" s="10">
        <f t="shared" si="149"/>
        <v>42200.728460648148</v>
      </c>
      <c r="U1177" s="13">
        <f t="shared" si="150"/>
        <v>30</v>
      </c>
      <c r="V1177" s="13">
        <f t="shared" si="151"/>
        <v>19.5</v>
      </c>
    </row>
    <row r="1178" spans="1:22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42746.019652777773</v>
      </c>
      <c r="T1178" s="10">
        <f t="shared" si="149"/>
        <v>42800.541666666672</v>
      </c>
      <c r="U1178" s="13">
        <f t="shared" si="150"/>
        <v>54</v>
      </c>
      <c r="V1178" s="13">
        <f t="shared" si="151"/>
        <v>0.18518518518518517</v>
      </c>
    </row>
    <row r="1179" spans="1:22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41897.660833333335</v>
      </c>
      <c r="T1179" s="10">
        <f t="shared" si="149"/>
        <v>41927.660833333335</v>
      </c>
      <c r="U1179" s="13">
        <f t="shared" si="150"/>
        <v>30</v>
      </c>
      <c r="V1179" s="13">
        <f t="shared" si="151"/>
        <v>0</v>
      </c>
    </row>
    <row r="1180" spans="1:22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41837.905694444446</v>
      </c>
      <c r="T1180" s="10">
        <f t="shared" si="149"/>
        <v>41867.905694444446</v>
      </c>
      <c r="U1180" s="13">
        <f t="shared" si="150"/>
        <v>30</v>
      </c>
      <c r="V1180" s="13">
        <f t="shared" si="151"/>
        <v>0.16666666666666666</v>
      </c>
    </row>
    <row r="1181" spans="1:22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42275.720219907409</v>
      </c>
      <c r="T1181" s="10">
        <f t="shared" si="149"/>
        <v>42305.720219907409</v>
      </c>
      <c r="U1181" s="13">
        <f t="shared" si="150"/>
        <v>30</v>
      </c>
      <c r="V1181" s="13">
        <f t="shared" si="151"/>
        <v>106.66666666666667</v>
      </c>
    </row>
    <row r="1182" spans="1:22" ht="29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41781.806875000002</v>
      </c>
      <c r="T1182" s="10">
        <f t="shared" si="149"/>
        <v>41818.806875000002</v>
      </c>
      <c r="U1182" s="13">
        <f t="shared" si="150"/>
        <v>37</v>
      </c>
      <c r="V1182" s="13">
        <f t="shared" si="151"/>
        <v>158.78378378378378</v>
      </c>
    </row>
    <row r="1183" spans="1:2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42034.339363425926</v>
      </c>
      <c r="T1183" s="10">
        <f t="shared" si="149"/>
        <v>42064.339363425926</v>
      </c>
      <c r="U1183" s="13">
        <f t="shared" si="150"/>
        <v>30</v>
      </c>
      <c r="V1183" s="13">
        <f t="shared" si="151"/>
        <v>0.13333333333333333</v>
      </c>
    </row>
    <row r="1184" spans="1:22" ht="43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42728.827407407407</v>
      </c>
      <c r="T1184" s="10">
        <f t="shared" si="149"/>
        <v>42747.695833333331</v>
      </c>
      <c r="U1184" s="13">
        <f t="shared" si="150"/>
        <v>19</v>
      </c>
      <c r="V1184" s="13">
        <f t="shared" si="151"/>
        <v>2.2105263157894739</v>
      </c>
    </row>
    <row r="1185" spans="1:22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42656.86137731481</v>
      </c>
      <c r="T1185" s="10">
        <f t="shared" si="149"/>
        <v>42676.165972222225</v>
      </c>
      <c r="U1185" s="13">
        <f t="shared" si="150"/>
        <v>20</v>
      </c>
      <c r="V1185" s="13">
        <f t="shared" si="151"/>
        <v>5</v>
      </c>
    </row>
    <row r="1186" spans="1:22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42741.599664351852</v>
      </c>
      <c r="T1186" s="10">
        <f t="shared" si="149"/>
        <v>42772.599664351852</v>
      </c>
      <c r="U1186" s="13">
        <f t="shared" si="150"/>
        <v>31</v>
      </c>
      <c r="V1186" s="13">
        <f t="shared" si="151"/>
        <v>744.70967741935488</v>
      </c>
    </row>
    <row r="1187" spans="1:22" ht="43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42130.865150462967</v>
      </c>
      <c r="T1187" s="10">
        <f t="shared" si="149"/>
        <v>42163.166666666672</v>
      </c>
      <c r="U1187" s="13">
        <f t="shared" si="150"/>
        <v>33</v>
      </c>
      <c r="V1187" s="13">
        <f t="shared" si="151"/>
        <v>399.39393939393938</v>
      </c>
    </row>
    <row r="1188" spans="1:22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42123.86336805555</v>
      </c>
      <c r="T1188" s="10">
        <f t="shared" si="149"/>
        <v>42156.945833333331</v>
      </c>
      <c r="U1188" s="13">
        <f t="shared" si="150"/>
        <v>33</v>
      </c>
      <c r="V1188" s="13">
        <f t="shared" si="151"/>
        <v>242.57575757575756</v>
      </c>
    </row>
    <row r="1189" spans="1:22" ht="43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42109.894942129627</v>
      </c>
      <c r="T1189" s="10">
        <f t="shared" si="149"/>
        <v>42141.75</v>
      </c>
      <c r="U1189" s="13">
        <f t="shared" si="150"/>
        <v>32</v>
      </c>
      <c r="V1189" s="13">
        <f t="shared" si="151"/>
        <v>284.71875</v>
      </c>
    </row>
    <row r="1190" spans="1:22" ht="2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42711.700694444444</v>
      </c>
      <c r="T1190" s="10">
        <f t="shared" si="149"/>
        <v>42732.700694444444</v>
      </c>
      <c r="U1190" s="13">
        <f t="shared" si="150"/>
        <v>21</v>
      </c>
      <c r="V1190" s="13">
        <f t="shared" si="151"/>
        <v>152.9047619047619</v>
      </c>
    </row>
    <row r="1191" spans="1:22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42529.979108796295</v>
      </c>
      <c r="T1191" s="10">
        <f t="shared" si="149"/>
        <v>42550.979108796295</v>
      </c>
      <c r="U1191" s="13">
        <f t="shared" si="150"/>
        <v>21</v>
      </c>
      <c r="V1191" s="13">
        <f t="shared" si="151"/>
        <v>461.90476190476193</v>
      </c>
    </row>
    <row r="1192" spans="1:22" ht="29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41852.665798611109</v>
      </c>
      <c r="T1192" s="10">
        <f t="shared" si="149"/>
        <v>41882.665798611109</v>
      </c>
      <c r="U1192" s="13">
        <f t="shared" si="150"/>
        <v>30</v>
      </c>
      <c r="V1192" s="13">
        <f t="shared" si="151"/>
        <v>22.5</v>
      </c>
    </row>
    <row r="1193" spans="1:22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42419.603703703702</v>
      </c>
      <c r="T1193" s="10">
        <f t="shared" si="149"/>
        <v>42449.562037037031</v>
      </c>
      <c r="U1193" s="13">
        <f t="shared" si="150"/>
        <v>30</v>
      </c>
      <c r="V1193" s="13">
        <f t="shared" si="151"/>
        <v>98.166666666666671</v>
      </c>
    </row>
    <row r="1194" spans="1:22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42747.506689814814</v>
      </c>
      <c r="T1194" s="10">
        <f t="shared" si="149"/>
        <v>42777.506689814814</v>
      </c>
      <c r="U1194" s="13">
        <f t="shared" si="150"/>
        <v>30</v>
      </c>
      <c r="V1194" s="13">
        <f t="shared" si="151"/>
        <v>9.6666666666666661</v>
      </c>
    </row>
    <row r="1195" spans="1:22" ht="43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42409.776076388895</v>
      </c>
      <c r="T1195" s="10">
        <f t="shared" si="149"/>
        <v>42469.734409722223</v>
      </c>
      <c r="U1195" s="13">
        <f t="shared" si="150"/>
        <v>60</v>
      </c>
      <c r="V1195" s="13">
        <f t="shared" si="151"/>
        <v>363.85</v>
      </c>
    </row>
    <row r="1196" spans="1:22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42072.488182870366</v>
      </c>
      <c r="T1196" s="10">
        <f t="shared" si="149"/>
        <v>42102.488182870366</v>
      </c>
      <c r="U1196" s="13">
        <f t="shared" si="150"/>
        <v>30</v>
      </c>
      <c r="V1196" s="13">
        <f t="shared" si="151"/>
        <v>1342.6666666666667</v>
      </c>
    </row>
    <row r="1197" spans="1:22" ht="43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42298.34783564815</v>
      </c>
      <c r="T1197" s="10">
        <f t="shared" si="149"/>
        <v>42358.375</v>
      </c>
      <c r="U1197" s="13">
        <f t="shared" si="150"/>
        <v>60</v>
      </c>
      <c r="V1197" s="13">
        <f t="shared" si="151"/>
        <v>225</v>
      </c>
    </row>
    <row r="1198" spans="1:22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42326.818738425922</v>
      </c>
      <c r="T1198" s="10">
        <f t="shared" si="149"/>
        <v>42356.818738425922</v>
      </c>
      <c r="U1198" s="13">
        <f t="shared" si="150"/>
        <v>30</v>
      </c>
      <c r="V1198" s="13">
        <f t="shared" si="151"/>
        <v>1304.5666666666666</v>
      </c>
    </row>
    <row r="1199" spans="1:22" ht="43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42503.66474537037</v>
      </c>
      <c r="T1199" s="10">
        <f t="shared" si="149"/>
        <v>42534.249305555553</v>
      </c>
      <c r="U1199" s="13">
        <f t="shared" si="150"/>
        <v>31</v>
      </c>
      <c r="V1199" s="13">
        <f t="shared" si="151"/>
        <v>1225.6129032258063</v>
      </c>
    </row>
    <row r="1200" spans="1:22" ht="2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42333.619050925925</v>
      </c>
      <c r="T1200" s="10">
        <f t="shared" si="149"/>
        <v>42369.125</v>
      </c>
      <c r="U1200" s="13">
        <f t="shared" si="150"/>
        <v>36</v>
      </c>
      <c r="V1200" s="13">
        <f t="shared" si="151"/>
        <v>253.36111111111111</v>
      </c>
    </row>
    <row r="1201" spans="1:22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42161.770833333328</v>
      </c>
      <c r="T1201" s="10">
        <f t="shared" si="149"/>
        <v>42193.770833333328</v>
      </c>
      <c r="U1201" s="13">
        <f t="shared" si="150"/>
        <v>32</v>
      </c>
      <c r="V1201" s="13">
        <f t="shared" si="151"/>
        <v>84.15625</v>
      </c>
    </row>
    <row r="1202" spans="1:22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42089.477500000001</v>
      </c>
      <c r="T1202" s="10">
        <f t="shared" si="149"/>
        <v>42110.477500000001</v>
      </c>
      <c r="U1202" s="13">
        <f t="shared" si="150"/>
        <v>21</v>
      </c>
      <c r="V1202" s="13">
        <f t="shared" si="151"/>
        <v>287.09523809523807</v>
      </c>
    </row>
    <row r="1203" spans="1:22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42536.60701388889</v>
      </c>
      <c r="T1203" s="10">
        <f t="shared" si="149"/>
        <v>42566.60701388889</v>
      </c>
      <c r="U1203" s="13">
        <f t="shared" si="150"/>
        <v>30</v>
      </c>
      <c r="V1203" s="13">
        <f t="shared" si="151"/>
        <v>204.87566666666669</v>
      </c>
    </row>
    <row r="1204" spans="1:22" ht="43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42152.288819444439</v>
      </c>
      <c r="T1204" s="10">
        <f t="shared" si="149"/>
        <v>42182.288819444439</v>
      </c>
      <c r="U1204" s="13">
        <f t="shared" si="150"/>
        <v>30</v>
      </c>
      <c r="V1204" s="13">
        <f t="shared" si="151"/>
        <v>1660.3666666666666</v>
      </c>
    </row>
    <row r="1205" spans="1:22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42125.614895833336</v>
      </c>
      <c r="T1205" s="10">
        <f t="shared" si="149"/>
        <v>42155.614895833336</v>
      </c>
      <c r="U1205" s="13">
        <f t="shared" si="150"/>
        <v>30</v>
      </c>
      <c r="V1205" s="13">
        <f t="shared" si="151"/>
        <v>556.66666666666663</v>
      </c>
    </row>
    <row r="1206" spans="1:22" ht="2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42297.748067129629</v>
      </c>
      <c r="T1206" s="10">
        <f t="shared" si="149"/>
        <v>42342.208333333328</v>
      </c>
      <c r="U1206" s="13">
        <f t="shared" si="150"/>
        <v>45</v>
      </c>
      <c r="V1206" s="13">
        <f t="shared" si="151"/>
        <v>297.39999999999998</v>
      </c>
    </row>
    <row r="1207" spans="1:22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42138.506377314814</v>
      </c>
      <c r="T1207" s="10">
        <f t="shared" si="149"/>
        <v>42168.506377314814</v>
      </c>
      <c r="U1207" s="13">
        <f t="shared" si="150"/>
        <v>30</v>
      </c>
      <c r="V1207" s="13">
        <f t="shared" si="151"/>
        <v>437.06666666666666</v>
      </c>
    </row>
    <row r="1208" spans="1:22" ht="43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42772.776076388895</v>
      </c>
      <c r="T1208" s="10">
        <f t="shared" si="149"/>
        <v>42805.561805555553</v>
      </c>
      <c r="U1208" s="13">
        <f t="shared" si="150"/>
        <v>33</v>
      </c>
      <c r="V1208" s="13">
        <f t="shared" si="151"/>
        <v>31.363636363636363</v>
      </c>
    </row>
    <row r="1209" spans="1:22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42430.430243055554</v>
      </c>
      <c r="T1209" s="10">
        <f t="shared" si="149"/>
        <v>42460.416666666672</v>
      </c>
      <c r="U1209" s="13">
        <f t="shared" si="150"/>
        <v>30</v>
      </c>
      <c r="V1209" s="13">
        <f t="shared" si="151"/>
        <v>579.86666666666667</v>
      </c>
    </row>
    <row r="1210" spans="1:22" ht="43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42423.709074074075</v>
      </c>
      <c r="T1210" s="10">
        <f t="shared" si="149"/>
        <v>42453.667407407411</v>
      </c>
      <c r="U1210" s="13">
        <f t="shared" si="150"/>
        <v>30</v>
      </c>
      <c r="V1210" s="13">
        <f t="shared" si="151"/>
        <v>517.66666666666663</v>
      </c>
    </row>
    <row r="1211" spans="1:22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42761.846122685187</v>
      </c>
      <c r="T1211" s="10">
        <f t="shared" si="149"/>
        <v>42791.846122685187</v>
      </c>
      <c r="U1211" s="13">
        <f t="shared" si="150"/>
        <v>30</v>
      </c>
      <c r="V1211" s="13">
        <f t="shared" si="151"/>
        <v>212</v>
      </c>
    </row>
    <row r="1212" spans="1:2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42132.941805555558</v>
      </c>
      <c r="T1212" s="10">
        <f t="shared" si="149"/>
        <v>42155.875</v>
      </c>
      <c r="U1212" s="13">
        <f t="shared" si="150"/>
        <v>23</v>
      </c>
      <c r="V1212" s="13">
        <f t="shared" si="151"/>
        <v>2211.4347826086955</v>
      </c>
    </row>
    <row r="1213" spans="1:22" ht="2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42515.866446759261</v>
      </c>
      <c r="T1213" s="10">
        <f t="shared" si="149"/>
        <v>42530.866446759261</v>
      </c>
      <c r="U1213" s="13">
        <f t="shared" si="150"/>
        <v>15</v>
      </c>
      <c r="V1213" s="13">
        <f t="shared" si="151"/>
        <v>67.400000000000006</v>
      </c>
    </row>
    <row r="1214" spans="1:22" ht="43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42318.950173611112</v>
      </c>
      <c r="T1214" s="10">
        <f t="shared" si="149"/>
        <v>42335.041666666672</v>
      </c>
      <c r="U1214" s="13">
        <f t="shared" si="150"/>
        <v>17</v>
      </c>
      <c r="V1214" s="13">
        <f t="shared" si="151"/>
        <v>189.76470588235293</v>
      </c>
    </row>
    <row r="1215" spans="1:22" ht="43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42731.755787037036</v>
      </c>
      <c r="T1215" s="10">
        <f t="shared" si="149"/>
        <v>42766.755787037036</v>
      </c>
      <c r="U1215" s="13">
        <f t="shared" si="150"/>
        <v>35</v>
      </c>
      <c r="V1215" s="13">
        <f t="shared" si="151"/>
        <v>189.85714285714286</v>
      </c>
    </row>
    <row r="1216" spans="1:22" ht="43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42104.840335648143</v>
      </c>
      <c r="T1216" s="10">
        <f t="shared" si="149"/>
        <v>42164.840335648143</v>
      </c>
      <c r="U1216" s="13">
        <f t="shared" si="150"/>
        <v>60</v>
      </c>
      <c r="V1216" s="13">
        <f t="shared" si="151"/>
        <v>43.93333333333333</v>
      </c>
    </row>
    <row r="1217" spans="1:22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41759.923101851848</v>
      </c>
      <c r="T1217" s="10">
        <f t="shared" si="149"/>
        <v>41789.923101851848</v>
      </c>
      <c r="U1217" s="13">
        <f t="shared" si="150"/>
        <v>30</v>
      </c>
      <c r="V1217" s="13">
        <f t="shared" si="151"/>
        <v>1310.1336666666668</v>
      </c>
    </row>
    <row r="1218" spans="1:22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42247.616400462968</v>
      </c>
      <c r="T1218" s="10">
        <f t="shared" si="149"/>
        <v>42279.960416666669</v>
      </c>
      <c r="U1218" s="13">
        <f t="shared" si="150"/>
        <v>32</v>
      </c>
      <c r="V1218" s="13">
        <f t="shared" si="151"/>
        <v>637.4375</v>
      </c>
    </row>
    <row r="1219" spans="1:22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10">
        <f t="shared" ref="S1219:S1282" si="156">(((J1219/60)/60)/24)+DATE(1970,1,1)</f>
        <v>42535.809490740736</v>
      </c>
      <c r="T1219" s="10">
        <f t="shared" ref="T1219:T1282" si="157">(((I1219/60)/60)/24)+DATE(1970,1,1)</f>
        <v>42565.809490740736</v>
      </c>
      <c r="U1219" s="13">
        <f t="shared" ref="U1219:U1282" si="158">DATEDIF(S1219,T1219,"d")</f>
        <v>30</v>
      </c>
      <c r="V1219" s="13">
        <f t="shared" ref="V1219:V1282" si="159">E1219/U1219</f>
        <v>906.3</v>
      </c>
    </row>
    <row r="1220" spans="1:22" ht="43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42278.662037037036</v>
      </c>
      <c r="T1220" s="10">
        <f t="shared" si="157"/>
        <v>42309.125</v>
      </c>
      <c r="U1220" s="13">
        <f t="shared" si="158"/>
        <v>31</v>
      </c>
      <c r="V1220" s="13">
        <f t="shared" si="159"/>
        <v>500.16129032258067</v>
      </c>
    </row>
    <row r="1221" spans="1:22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42633.461956018517</v>
      </c>
      <c r="T1221" s="10">
        <f t="shared" si="157"/>
        <v>42663.461956018517</v>
      </c>
      <c r="U1221" s="13">
        <f t="shared" si="158"/>
        <v>30</v>
      </c>
      <c r="V1221" s="13">
        <f t="shared" si="159"/>
        <v>867.4666666666667</v>
      </c>
    </row>
    <row r="1222" spans="1:22" ht="2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42211.628611111111</v>
      </c>
      <c r="T1222" s="10">
        <f t="shared" si="157"/>
        <v>42241.628611111111</v>
      </c>
      <c r="U1222" s="13">
        <f t="shared" si="158"/>
        <v>30</v>
      </c>
      <c r="V1222" s="13">
        <f t="shared" si="159"/>
        <v>518.83333333333337</v>
      </c>
    </row>
    <row r="1223" spans="1:22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42680.47555555556</v>
      </c>
      <c r="T1223" s="10">
        <f t="shared" si="157"/>
        <v>42708</v>
      </c>
      <c r="U1223" s="13">
        <f t="shared" si="158"/>
        <v>28</v>
      </c>
      <c r="V1223" s="13">
        <f t="shared" si="159"/>
        <v>87.536071428571432</v>
      </c>
    </row>
    <row r="1224" spans="1:22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42430.720451388886</v>
      </c>
      <c r="T1224" s="10">
        <f t="shared" si="157"/>
        <v>42461.166666666672</v>
      </c>
      <c r="U1224" s="13">
        <f t="shared" si="158"/>
        <v>31</v>
      </c>
      <c r="V1224" s="13">
        <f t="shared" si="159"/>
        <v>361.77419354838707</v>
      </c>
    </row>
    <row r="1225" spans="1:22" ht="29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42654.177187499998</v>
      </c>
      <c r="T1225" s="10">
        <f t="shared" si="157"/>
        <v>42684.218854166669</v>
      </c>
      <c r="U1225" s="13">
        <f t="shared" si="158"/>
        <v>30</v>
      </c>
      <c r="V1225" s="13">
        <f t="shared" si="159"/>
        <v>739.9</v>
      </c>
    </row>
    <row r="1226" spans="1:22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41736.549791666665</v>
      </c>
      <c r="T1226" s="10">
        <f t="shared" si="157"/>
        <v>41796.549791666665</v>
      </c>
      <c r="U1226" s="13">
        <f t="shared" si="158"/>
        <v>60</v>
      </c>
      <c r="V1226" s="13">
        <f t="shared" si="159"/>
        <v>17.666666666666668</v>
      </c>
    </row>
    <row r="1227" spans="1:22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41509.905995370369</v>
      </c>
      <c r="T1227" s="10">
        <f t="shared" si="157"/>
        <v>41569.905995370369</v>
      </c>
      <c r="U1227" s="13">
        <f t="shared" si="158"/>
        <v>60</v>
      </c>
      <c r="V1227" s="13">
        <f t="shared" si="159"/>
        <v>2.2000000000000002</v>
      </c>
    </row>
    <row r="1228" spans="1:22" ht="2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41715.874780092592</v>
      </c>
      <c r="T1228" s="10">
        <f t="shared" si="157"/>
        <v>41750.041666666664</v>
      </c>
      <c r="U1228" s="13">
        <f t="shared" si="158"/>
        <v>35</v>
      </c>
      <c r="V1228" s="13">
        <f t="shared" si="159"/>
        <v>55.342857142857142</v>
      </c>
    </row>
    <row r="1229" spans="1:22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41827.919166666667</v>
      </c>
      <c r="T1229" s="10">
        <f t="shared" si="157"/>
        <v>41858.291666666664</v>
      </c>
      <c r="U1229" s="13">
        <f t="shared" si="158"/>
        <v>31</v>
      </c>
      <c r="V1229" s="13">
        <f t="shared" si="159"/>
        <v>0</v>
      </c>
    </row>
    <row r="1230" spans="1:22" ht="29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40754.729259259257</v>
      </c>
      <c r="T1230" s="10">
        <f t="shared" si="157"/>
        <v>40814.729259259257</v>
      </c>
      <c r="U1230" s="13">
        <f t="shared" si="158"/>
        <v>60</v>
      </c>
      <c r="V1230" s="13">
        <f t="shared" si="159"/>
        <v>24.416666666666668</v>
      </c>
    </row>
    <row r="1231" spans="1:22" ht="43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40985.459803240738</v>
      </c>
      <c r="T1231" s="10">
        <f t="shared" si="157"/>
        <v>41015.666666666664</v>
      </c>
      <c r="U1231" s="13">
        <f t="shared" si="158"/>
        <v>30</v>
      </c>
      <c r="V1231" s="13">
        <f t="shared" si="159"/>
        <v>0.83333333333333337</v>
      </c>
    </row>
    <row r="1232" spans="1:22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40568.972569444442</v>
      </c>
      <c r="T1232" s="10">
        <f t="shared" si="157"/>
        <v>40598.972569444442</v>
      </c>
      <c r="U1232" s="13">
        <f t="shared" si="158"/>
        <v>30</v>
      </c>
      <c r="V1232" s="13">
        <f t="shared" si="159"/>
        <v>0</v>
      </c>
    </row>
    <row r="1233" spans="1:22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42193.941759259258</v>
      </c>
      <c r="T1233" s="10">
        <f t="shared" si="157"/>
        <v>42244.041666666672</v>
      </c>
      <c r="U1233" s="13">
        <f t="shared" si="158"/>
        <v>51</v>
      </c>
      <c r="V1233" s="13">
        <f t="shared" si="159"/>
        <v>0</v>
      </c>
    </row>
    <row r="1234" spans="1:22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41506.848032407412</v>
      </c>
      <c r="T1234" s="10">
        <f t="shared" si="157"/>
        <v>41553.848032407412</v>
      </c>
      <c r="U1234" s="13">
        <f t="shared" si="158"/>
        <v>47</v>
      </c>
      <c r="V1234" s="13">
        <f t="shared" si="159"/>
        <v>0.85106382978723405</v>
      </c>
    </row>
    <row r="1235" spans="1:22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40939.948773148149</v>
      </c>
      <c r="T1235" s="10">
        <f t="shared" si="157"/>
        <v>40960.948773148149</v>
      </c>
      <c r="U1235" s="13">
        <f t="shared" si="158"/>
        <v>21</v>
      </c>
      <c r="V1235" s="13">
        <f t="shared" si="159"/>
        <v>5.5238095238095237</v>
      </c>
    </row>
    <row r="1236" spans="1:22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42007.788680555561</v>
      </c>
      <c r="T1236" s="10">
        <f t="shared" si="157"/>
        <v>42037.788680555561</v>
      </c>
      <c r="U1236" s="13">
        <f t="shared" si="158"/>
        <v>30</v>
      </c>
      <c r="V1236" s="13">
        <f t="shared" si="159"/>
        <v>0</v>
      </c>
    </row>
    <row r="1237" spans="1:22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41583.135405092595</v>
      </c>
      <c r="T1237" s="10">
        <f t="shared" si="157"/>
        <v>41623.135405092595</v>
      </c>
      <c r="U1237" s="13">
        <f t="shared" si="158"/>
        <v>40</v>
      </c>
      <c r="V1237" s="13">
        <f t="shared" si="159"/>
        <v>5.25</v>
      </c>
    </row>
    <row r="1238" spans="1:2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41110.680138888885</v>
      </c>
      <c r="T1238" s="10">
        <f t="shared" si="157"/>
        <v>41118.666666666664</v>
      </c>
      <c r="U1238" s="13">
        <f t="shared" si="158"/>
        <v>8</v>
      </c>
      <c r="V1238" s="13">
        <f t="shared" si="159"/>
        <v>0</v>
      </c>
    </row>
    <row r="1239" spans="1:22" ht="43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41125.283159722225</v>
      </c>
      <c r="T1239" s="10">
        <f t="shared" si="157"/>
        <v>41145.283159722225</v>
      </c>
      <c r="U1239" s="13">
        <f t="shared" si="158"/>
        <v>20</v>
      </c>
      <c r="V1239" s="13">
        <f t="shared" si="159"/>
        <v>0</v>
      </c>
    </row>
    <row r="1240" spans="1:22" ht="43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40731.61037037037</v>
      </c>
      <c r="T1240" s="10">
        <f t="shared" si="157"/>
        <v>40761.61037037037</v>
      </c>
      <c r="U1240" s="13">
        <f t="shared" si="158"/>
        <v>30</v>
      </c>
      <c r="V1240" s="13">
        <f t="shared" si="159"/>
        <v>5.9333333333333336</v>
      </c>
    </row>
    <row r="1241" spans="1:22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40883.962581018517</v>
      </c>
      <c r="T1241" s="10">
        <f t="shared" si="157"/>
        <v>40913.962581018517</v>
      </c>
      <c r="U1241" s="13">
        <f t="shared" si="158"/>
        <v>30</v>
      </c>
      <c r="V1241" s="13">
        <f t="shared" si="159"/>
        <v>0</v>
      </c>
    </row>
    <row r="1242" spans="1:22" ht="29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41409.040011574078</v>
      </c>
      <c r="T1242" s="10">
        <f t="shared" si="157"/>
        <v>41467.910416666666</v>
      </c>
      <c r="U1242" s="13">
        <f t="shared" si="158"/>
        <v>58</v>
      </c>
      <c r="V1242" s="13">
        <f t="shared" si="159"/>
        <v>4.1551724137931032</v>
      </c>
    </row>
    <row r="1243" spans="1:22" ht="43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41923.837731481479</v>
      </c>
      <c r="T1243" s="10">
        <f t="shared" si="157"/>
        <v>41946.249305555553</v>
      </c>
      <c r="U1243" s="13">
        <f t="shared" si="158"/>
        <v>23</v>
      </c>
      <c r="V1243" s="13">
        <f t="shared" si="159"/>
        <v>110.30434782608695</v>
      </c>
    </row>
    <row r="1244" spans="1:22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40782.165532407409</v>
      </c>
      <c r="T1244" s="10">
        <f t="shared" si="157"/>
        <v>40797.554166666669</v>
      </c>
      <c r="U1244" s="13">
        <f t="shared" si="158"/>
        <v>15</v>
      </c>
      <c r="V1244" s="13">
        <f t="shared" si="159"/>
        <v>0.33333333333333331</v>
      </c>
    </row>
    <row r="1245" spans="1:22" ht="2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40671.879293981481</v>
      </c>
      <c r="T1245" s="10">
        <f t="shared" si="157"/>
        <v>40732.875</v>
      </c>
      <c r="U1245" s="13">
        <f t="shared" si="158"/>
        <v>61</v>
      </c>
      <c r="V1245" s="13">
        <f t="shared" si="159"/>
        <v>27.721311475409838</v>
      </c>
    </row>
    <row r="1246" spans="1:22" ht="2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41355.825497685182</v>
      </c>
      <c r="T1246" s="10">
        <f t="shared" si="157"/>
        <v>41386.875</v>
      </c>
      <c r="U1246" s="13">
        <f t="shared" si="158"/>
        <v>31</v>
      </c>
      <c r="V1246" s="13">
        <f t="shared" si="159"/>
        <v>66.967741935483872</v>
      </c>
    </row>
    <row r="1247" spans="1:22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41774.599930555552</v>
      </c>
      <c r="T1247" s="10">
        <f t="shared" si="157"/>
        <v>41804.599930555552</v>
      </c>
      <c r="U1247" s="13">
        <f t="shared" si="158"/>
        <v>30</v>
      </c>
      <c r="V1247" s="13">
        <f t="shared" si="159"/>
        <v>80.166666666666671</v>
      </c>
    </row>
    <row r="1248" spans="1:22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40838.043391203704</v>
      </c>
      <c r="T1248" s="10">
        <f t="shared" si="157"/>
        <v>40883.085057870368</v>
      </c>
      <c r="U1248" s="13">
        <f t="shared" si="158"/>
        <v>45</v>
      </c>
      <c r="V1248" s="13">
        <f t="shared" si="159"/>
        <v>52</v>
      </c>
    </row>
    <row r="1249" spans="1:22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41370.292303240742</v>
      </c>
      <c r="T1249" s="10">
        <f t="shared" si="157"/>
        <v>41400.292303240742</v>
      </c>
      <c r="U1249" s="13">
        <f t="shared" si="158"/>
        <v>30</v>
      </c>
      <c r="V1249" s="13">
        <f t="shared" si="159"/>
        <v>142.5</v>
      </c>
    </row>
    <row r="1250" spans="1:22" ht="29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41767.656863425924</v>
      </c>
      <c r="T1250" s="10">
        <f t="shared" si="157"/>
        <v>41803.290972222225</v>
      </c>
      <c r="U1250" s="13">
        <f t="shared" si="158"/>
        <v>36</v>
      </c>
      <c r="V1250" s="13">
        <f t="shared" si="159"/>
        <v>105.30555555555556</v>
      </c>
    </row>
    <row r="1251" spans="1:22" ht="2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41067.74086805556</v>
      </c>
      <c r="T1251" s="10">
        <f t="shared" si="157"/>
        <v>41097.74086805556</v>
      </c>
      <c r="U1251" s="13">
        <f t="shared" si="158"/>
        <v>30</v>
      </c>
      <c r="V1251" s="13">
        <f t="shared" si="159"/>
        <v>174.06666666666666</v>
      </c>
    </row>
    <row r="1252" spans="1:22" ht="43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41843.64271990741</v>
      </c>
      <c r="T1252" s="10">
        <f t="shared" si="157"/>
        <v>41888.64271990741</v>
      </c>
      <c r="U1252" s="13">
        <f t="shared" si="158"/>
        <v>45</v>
      </c>
      <c r="V1252" s="13">
        <f t="shared" si="159"/>
        <v>1334.3555555555556</v>
      </c>
    </row>
    <row r="1253" spans="1:22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40751.814432870371</v>
      </c>
      <c r="T1253" s="10">
        <f t="shared" si="157"/>
        <v>40811.814432870371</v>
      </c>
      <c r="U1253" s="13">
        <f t="shared" si="158"/>
        <v>60</v>
      </c>
      <c r="V1253" s="13">
        <f t="shared" si="159"/>
        <v>101.8</v>
      </c>
    </row>
    <row r="1254" spans="1:22" ht="2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41543.988067129627</v>
      </c>
      <c r="T1254" s="10">
        <f t="shared" si="157"/>
        <v>41571.988067129627</v>
      </c>
      <c r="U1254" s="13">
        <f t="shared" si="158"/>
        <v>28</v>
      </c>
      <c r="V1254" s="13">
        <f t="shared" si="159"/>
        <v>172.07142857142858</v>
      </c>
    </row>
    <row r="1255" spans="1:22" ht="43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41855.783645833333</v>
      </c>
      <c r="T1255" s="10">
        <f t="shared" si="157"/>
        <v>41885.783645833333</v>
      </c>
      <c r="U1255" s="13">
        <f t="shared" si="158"/>
        <v>30</v>
      </c>
      <c r="V1255" s="13">
        <f t="shared" si="159"/>
        <v>1012.7773333333333</v>
      </c>
    </row>
    <row r="1256" spans="1:22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40487.621365740742</v>
      </c>
      <c r="T1256" s="10">
        <f t="shared" si="157"/>
        <v>40544.207638888889</v>
      </c>
      <c r="U1256" s="13">
        <f t="shared" si="158"/>
        <v>57</v>
      </c>
      <c r="V1256" s="13">
        <f t="shared" si="159"/>
        <v>233.73684210526315</v>
      </c>
    </row>
    <row r="1257" spans="1:22" ht="2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41579.845509259263</v>
      </c>
      <c r="T1257" s="10">
        <f t="shared" si="157"/>
        <v>41609.887175925927</v>
      </c>
      <c r="U1257" s="13">
        <f t="shared" si="158"/>
        <v>30</v>
      </c>
      <c r="V1257" s="13">
        <f t="shared" si="159"/>
        <v>202.36666666666667</v>
      </c>
    </row>
    <row r="1258" spans="1:22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40921.919340277782</v>
      </c>
      <c r="T1258" s="10">
        <f t="shared" si="157"/>
        <v>40951.919340277782</v>
      </c>
      <c r="U1258" s="13">
        <f t="shared" si="158"/>
        <v>30</v>
      </c>
      <c r="V1258" s="13">
        <f t="shared" si="159"/>
        <v>1179.6376666666665</v>
      </c>
    </row>
    <row r="1259" spans="1:22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40587.085532407407</v>
      </c>
      <c r="T1259" s="10">
        <f t="shared" si="157"/>
        <v>40636.043865740743</v>
      </c>
      <c r="U1259" s="13">
        <f t="shared" si="158"/>
        <v>49</v>
      </c>
      <c r="V1259" s="13">
        <f t="shared" si="159"/>
        <v>330.81632653061223</v>
      </c>
    </row>
    <row r="1260" spans="1:22" ht="2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41487.611250000002</v>
      </c>
      <c r="T1260" s="10">
        <f t="shared" si="157"/>
        <v>41517.611250000002</v>
      </c>
      <c r="U1260" s="13">
        <f t="shared" si="158"/>
        <v>30</v>
      </c>
      <c r="V1260" s="13">
        <f t="shared" si="159"/>
        <v>852.58533333333332</v>
      </c>
    </row>
    <row r="1261" spans="1:22" ht="29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41766.970648148148</v>
      </c>
      <c r="T1261" s="10">
        <f t="shared" si="157"/>
        <v>41799.165972222225</v>
      </c>
      <c r="U1261" s="13">
        <f t="shared" si="158"/>
        <v>33</v>
      </c>
      <c r="V1261" s="13">
        <f t="shared" si="159"/>
        <v>78.969696969696969</v>
      </c>
    </row>
    <row r="1262" spans="1:22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41666.842824074076</v>
      </c>
      <c r="T1262" s="10">
        <f t="shared" si="157"/>
        <v>41696.842824074076</v>
      </c>
      <c r="U1262" s="13">
        <f t="shared" si="158"/>
        <v>30</v>
      </c>
      <c r="V1262" s="13">
        <f t="shared" si="159"/>
        <v>125.03333333333333</v>
      </c>
    </row>
    <row r="1263" spans="1:22" ht="29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41638.342905092592</v>
      </c>
      <c r="T1263" s="10">
        <f t="shared" si="157"/>
        <v>41668.342905092592</v>
      </c>
      <c r="U1263" s="13">
        <f t="shared" si="158"/>
        <v>30</v>
      </c>
      <c r="V1263" s="13">
        <f t="shared" si="159"/>
        <v>67.5</v>
      </c>
    </row>
    <row r="1264" spans="1:22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41656.762638888889</v>
      </c>
      <c r="T1264" s="10">
        <f t="shared" si="157"/>
        <v>41686.762638888889</v>
      </c>
      <c r="U1264" s="13">
        <f t="shared" si="158"/>
        <v>30</v>
      </c>
      <c r="V1264" s="13">
        <f t="shared" si="159"/>
        <v>271.73333333333335</v>
      </c>
    </row>
    <row r="1265" spans="1:22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41692.084143518521</v>
      </c>
      <c r="T1265" s="10">
        <f t="shared" si="157"/>
        <v>41727.041666666664</v>
      </c>
      <c r="U1265" s="13">
        <f t="shared" si="158"/>
        <v>35</v>
      </c>
      <c r="V1265" s="13">
        <f t="shared" si="159"/>
        <v>51</v>
      </c>
    </row>
    <row r="1266" spans="1:22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41547.662997685184</v>
      </c>
      <c r="T1266" s="10">
        <f t="shared" si="157"/>
        <v>41576.662997685184</v>
      </c>
      <c r="U1266" s="13">
        <f t="shared" si="158"/>
        <v>29</v>
      </c>
      <c r="V1266" s="13">
        <f t="shared" si="159"/>
        <v>37.310344827586206</v>
      </c>
    </row>
    <row r="1267" spans="1:22" ht="43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40465.655266203699</v>
      </c>
      <c r="T1267" s="10">
        <f t="shared" si="157"/>
        <v>40512.655266203699</v>
      </c>
      <c r="U1267" s="13">
        <f t="shared" si="158"/>
        <v>47</v>
      </c>
      <c r="V1267" s="13">
        <f t="shared" si="159"/>
        <v>88.72702127659575</v>
      </c>
    </row>
    <row r="1268" spans="1:22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41620.87667824074</v>
      </c>
      <c r="T1268" s="10">
        <f t="shared" si="157"/>
        <v>41650.87667824074</v>
      </c>
      <c r="U1268" s="13">
        <f t="shared" si="158"/>
        <v>30</v>
      </c>
      <c r="V1268" s="13">
        <f t="shared" si="159"/>
        <v>318.16666666666669</v>
      </c>
    </row>
    <row r="1269" spans="1:22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41449.585162037038</v>
      </c>
      <c r="T1269" s="10">
        <f t="shared" si="157"/>
        <v>41479.585162037038</v>
      </c>
      <c r="U1269" s="13">
        <f t="shared" si="158"/>
        <v>30</v>
      </c>
      <c r="V1269" s="13">
        <f t="shared" si="159"/>
        <v>746.5333333333333</v>
      </c>
    </row>
    <row r="1270" spans="1:22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41507.845451388886</v>
      </c>
      <c r="T1270" s="10">
        <f t="shared" si="157"/>
        <v>41537.845451388886</v>
      </c>
      <c r="U1270" s="13">
        <f t="shared" si="158"/>
        <v>30</v>
      </c>
      <c r="V1270" s="13">
        <f t="shared" si="159"/>
        <v>466.66666666666669</v>
      </c>
    </row>
    <row r="1271" spans="1:22" ht="43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42445.823055555549</v>
      </c>
      <c r="T1271" s="10">
        <f t="shared" si="157"/>
        <v>42476</v>
      </c>
      <c r="U1271" s="13">
        <f t="shared" si="158"/>
        <v>31</v>
      </c>
      <c r="V1271" s="13">
        <f t="shared" si="159"/>
        <v>658.90322580645159</v>
      </c>
    </row>
    <row r="1272" spans="1:22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40933.856967592597</v>
      </c>
      <c r="T1272" s="10">
        <f t="shared" si="157"/>
        <v>40993.815300925926</v>
      </c>
      <c r="U1272" s="13">
        <f t="shared" si="158"/>
        <v>60</v>
      </c>
      <c r="V1272" s="13">
        <f t="shared" si="159"/>
        <v>191.2</v>
      </c>
    </row>
    <row r="1273" spans="1:22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41561.683553240742</v>
      </c>
      <c r="T1273" s="10">
        <f t="shared" si="157"/>
        <v>41591.725219907406</v>
      </c>
      <c r="U1273" s="13">
        <f t="shared" si="158"/>
        <v>30</v>
      </c>
      <c r="V1273" s="13">
        <f t="shared" si="159"/>
        <v>254.5</v>
      </c>
    </row>
    <row r="1274" spans="1:22" ht="43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40274.745127314818</v>
      </c>
      <c r="T1274" s="10">
        <f t="shared" si="157"/>
        <v>40344.166666666664</v>
      </c>
      <c r="U1274" s="13">
        <f t="shared" si="158"/>
        <v>70</v>
      </c>
      <c r="V1274" s="13">
        <f t="shared" si="159"/>
        <v>75.714285714285708</v>
      </c>
    </row>
    <row r="1275" spans="1:22" ht="29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41852.730219907404</v>
      </c>
      <c r="T1275" s="10">
        <f t="shared" si="157"/>
        <v>41882.730219907404</v>
      </c>
      <c r="U1275" s="13">
        <f t="shared" si="158"/>
        <v>30</v>
      </c>
      <c r="V1275" s="13">
        <f t="shared" si="159"/>
        <v>138</v>
      </c>
    </row>
    <row r="1276" spans="1:22" ht="2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41116.690104166664</v>
      </c>
      <c r="T1276" s="10">
        <f t="shared" si="157"/>
        <v>41151.690104166664</v>
      </c>
      <c r="U1276" s="13">
        <f t="shared" si="158"/>
        <v>35</v>
      </c>
      <c r="V1276" s="13">
        <f t="shared" si="159"/>
        <v>1106.966857142857</v>
      </c>
    </row>
    <row r="1277" spans="1:22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41458.867905092593</v>
      </c>
      <c r="T1277" s="10">
        <f t="shared" si="157"/>
        <v>41493.867905092593</v>
      </c>
      <c r="U1277" s="13">
        <f t="shared" si="158"/>
        <v>35</v>
      </c>
      <c r="V1277" s="13">
        <f t="shared" si="159"/>
        <v>694.88857142857137</v>
      </c>
    </row>
    <row r="1278" spans="1:22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40007.704247685186</v>
      </c>
      <c r="T1278" s="10">
        <f t="shared" si="157"/>
        <v>40057.166666666664</v>
      </c>
      <c r="U1278" s="13">
        <f t="shared" si="158"/>
        <v>50</v>
      </c>
      <c r="V1278" s="13">
        <f t="shared" si="159"/>
        <v>62.6526</v>
      </c>
    </row>
    <row r="1279" spans="1:22" ht="43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41121.561886574076</v>
      </c>
      <c r="T1279" s="10">
        <f t="shared" si="157"/>
        <v>41156.561886574076</v>
      </c>
      <c r="U1279" s="13">
        <f t="shared" si="158"/>
        <v>35</v>
      </c>
      <c r="V1279" s="13">
        <f t="shared" si="159"/>
        <v>454.81857142857143</v>
      </c>
    </row>
    <row r="1280" spans="1:22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41786.555162037039</v>
      </c>
      <c r="T1280" s="10">
        <f t="shared" si="157"/>
        <v>41815.083333333336</v>
      </c>
      <c r="U1280" s="13">
        <f t="shared" si="158"/>
        <v>29</v>
      </c>
      <c r="V1280" s="13">
        <f t="shared" si="159"/>
        <v>347.27586206896552</v>
      </c>
    </row>
    <row r="1281" spans="1:22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41682.099189814813</v>
      </c>
      <c r="T1281" s="10">
        <f t="shared" si="157"/>
        <v>41722.057523148149</v>
      </c>
      <c r="U1281" s="13">
        <f t="shared" si="158"/>
        <v>40</v>
      </c>
      <c r="V1281" s="13">
        <f t="shared" si="159"/>
        <v>346.60424999999998</v>
      </c>
    </row>
    <row r="1282" spans="1:22" ht="2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40513.757569444446</v>
      </c>
      <c r="T1282" s="10">
        <f t="shared" si="157"/>
        <v>40603.757569444446</v>
      </c>
      <c r="U1282" s="13">
        <f t="shared" si="158"/>
        <v>90</v>
      </c>
      <c r="V1282" s="13">
        <f t="shared" si="159"/>
        <v>184.8531111111111</v>
      </c>
    </row>
    <row r="1283" spans="1:22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10">
        <f t="shared" ref="S1283:S1346" si="164">(((J1283/60)/60)/24)+DATE(1970,1,1)</f>
        <v>41463.743472222224</v>
      </c>
      <c r="T1283" s="10">
        <f t="shared" ref="T1283:T1346" si="165">(((I1283/60)/60)/24)+DATE(1970,1,1)</f>
        <v>41483.743472222224</v>
      </c>
      <c r="U1283" s="13">
        <f t="shared" ref="U1283:U1346" si="166">DATEDIF(S1283,T1283,"d")</f>
        <v>20</v>
      </c>
      <c r="V1283" s="13">
        <f t="shared" ref="V1283:V1346" si="167">E1283/U1283</f>
        <v>387.5</v>
      </c>
    </row>
    <row r="1284" spans="1:22" ht="43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41586.475173611114</v>
      </c>
      <c r="T1284" s="10">
        <f t="shared" si="165"/>
        <v>41617.207638888889</v>
      </c>
      <c r="U1284" s="13">
        <f t="shared" si="166"/>
        <v>31</v>
      </c>
      <c r="V1284" s="13">
        <f t="shared" si="167"/>
        <v>598.12903225806451</v>
      </c>
    </row>
    <row r="1285" spans="1:22" ht="2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41320.717465277776</v>
      </c>
      <c r="T1285" s="10">
        <f t="shared" si="165"/>
        <v>41344.166666666664</v>
      </c>
      <c r="U1285" s="13">
        <f t="shared" si="166"/>
        <v>24</v>
      </c>
      <c r="V1285" s="13">
        <f t="shared" si="167"/>
        <v>87.9375</v>
      </c>
    </row>
    <row r="1286" spans="1:22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42712.23474537037</v>
      </c>
      <c r="T1286" s="10">
        <f t="shared" si="165"/>
        <v>42735.707638888889</v>
      </c>
      <c r="U1286" s="13">
        <f t="shared" si="166"/>
        <v>23</v>
      </c>
      <c r="V1286" s="13">
        <f t="shared" si="167"/>
        <v>87.826086956521735</v>
      </c>
    </row>
    <row r="1287" spans="1:22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42160.583043981482</v>
      </c>
      <c r="T1287" s="10">
        <f t="shared" si="165"/>
        <v>42175.583043981482</v>
      </c>
      <c r="U1287" s="13">
        <f t="shared" si="166"/>
        <v>15</v>
      </c>
      <c r="V1287" s="13">
        <f t="shared" si="167"/>
        <v>135.53333333333333</v>
      </c>
    </row>
    <row r="1288" spans="1:22" ht="2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42039.384571759263</v>
      </c>
      <c r="T1288" s="10">
        <f t="shared" si="165"/>
        <v>42052.583333333328</v>
      </c>
      <c r="U1288" s="13">
        <f t="shared" si="166"/>
        <v>13</v>
      </c>
      <c r="V1288" s="13">
        <f t="shared" si="167"/>
        <v>125</v>
      </c>
    </row>
    <row r="1289" spans="1:22" ht="58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42107.621018518519</v>
      </c>
      <c r="T1289" s="10">
        <f t="shared" si="165"/>
        <v>42167.621018518519</v>
      </c>
      <c r="U1289" s="13">
        <f t="shared" si="166"/>
        <v>60</v>
      </c>
      <c r="V1289" s="13">
        <f t="shared" si="167"/>
        <v>10.083333333333334</v>
      </c>
    </row>
    <row r="1290" spans="1:22" ht="43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42561.154664351852</v>
      </c>
      <c r="T1290" s="10">
        <f t="shared" si="165"/>
        <v>42592.166666666672</v>
      </c>
      <c r="U1290" s="13">
        <f t="shared" si="166"/>
        <v>31</v>
      </c>
      <c r="V1290" s="13">
        <f t="shared" si="167"/>
        <v>129.61290322580646</v>
      </c>
    </row>
    <row r="1291" spans="1:22" ht="2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42709.134780092587</v>
      </c>
      <c r="T1291" s="10">
        <f t="shared" si="165"/>
        <v>42739.134780092587</v>
      </c>
      <c r="U1291" s="13">
        <f t="shared" si="166"/>
        <v>30</v>
      </c>
      <c r="V1291" s="13">
        <f t="shared" si="167"/>
        <v>62.533333333333331</v>
      </c>
    </row>
    <row r="1292" spans="1:2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42086.614942129629</v>
      </c>
      <c r="T1292" s="10">
        <f t="shared" si="165"/>
        <v>42117.290972222225</v>
      </c>
      <c r="U1292" s="13">
        <f t="shared" si="166"/>
        <v>31</v>
      </c>
      <c r="V1292" s="13">
        <f t="shared" si="167"/>
        <v>122.58064516129032</v>
      </c>
    </row>
    <row r="1293" spans="1:22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42064.652673611112</v>
      </c>
      <c r="T1293" s="10">
        <f t="shared" si="165"/>
        <v>42101.291666666672</v>
      </c>
      <c r="U1293" s="13">
        <f t="shared" si="166"/>
        <v>37</v>
      </c>
      <c r="V1293" s="13">
        <f t="shared" si="167"/>
        <v>118.13513513513513</v>
      </c>
    </row>
    <row r="1294" spans="1:22" ht="43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42256.764212962968</v>
      </c>
      <c r="T1294" s="10">
        <f t="shared" si="165"/>
        <v>42283.957638888889</v>
      </c>
      <c r="U1294" s="13">
        <f t="shared" si="166"/>
        <v>27</v>
      </c>
      <c r="V1294" s="13">
        <f t="shared" si="167"/>
        <v>69.259259259259252</v>
      </c>
    </row>
    <row r="1295" spans="1:22" ht="43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42292.701053240744</v>
      </c>
      <c r="T1295" s="10">
        <f t="shared" si="165"/>
        <v>42322.742719907401</v>
      </c>
      <c r="U1295" s="13">
        <f t="shared" si="166"/>
        <v>30</v>
      </c>
      <c r="V1295" s="13">
        <f t="shared" si="167"/>
        <v>511.16666666666669</v>
      </c>
    </row>
    <row r="1296" spans="1:22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42278.453668981485</v>
      </c>
      <c r="T1296" s="10">
        <f t="shared" si="165"/>
        <v>42296.458333333328</v>
      </c>
      <c r="U1296" s="13">
        <f t="shared" si="166"/>
        <v>18</v>
      </c>
      <c r="V1296" s="13">
        <f t="shared" si="167"/>
        <v>33.888888888888886</v>
      </c>
    </row>
    <row r="1297" spans="1:22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42184.572881944448</v>
      </c>
      <c r="T1297" s="10">
        <f t="shared" si="165"/>
        <v>42214.708333333328</v>
      </c>
      <c r="U1297" s="13">
        <f t="shared" si="166"/>
        <v>30</v>
      </c>
      <c r="V1297" s="13">
        <f t="shared" si="167"/>
        <v>84.966666666666669</v>
      </c>
    </row>
    <row r="1298" spans="1:22" ht="43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42423.050613425927</v>
      </c>
      <c r="T1298" s="10">
        <f t="shared" si="165"/>
        <v>42443.008946759262</v>
      </c>
      <c r="U1298" s="13">
        <f t="shared" si="166"/>
        <v>20</v>
      </c>
      <c r="V1298" s="13">
        <f t="shared" si="167"/>
        <v>60</v>
      </c>
    </row>
    <row r="1299" spans="1:22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42461.747199074074</v>
      </c>
      <c r="T1299" s="10">
        <f t="shared" si="165"/>
        <v>42491.747199074074</v>
      </c>
      <c r="U1299" s="13">
        <f t="shared" si="166"/>
        <v>30</v>
      </c>
      <c r="V1299" s="13">
        <f t="shared" si="167"/>
        <v>730.16666666666663</v>
      </c>
    </row>
    <row r="1300" spans="1:22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42458.680925925932</v>
      </c>
      <c r="T1300" s="10">
        <f t="shared" si="165"/>
        <v>42488.680925925932</v>
      </c>
      <c r="U1300" s="13">
        <f t="shared" si="166"/>
        <v>30</v>
      </c>
      <c r="V1300" s="13">
        <f t="shared" si="167"/>
        <v>69.766666666666666</v>
      </c>
    </row>
    <row r="1301" spans="1:22" ht="2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42169.814340277779</v>
      </c>
      <c r="T1301" s="10">
        <f t="shared" si="165"/>
        <v>42199.814340277779</v>
      </c>
      <c r="U1301" s="13">
        <f t="shared" si="166"/>
        <v>30</v>
      </c>
      <c r="V1301" s="13">
        <f t="shared" si="167"/>
        <v>144.66666666666666</v>
      </c>
    </row>
    <row r="1302" spans="1:22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42483.675208333334</v>
      </c>
      <c r="T1302" s="10">
        <f t="shared" si="165"/>
        <v>42522.789583333331</v>
      </c>
      <c r="U1302" s="13">
        <f t="shared" si="166"/>
        <v>39</v>
      </c>
      <c r="V1302" s="13">
        <f t="shared" si="167"/>
        <v>103.84615384615384</v>
      </c>
    </row>
    <row r="1303" spans="1:22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42195.749745370369</v>
      </c>
      <c r="T1303" s="10">
        <f t="shared" si="165"/>
        <v>42206.125</v>
      </c>
      <c r="U1303" s="13">
        <f t="shared" si="166"/>
        <v>11</v>
      </c>
      <c r="V1303" s="13">
        <f t="shared" si="167"/>
        <v>186.81818181818181</v>
      </c>
    </row>
    <row r="1304" spans="1:22" ht="2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42675.057997685188</v>
      </c>
      <c r="T1304" s="10">
        <f t="shared" si="165"/>
        <v>42705.099664351852</v>
      </c>
      <c r="U1304" s="13">
        <f t="shared" si="166"/>
        <v>30</v>
      </c>
      <c r="V1304" s="13">
        <f t="shared" si="167"/>
        <v>83.333333333333329</v>
      </c>
    </row>
    <row r="1305" spans="1:2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42566.441203703704</v>
      </c>
      <c r="T1305" s="10">
        <f t="shared" si="165"/>
        <v>42582.458333333328</v>
      </c>
      <c r="U1305" s="13">
        <f t="shared" si="166"/>
        <v>16</v>
      </c>
      <c r="V1305" s="13">
        <f t="shared" si="167"/>
        <v>284.94562500000001</v>
      </c>
    </row>
    <row r="1306" spans="1:22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42747.194502314815</v>
      </c>
      <c r="T1306" s="10">
        <f t="shared" si="165"/>
        <v>42807.152835648143</v>
      </c>
      <c r="U1306" s="13">
        <f t="shared" si="166"/>
        <v>60</v>
      </c>
      <c r="V1306" s="13">
        <f t="shared" si="167"/>
        <v>264.18333333333334</v>
      </c>
    </row>
    <row r="1307" spans="1:22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42543.665601851855</v>
      </c>
      <c r="T1307" s="10">
        <f t="shared" si="165"/>
        <v>42572.729166666672</v>
      </c>
      <c r="U1307" s="13">
        <f t="shared" si="166"/>
        <v>29</v>
      </c>
      <c r="V1307" s="13">
        <f t="shared" si="167"/>
        <v>268.72413793103448</v>
      </c>
    </row>
    <row r="1308" spans="1:22" ht="43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41947.457569444443</v>
      </c>
      <c r="T1308" s="10">
        <f t="shared" si="165"/>
        <v>41977.457569444443</v>
      </c>
      <c r="U1308" s="13">
        <f t="shared" si="166"/>
        <v>30</v>
      </c>
      <c r="V1308" s="13">
        <f t="shared" si="167"/>
        <v>2392.3666666666668</v>
      </c>
    </row>
    <row r="1309" spans="1:22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42387.503229166665</v>
      </c>
      <c r="T1309" s="10">
        <f t="shared" si="165"/>
        <v>42417.503229166665</v>
      </c>
      <c r="U1309" s="13">
        <f t="shared" si="166"/>
        <v>30</v>
      </c>
      <c r="V1309" s="13">
        <f t="shared" si="167"/>
        <v>191.9</v>
      </c>
    </row>
    <row r="1310" spans="1:2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42611.613564814819</v>
      </c>
      <c r="T1310" s="10">
        <f t="shared" si="165"/>
        <v>42651.613564814819</v>
      </c>
      <c r="U1310" s="13">
        <f t="shared" si="166"/>
        <v>40</v>
      </c>
      <c r="V1310" s="13">
        <f t="shared" si="167"/>
        <v>28.4</v>
      </c>
    </row>
    <row r="1311" spans="1:22" ht="29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42257.882731481484</v>
      </c>
      <c r="T1311" s="10">
        <f t="shared" si="165"/>
        <v>42292.882731481484</v>
      </c>
      <c r="U1311" s="13">
        <f t="shared" si="166"/>
        <v>35</v>
      </c>
      <c r="V1311" s="13">
        <f t="shared" si="167"/>
        <v>367.97142857142859</v>
      </c>
    </row>
    <row r="1312" spans="1:22" ht="29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42556.667245370365</v>
      </c>
      <c r="T1312" s="10">
        <f t="shared" si="165"/>
        <v>42601.667245370365</v>
      </c>
      <c r="U1312" s="13">
        <f t="shared" si="166"/>
        <v>45</v>
      </c>
      <c r="V1312" s="13">
        <f t="shared" si="167"/>
        <v>68.888888888888886</v>
      </c>
    </row>
    <row r="1313" spans="1:22" ht="43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42669.802303240736</v>
      </c>
      <c r="T1313" s="10">
        <f t="shared" si="165"/>
        <v>42704.843969907408</v>
      </c>
      <c r="U1313" s="13">
        <f t="shared" si="166"/>
        <v>35</v>
      </c>
      <c r="V1313" s="13">
        <f t="shared" si="167"/>
        <v>2287.7142857142858</v>
      </c>
    </row>
    <row r="1314" spans="1:22" ht="2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42082.702800925923</v>
      </c>
      <c r="T1314" s="10">
        <f t="shared" si="165"/>
        <v>42112.702800925923</v>
      </c>
      <c r="U1314" s="13">
        <f t="shared" si="166"/>
        <v>30</v>
      </c>
      <c r="V1314" s="13">
        <f t="shared" si="167"/>
        <v>0.93333333333333335</v>
      </c>
    </row>
    <row r="1315" spans="1:22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42402.709652777776</v>
      </c>
      <c r="T1315" s="10">
        <f t="shared" si="165"/>
        <v>42432.709652777776</v>
      </c>
      <c r="U1315" s="13">
        <f t="shared" si="166"/>
        <v>30</v>
      </c>
      <c r="V1315" s="13">
        <f t="shared" si="167"/>
        <v>414.86666666666667</v>
      </c>
    </row>
    <row r="1316" spans="1:22" ht="43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42604.669675925921</v>
      </c>
      <c r="T1316" s="10">
        <f t="shared" si="165"/>
        <v>42664.669675925921</v>
      </c>
      <c r="U1316" s="13">
        <f t="shared" si="166"/>
        <v>60</v>
      </c>
      <c r="V1316" s="13">
        <f t="shared" si="167"/>
        <v>33.799999999999997</v>
      </c>
    </row>
    <row r="1317" spans="1:22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42278.498240740737</v>
      </c>
      <c r="T1317" s="10">
        <f t="shared" si="165"/>
        <v>42314.041666666672</v>
      </c>
      <c r="U1317" s="13">
        <f t="shared" si="166"/>
        <v>36</v>
      </c>
      <c r="V1317" s="13">
        <f t="shared" si="167"/>
        <v>1122.3333333333333</v>
      </c>
    </row>
    <row r="1318" spans="1:22" ht="2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42393.961909722217</v>
      </c>
      <c r="T1318" s="10">
        <f t="shared" si="165"/>
        <v>42428.961909722217</v>
      </c>
      <c r="U1318" s="13">
        <f t="shared" si="166"/>
        <v>35</v>
      </c>
      <c r="V1318" s="13">
        <f t="shared" si="167"/>
        <v>2.8571428571428571E-2</v>
      </c>
    </row>
    <row r="1319" spans="1:22" ht="43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42520.235486111109</v>
      </c>
      <c r="T1319" s="10">
        <f t="shared" si="165"/>
        <v>42572.583333333328</v>
      </c>
      <c r="U1319" s="13">
        <f t="shared" si="166"/>
        <v>52</v>
      </c>
      <c r="V1319" s="13">
        <f t="shared" si="167"/>
        <v>220.51923076923077</v>
      </c>
    </row>
    <row r="1320" spans="1:22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41985.043657407412</v>
      </c>
      <c r="T1320" s="10">
        <f t="shared" si="165"/>
        <v>42015.043657407412</v>
      </c>
      <c r="U1320" s="13">
        <f t="shared" si="166"/>
        <v>30</v>
      </c>
      <c r="V1320" s="13">
        <f t="shared" si="167"/>
        <v>204.33333333333334</v>
      </c>
    </row>
    <row r="1321" spans="1:22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41816.812094907407</v>
      </c>
      <c r="T1321" s="10">
        <f t="shared" si="165"/>
        <v>41831.666666666664</v>
      </c>
      <c r="U1321" s="13">
        <f t="shared" si="166"/>
        <v>15</v>
      </c>
      <c r="V1321" s="13">
        <f t="shared" si="167"/>
        <v>58.4</v>
      </c>
    </row>
    <row r="1322" spans="1:22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42705.690347222218</v>
      </c>
      <c r="T1322" s="10">
        <f t="shared" si="165"/>
        <v>42734.958333333328</v>
      </c>
      <c r="U1322" s="13">
        <f t="shared" si="166"/>
        <v>29</v>
      </c>
      <c r="V1322" s="13">
        <f t="shared" si="167"/>
        <v>17.344827586206897</v>
      </c>
    </row>
    <row r="1323" spans="1:22" ht="43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42697.74927083333</v>
      </c>
      <c r="T1323" s="10">
        <f t="shared" si="165"/>
        <v>42727.74927083333</v>
      </c>
      <c r="U1323" s="13">
        <f t="shared" si="166"/>
        <v>30</v>
      </c>
      <c r="V1323" s="13">
        <f t="shared" si="167"/>
        <v>200.63333333333333</v>
      </c>
    </row>
    <row r="1324" spans="1:22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42115.656539351854</v>
      </c>
      <c r="T1324" s="10">
        <f t="shared" si="165"/>
        <v>42145.656539351854</v>
      </c>
      <c r="U1324" s="13">
        <f t="shared" si="166"/>
        <v>30</v>
      </c>
      <c r="V1324" s="13">
        <f t="shared" si="167"/>
        <v>3.5333333333333332</v>
      </c>
    </row>
    <row r="1325" spans="1:22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42451.698449074072</v>
      </c>
      <c r="T1325" s="10">
        <f t="shared" si="165"/>
        <v>42486.288194444445</v>
      </c>
      <c r="U1325" s="13">
        <f t="shared" si="166"/>
        <v>35</v>
      </c>
      <c r="V1325" s="13">
        <f t="shared" si="167"/>
        <v>38.057142857142857</v>
      </c>
    </row>
    <row r="1326" spans="1:22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42626.633703703701</v>
      </c>
      <c r="T1326" s="10">
        <f t="shared" si="165"/>
        <v>42656.633703703701</v>
      </c>
      <c r="U1326" s="13">
        <f t="shared" si="166"/>
        <v>30</v>
      </c>
      <c r="V1326" s="13">
        <f t="shared" si="167"/>
        <v>164</v>
      </c>
    </row>
    <row r="1327" spans="1:22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42704.086053240739</v>
      </c>
      <c r="T1327" s="10">
        <f t="shared" si="165"/>
        <v>42734.086053240739</v>
      </c>
      <c r="U1327" s="13">
        <f t="shared" si="166"/>
        <v>30</v>
      </c>
      <c r="V1327" s="13">
        <f t="shared" si="167"/>
        <v>16.2</v>
      </c>
    </row>
    <row r="1328" spans="1:22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41974.791990740734</v>
      </c>
      <c r="T1328" s="10">
        <f t="shared" si="165"/>
        <v>42019.791990740734</v>
      </c>
      <c r="U1328" s="13">
        <f t="shared" si="166"/>
        <v>45</v>
      </c>
      <c r="V1328" s="13">
        <f t="shared" si="167"/>
        <v>25.111111111111111</v>
      </c>
    </row>
    <row r="1329" spans="1:22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42123.678645833337</v>
      </c>
      <c r="T1329" s="10">
        <f t="shared" si="165"/>
        <v>42153.678645833337</v>
      </c>
      <c r="U1329" s="13">
        <f t="shared" si="166"/>
        <v>30</v>
      </c>
      <c r="V1329" s="13">
        <f t="shared" si="167"/>
        <v>56.833333333333336</v>
      </c>
    </row>
    <row r="1330" spans="1:22" ht="43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42612.642754629633</v>
      </c>
      <c r="T1330" s="10">
        <f t="shared" si="165"/>
        <v>42657.642754629633</v>
      </c>
      <c r="U1330" s="13">
        <f t="shared" si="166"/>
        <v>45</v>
      </c>
      <c r="V1330" s="13">
        <f t="shared" si="167"/>
        <v>38.844444444444441</v>
      </c>
    </row>
    <row r="1331" spans="1:22" ht="2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41935.221585648149</v>
      </c>
      <c r="T1331" s="10">
        <f t="shared" si="165"/>
        <v>41975.263252314813</v>
      </c>
      <c r="U1331" s="13">
        <f t="shared" si="166"/>
        <v>40</v>
      </c>
      <c r="V1331" s="13">
        <f t="shared" si="167"/>
        <v>10.199999999999999</v>
      </c>
    </row>
    <row r="1332" spans="1:22" ht="2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42522.276724537034</v>
      </c>
      <c r="T1332" s="10">
        <f t="shared" si="165"/>
        <v>42553.166666666672</v>
      </c>
      <c r="U1332" s="13">
        <f t="shared" si="166"/>
        <v>31</v>
      </c>
      <c r="V1332" s="13">
        <f t="shared" si="167"/>
        <v>253.96774193548387</v>
      </c>
    </row>
    <row r="1333" spans="1:22" ht="2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42569.50409722222</v>
      </c>
      <c r="T1333" s="10">
        <f t="shared" si="165"/>
        <v>42599.50409722222</v>
      </c>
      <c r="U1333" s="13">
        <f t="shared" si="166"/>
        <v>30</v>
      </c>
      <c r="V1333" s="13">
        <f t="shared" si="167"/>
        <v>113.9</v>
      </c>
    </row>
    <row r="1334" spans="1:22" ht="43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42732.060277777782</v>
      </c>
      <c r="T1334" s="10">
        <f t="shared" si="165"/>
        <v>42762.060277777782</v>
      </c>
      <c r="U1334" s="13">
        <f t="shared" si="166"/>
        <v>30</v>
      </c>
      <c r="V1334" s="13">
        <f t="shared" si="167"/>
        <v>0</v>
      </c>
    </row>
    <row r="1335" spans="1:22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41806.106770833336</v>
      </c>
      <c r="T1335" s="10">
        <f t="shared" si="165"/>
        <v>41836.106770833336</v>
      </c>
      <c r="U1335" s="13">
        <f t="shared" si="166"/>
        <v>30</v>
      </c>
      <c r="V1335" s="13">
        <f t="shared" si="167"/>
        <v>0</v>
      </c>
    </row>
    <row r="1336" spans="1:22" ht="2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42410.774155092593</v>
      </c>
      <c r="T1336" s="10">
        <f t="shared" si="165"/>
        <v>42440.774155092593</v>
      </c>
      <c r="U1336" s="13">
        <f t="shared" si="166"/>
        <v>30</v>
      </c>
      <c r="V1336" s="13">
        <f t="shared" si="167"/>
        <v>476.76666666666665</v>
      </c>
    </row>
    <row r="1337" spans="1:22" ht="43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42313.936365740738</v>
      </c>
      <c r="T1337" s="10">
        <f t="shared" si="165"/>
        <v>42343.936365740738</v>
      </c>
      <c r="U1337" s="13">
        <f t="shared" si="166"/>
        <v>30</v>
      </c>
      <c r="V1337" s="13">
        <f t="shared" si="167"/>
        <v>164.66666666666666</v>
      </c>
    </row>
    <row r="1338" spans="1:22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41955.863750000004</v>
      </c>
      <c r="T1338" s="10">
        <f t="shared" si="165"/>
        <v>41990.863750000004</v>
      </c>
      <c r="U1338" s="13">
        <f t="shared" si="166"/>
        <v>35</v>
      </c>
      <c r="V1338" s="13">
        <f t="shared" si="167"/>
        <v>2427.0571428571429</v>
      </c>
    </row>
    <row r="1339" spans="1:22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42767.577303240745</v>
      </c>
      <c r="T1339" s="10">
        <f t="shared" si="165"/>
        <v>42797.577303240745</v>
      </c>
      <c r="U1339" s="13">
        <f t="shared" si="166"/>
        <v>30</v>
      </c>
      <c r="V1339" s="13">
        <f t="shared" si="167"/>
        <v>823.0333333333333</v>
      </c>
    </row>
    <row r="1340" spans="1:22" ht="43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42188.803622685184</v>
      </c>
      <c r="T1340" s="10">
        <f t="shared" si="165"/>
        <v>42218.803622685184</v>
      </c>
      <c r="U1340" s="13">
        <f t="shared" si="166"/>
        <v>30</v>
      </c>
      <c r="V1340" s="13">
        <f t="shared" si="167"/>
        <v>33.033333333333331</v>
      </c>
    </row>
    <row r="1341" spans="1:2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41936.647164351853</v>
      </c>
      <c r="T1341" s="10">
        <f t="shared" si="165"/>
        <v>41981.688831018517</v>
      </c>
      <c r="U1341" s="13">
        <f t="shared" si="166"/>
        <v>45</v>
      </c>
      <c r="V1341" s="13">
        <f t="shared" si="167"/>
        <v>73.711111111111109</v>
      </c>
    </row>
    <row r="1342" spans="1:22" ht="2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41836.595520833333</v>
      </c>
      <c r="T1342" s="10">
        <f t="shared" si="165"/>
        <v>41866.595520833333</v>
      </c>
      <c r="U1342" s="13">
        <f t="shared" si="166"/>
        <v>30</v>
      </c>
      <c r="V1342" s="13">
        <f t="shared" si="167"/>
        <v>0</v>
      </c>
    </row>
    <row r="1343" spans="1:22" ht="43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42612.624039351853</v>
      </c>
      <c r="T1343" s="10">
        <f t="shared" si="165"/>
        <v>42644.624039351853</v>
      </c>
      <c r="U1343" s="13">
        <f t="shared" si="166"/>
        <v>32</v>
      </c>
      <c r="V1343" s="13">
        <f t="shared" si="167"/>
        <v>549.6875</v>
      </c>
    </row>
    <row r="1344" spans="1:22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42172.816423611104</v>
      </c>
      <c r="T1344" s="10">
        <f t="shared" si="165"/>
        <v>42202.816423611104</v>
      </c>
      <c r="U1344" s="13">
        <f t="shared" si="166"/>
        <v>30</v>
      </c>
      <c r="V1344" s="13">
        <f t="shared" si="167"/>
        <v>3.3333333333333335</v>
      </c>
    </row>
    <row r="1345" spans="1:22" ht="43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42542.526423611111</v>
      </c>
      <c r="T1345" s="10">
        <f t="shared" si="165"/>
        <v>42601.165972222225</v>
      </c>
      <c r="U1345" s="13">
        <f t="shared" si="166"/>
        <v>59</v>
      </c>
      <c r="V1345" s="13">
        <f t="shared" si="167"/>
        <v>866.93220338983053</v>
      </c>
    </row>
    <row r="1346" spans="1:22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42522.789803240739</v>
      </c>
      <c r="T1346" s="10">
        <f t="shared" si="165"/>
        <v>42551.789803240739</v>
      </c>
      <c r="U1346" s="13">
        <f t="shared" si="166"/>
        <v>29</v>
      </c>
      <c r="V1346" s="13">
        <f t="shared" si="167"/>
        <v>195.37931034482759</v>
      </c>
    </row>
    <row r="1347" spans="1:22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10">
        <f t="shared" ref="S1347:S1410" si="172">(((J1347/60)/60)/24)+DATE(1970,1,1)</f>
        <v>41799.814340277779</v>
      </c>
      <c r="T1347" s="10">
        <f t="shared" ref="T1347:T1410" si="173">(((I1347/60)/60)/24)+DATE(1970,1,1)</f>
        <v>41834.814340277779</v>
      </c>
      <c r="U1347" s="13">
        <f t="shared" ref="U1347:U1410" si="174">DATEDIF(S1347,T1347,"d")</f>
        <v>35</v>
      </c>
      <c r="V1347" s="13">
        <f t="shared" ref="V1347:V1410" si="175">E1347/U1347</f>
        <v>10.714285714285714</v>
      </c>
    </row>
    <row r="1348" spans="1:22" ht="2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41422.075821759259</v>
      </c>
      <c r="T1348" s="10">
        <f t="shared" si="173"/>
        <v>41452.075821759259</v>
      </c>
      <c r="U1348" s="13">
        <f t="shared" si="174"/>
        <v>30</v>
      </c>
      <c r="V1348" s="13">
        <f t="shared" si="175"/>
        <v>240.63333333333333</v>
      </c>
    </row>
    <row r="1349" spans="1:22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42040.638020833328</v>
      </c>
      <c r="T1349" s="10">
        <f t="shared" si="173"/>
        <v>42070.638020833328</v>
      </c>
      <c r="U1349" s="13">
        <f t="shared" si="174"/>
        <v>30</v>
      </c>
      <c r="V1349" s="13">
        <f t="shared" si="175"/>
        <v>85.166666666666671</v>
      </c>
    </row>
    <row r="1350" spans="1:22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41963.506168981476</v>
      </c>
      <c r="T1350" s="10">
        <f t="shared" si="173"/>
        <v>41991.506168981476</v>
      </c>
      <c r="U1350" s="13">
        <f t="shared" si="174"/>
        <v>28</v>
      </c>
      <c r="V1350" s="13">
        <f t="shared" si="175"/>
        <v>213.75</v>
      </c>
    </row>
    <row r="1351" spans="1:22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42317.33258101852</v>
      </c>
      <c r="T1351" s="10">
        <f t="shared" si="173"/>
        <v>42354.290972222225</v>
      </c>
      <c r="U1351" s="13">
        <f t="shared" si="174"/>
        <v>37</v>
      </c>
      <c r="V1351" s="13">
        <f t="shared" si="175"/>
        <v>275.94594594594594</v>
      </c>
    </row>
    <row r="1352" spans="1:22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42334.013124999998</v>
      </c>
      <c r="T1352" s="10">
        <f t="shared" si="173"/>
        <v>42364.013124999998</v>
      </c>
      <c r="U1352" s="13">
        <f t="shared" si="174"/>
        <v>30</v>
      </c>
      <c r="V1352" s="13">
        <f t="shared" si="175"/>
        <v>173.41666666666666</v>
      </c>
    </row>
    <row r="1353" spans="1:22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42382.74009259259</v>
      </c>
      <c r="T1353" s="10">
        <f t="shared" si="173"/>
        <v>42412.74009259259</v>
      </c>
      <c r="U1353" s="13">
        <f t="shared" si="174"/>
        <v>30</v>
      </c>
      <c r="V1353" s="13">
        <f t="shared" si="175"/>
        <v>675.1</v>
      </c>
    </row>
    <row r="1354" spans="1:22" ht="43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42200.578310185185</v>
      </c>
      <c r="T1354" s="10">
        <f t="shared" si="173"/>
        <v>42252.165972222225</v>
      </c>
      <c r="U1354" s="13">
        <f t="shared" si="174"/>
        <v>52</v>
      </c>
      <c r="V1354" s="13">
        <f t="shared" si="175"/>
        <v>261.80769230769232</v>
      </c>
    </row>
    <row r="1355" spans="1:22" ht="29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41309.11791666667</v>
      </c>
      <c r="T1355" s="10">
        <f t="shared" si="173"/>
        <v>41344</v>
      </c>
      <c r="U1355" s="13">
        <f t="shared" si="174"/>
        <v>35</v>
      </c>
      <c r="V1355" s="13">
        <f t="shared" si="175"/>
        <v>38.171428571428571</v>
      </c>
    </row>
    <row r="1356" spans="1:22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42502.807627314818</v>
      </c>
      <c r="T1356" s="10">
        <f t="shared" si="173"/>
        <v>42532.807627314818</v>
      </c>
      <c r="U1356" s="13">
        <f t="shared" si="174"/>
        <v>30</v>
      </c>
      <c r="V1356" s="13">
        <f t="shared" si="175"/>
        <v>52.1</v>
      </c>
    </row>
    <row r="1357" spans="1:22" ht="43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41213.254687499997</v>
      </c>
      <c r="T1357" s="10">
        <f t="shared" si="173"/>
        <v>41243.416666666664</v>
      </c>
      <c r="U1357" s="13">
        <f t="shared" si="174"/>
        <v>30</v>
      </c>
      <c r="V1357" s="13">
        <f t="shared" si="175"/>
        <v>102.23333333333333</v>
      </c>
    </row>
    <row r="1358" spans="1:22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41430.038888888892</v>
      </c>
      <c r="T1358" s="10">
        <f t="shared" si="173"/>
        <v>41460.038888888892</v>
      </c>
      <c r="U1358" s="13">
        <f t="shared" si="174"/>
        <v>30</v>
      </c>
      <c r="V1358" s="13">
        <f t="shared" si="175"/>
        <v>207.18533333333335</v>
      </c>
    </row>
    <row r="1359" spans="1:22" ht="2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41304.962233796294</v>
      </c>
      <c r="T1359" s="10">
        <f t="shared" si="173"/>
        <v>41334.249305555553</v>
      </c>
      <c r="U1359" s="13">
        <f t="shared" si="174"/>
        <v>30</v>
      </c>
      <c r="V1359" s="13">
        <f t="shared" si="175"/>
        <v>83.533333333333331</v>
      </c>
    </row>
    <row r="1360" spans="1:22" ht="2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40689.570868055554</v>
      </c>
      <c r="T1360" s="10">
        <f t="shared" si="173"/>
        <v>40719.570868055554</v>
      </c>
      <c r="U1360" s="13">
        <f t="shared" si="174"/>
        <v>30</v>
      </c>
      <c r="V1360" s="13">
        <f t="shared" si="175"/>
        <v>111.66666666666667</v>
      </c>
    </row>
    <row r="1361" spans="1:22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40668.814699074072</v>
      </c>
      <c r="T1361" s="10">
        <f t="shared" si="173"/>
        <v>40730.814699074072</v>
      </c>
      <c r="U1361" s="13">
        <f t="shared" si="174"/>
        <v>62</v>
      </c>
      <c r="V1361" s="13">
        <f t="shared" si="175"/>
        <v>12.32258064516129</v>
      </c>
    </row>
    <row r="1362" spans="1:22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41095.900694444441</v>
      </c>
      <c r="T1362" s="10">
        <f t="shared" si="173"/>
        <v>41123.900694444441</v>
      </c>
      <c r="U1362" s="13">
        <f t="shared" si="174"/>
        <v>28</v>
      </c>
      <c r="V1362" s="13">
        <f t="shared" si="175"/>
        <v>92.785714285714292</v>
      </c>
    </row>
    <row r="1363" spans="1:22" ht="2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41781.717268518521</v>
      </c>
      <c r="T1363" s="10">
        <f t="shared" si="173"/>
        <v>41811.717268518521</v>
      </c>
      <c r="U1363" s="13">
        <f t="shared" si="174"/>
        <v>30</v>
      </c>
      <c r="V1363" s="13">
        <f t="shared" si="175"/>
        <v>251.96666666666667</v>
      </c>
    </row>
    <row r="1364" spans="1:22" ht="29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41464.934386574074</v>
      </c>
      <c r="T1364" s="10">
        <f t="shared" si="173"/>
        <v>41524.934386574074</v>
      </c>
      <c r="U1364" s="13">
        <f t="shared" si="174"/>
        <v>60</v>
      </c>
      <c r="V1364" s="13">
        <f t="shared" si="175"/>
        <v>18.183333333333334</v>
      </c>
    </row>
    <row r="1365" spans="1:22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42396.8440625</v>
      </c>
      <c r="T1365" s="10">
        <f t="shared" si="173"/>
        <v>42415.332638888889</v>
      </c>
      <c r="U1365" s="13">
        <f t="shared" si="174"/>
        <v>19</v>
      </c>
      <c r="V1365" s="13">
        <f t="shared" si="175"/>
        <v>10.526315789473685</v>
      </c>
    </row>
    <row r="1366" spans="1:22" ht="43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41951.695671296293</v>
      </c>
      <c r="T1366" s="10">
        <f t="shared" si="173"/>
        <v>42011.6956712963</v>
      </c>
      <c r="U1366" s="13">
        <f t="shared" si="174"/>
        <v>60</v>
      </c>
      <c r="V1366" s="13">
        <f t="shared" si="175"/>
        <v>830.5</v>
      </c>
    </row>
    <row r="1367" spans="1:22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42049.733240740738</v>
      </c>
      <c r="T1367" s="10">
        <f t="shared" si="173"/>
        <v>42079.691574074073</v>
      </c>
      <c r="U1367" s="13">
        <f t="shared" si="174"/>
        <v>30</v>
      </c>
      <c r="V1367" s="13">
        <f t="shared" si="175"/>
        <v>250.66666666666666</v>
      </c>
    </row>
    <row r="1368" spans="1:2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41924.996099537035</v>
      </c>
      <c r="T1368" s="10">
        <f t="shared" si="173"/>
        <v>41970.037766203706</v>
      </c>
      <c r="U1368" s="13">
        <f t="shared" si="174"/>
        <v>46</v>
      </c>
      <c r="V1368" s="13">
        <f t="shared" si="175"/>
        <v>206.23239130434783</v>
      </c>
    </row>
    <row r="1369" spans="1:22" ht="2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42292.002893518518</v>
      </c>
      <c r="T1369" s="10">
        <f t="shared" si="173"/>
        <v>42322.044560185182</v>
      </c>
      <c r="U1369" s="13">
        <f t="shared" si="174"/>
        <v>30</v>
      </c>
      <c r="V1369" s="13">
        <f t="shared" si="175"/>
        <v>190.43333333333334</v>
      </c>
    </row>
    <row r="1370" spans="1:22" ht="2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42146.190902777773</v>
      </c>
      <c r="T1370" s="10">
        <f t="shared" si="173"/>
        <v>42170.190902777773</v>
      </c>
      <c r="U1370" s="13">
        <f t="shared" si="174"/>
        <v>24</v>
      </c>
      <c r="V1370" s="13">
        <f t="shared" si="175"/>
        <v>230.625</v>
      </c>
    </row>
    <row r="1371" spans="1:22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41710.594282407408</v>
      </c>
      <c r="T1371" s="10">
        <f t="shared" si="173"/>
        <v>41740.594282407408</v>
      </c>
      <c r="U1371" s="13">
        <f t="shared" si="174"/>
        <v>30</v>
      </c>
      <c r="V1371" s="13">
        <f t="shared" si="175"/>
        <v>1136.3543333333332</v>
      </c>
    </row>
    <row r="1372" spans="1:22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41548.00335648148</v>
      </c>
      <c r="T1372" s="10">
        <f t="shared" si="173"/>
        <v>41563.00335648148</v>
      </c>
      <c r="U1372" s="13">
        <f t="shared" si="174"/>
        <v>15</v>
      </c>
      <c r="V1372" s="13">
        <f t="shared" si="175"/>
        <v>103.66666666666667</v>
      </c>
    </row>
    <row r="1373" spans="1:22" ht="43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42101.758587962962</v>
      </c>
      <c r="T1373" s="10">
        <f t="shared" si="173"/>
        <v>42131.758587962962</v>
      </c>
      <c r="U1373" s="13">
        <f t="shared" si="174"/>
        <v>30</v>
      </c>
      <c r="V1373" s="13">
        <f t="shared" si="175"/>
        <v>249.83333333333334</v>
      </c>
    </row>
    <row r="1374" spans="1:2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41072.739953703705</v>
      </c>
      <c r="T1374" s="10">
        <f t="shared" si="173"/>
        <v>41102.739953703705</v>
      </c>
      <c r="U1374" s="13">
        <f t="shared" si="174"/>
        <v>30</v>
      </c>
      <c r="V1374" s="13">
        <f t="shared" si="175"/>
        <v>20.666666666666668</v>
      </c>
    </row>
    <row r="1375" spans="1:22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42704.95177083333</v>
      </c>
      <c r="T1375" s="10">
        <f t="shared" si="173"/>
        <v>42734.95177083333</v>
      </c>
      <c r="U1375" s="13">
        <f t="shared" si="174"/>
        <v>30</v>
      </c>
      <c r="V1375" s="13">
        <f t="shared" si="175"/>
        <v>350.03333333333336</v>
      </c>
    </row>
    <row r="1376" spans="1:22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42424.161898148144</v>
      </c>
      <c r="T1376" s="10">
        <f t="shared" si="173"/>
        <v>42454.12023148148</v>
      </c>
      <c r="U1376" s="13">
        <f t="shared" si="174"/>
        <v>30</v>
      </c>
      <c r="V1376" s="13">
        <f t="shared" si="175"/>
        <v>94.733333333333334</v>
      </c>
    </row>
    <row r="1377" spans="1:22" ht="43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42720.066192129627</v>
      </c>
      <c r="T1377" s="10">
        <f t="shared" si="173"/>
        <v>42750.066192129627</v>
      </c>
      <c r="U1377" s="13">
        <f t="shared" si="174"/>
        <v>30</v>
      </c>
      <c r="V1377" s="13">
        <f t="shared" si="175"/>
        <v>228.43333333333334</v>
      </c>
    </row>
    <row r="1378" spans="1:22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42677.669050925921</v>
      </c>
      <c r="T1378" s="10">
        <f t="shared" si="173"/>
        <v>42707.710717592592</v>
      </c>
      <c r="U1378" s="13">
        <f t="shared" si="174"/>
        <v>30</v>
      </c>
      <c r="V1378" s="13">
        <f t="shared" si="175"/>
        <v>311.39999999999998</v>
      </c>
    </row>
    <row r="1379" spans="1:22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42747.219560185185</v>
      </c>
      <c r="T1379" s="10">
        <f t="shared" si="173"/>
        <v>42769.174305555556</v>
      </c>
      <c r="U1379" s="13">
        <f t="shared" si="174"/>
        <v>22</v>
      </c>
      <c r="V1379" s="13">
        <f t="shared" si="175"/>
        <v>68.63636363636364</v>
      </c>
    </row>
    <row r="1380" spans="1:2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42568.759374999994</v>
      </c>
      <c r="T1380" s="10">
        <f t="shared" si="173"/>
        <v>42583.759374999994</v>
      </c>
      <c r="U1380" s="13">
        <f t="shared" si="174"/>
        <v>15</v>
      </c>
      <c r="V1380" s="13">
        <f t="shared" si="175"/>
        <v>271.13333333333333</v>
      </c>
    </row>
    <row r="1381" spans="1:22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42130.491620370376</v>
      </c>
      <c r="T1381" s="10">
        <f t="shared" si="173"/>
        <v>42160.491620370376</v>
      </c>
      <c r="U1381" s="13">
        <f t="shared" si="174"/>
        <v>30</v>
      </c>
      <c r="V1381" s="13">
        <f t="shared" si="175"/>
        <v>372</v>
      </c>
    </row>
    <row r="1382" spans="1:22" ht="29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42141.762800925921</v>
      </c>
      <c r="T1382" s="10">
        <f t="shared" si="173"/>
        <v>42164.083333333328</v>
      </c>
      <c r="U1382" s="13">
        <f t="shared" si="174"/>
        <v>23</v>
      </c>
      <c r="V1382" s="13">
        <f t="shared" si="175"/>
        <v>4.6086956521739131</v>
      </c>
    </row>
    <row r="1383" spans="1:22" ht="43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42703.214409722219</v>
      </c>
      <c r="T1383" s="10">
        <f t="shared" si="173"/>
        <v>42733.214409722219</v>
      </c>
      <c r="U1383" s="13">
        <f t="shared" si="174"/>
        <v>30</v>
      </c>
      <c r="V1383" s="13">
        <f t="shared" si="175"/>
        <v>178.5</v>
      </c>
    </row>
    <row r="1384" spans="1:22" ht="2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41370.800185185188</v>
      </c>
      <c r="T1384" s="10">
        <f t="shared" si="173"/>
        <v>41400.800185185188</v>
      </c>
      <c r="U1384" s="13">
        <f t="shared" si="174"/>
        <v>30</v>
      </c>
      <c r="V1384" s="13">
        <f t="shared" si="175"/>
        <v>278.3</v>
      </c>
    </row>
    <row r="1385" spans="1:22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42707.074976851851</v>
      </c>
      <c r="T1385" s="10">
        <f t="shared" si="173"/>
        <v>42727.074976851851</v>
      </c>
      <c r="U1385" s="13">
        <f t="shared" si="174"/>
        <v>20</v>
      </c>
      <c r="V1385" s="13">
        <f t="shared" si="175"/>
        <v>233.65</v>
      </c>
    </row>
    <row r="1386" spans="1:22" ht="2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42160.735208333332</v>
      </c>
      <c r="T1386" s="10">
        <f t="shared" si="173"/>
        <v>42190.735208333332</v>
      </c>
      <c r="U1386" s="13">
        <f t="shared" si="174"/>
        <v>30</v>
      </c>
      <c r="V1386" s="13">
        <f t="shared" si="175"/>
        <v>144.76666666666668</v>
      </c>
    </row>
    <row r="1387" spans="1:22" ht="2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42433.688900462963</v>
      </c>
      <c r="T1387" s="10">
        <f t="shared" si="173"/>
        <v>42489.507638888885</v>
      </c>
      <c r="U1387" s="13">
        <f t="shared" si="174"/>
        <v>56</v>
      </c>
      <c r="V1387" s="13">
        <f t="shared" si="175"/>
        <v>157.72303571428571</v>
      </c>
    </row>
    <row r="1388" spans="1:22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42184.646863425922</v>
      </c>
      <c r="T1388" s="10">
        <f t="shared" si="173"/>
        <v>42214.646863425922</v>
      </c>
      <c r="U1388" s="13">
        <f t="shared" si="174"/>
        <v>30</v>
      </c>
      <c r="V1388" s="13">
        <f t="shared" si="175"/>
        <v>29.166666666666668</v>
      </c>
    </row>
    <row r="1389" spans="1:22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42126.92123842593</v>
      </c>
      <c r="T1389" s="10">
        <f t="shared" si="173"/>
        <v>42158.1875</v>
      </c>
      <c r="U1389" s="13">
        <f t="shared" si="174"/>
        <v>32</v>
      </c>
      <c r="V1389" s="13">
        <f t="shared" si="175"/>
        <v>170.78125</v>
      </c>
    </row>
    <row r="1390" spans="1:22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42634.614780092597</v>
      </c>
      <c r="T1390" s="10">
        <f t="shared" si="173"/>
        <v>42660.676388888889</v>
      </c>
      <c r="U1390" s="13">
        <f t="shared" si="174"/>
        <v>26</v>
      </c>
      <c r="V1390" s="13">
        <f t="shared" si="175"/>
        <v>259.245</v>
      </c>
    </row>
    <row r="1391" spans="1:22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42565.480983796297</v>
      </c>
      <c r="T1391" s="10">
        <f t="shared" si="173"/>
        <v>42595.480983796297</v>
      </c>
      <c r="U1391" s="13">
        <f t="shared" si="174"/>
        <v>30</v>
      </c>
      <c r="V1391" s="13">
        <f t="shared" si="175"/>
        <v>24.233333333333334</v>
      </c>
    </row>
    <row r="1392" spans="1:22" ht="2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42087.803310185183</v>
      </c>
      <c r="T1392" s="10">
        <f t="shared" si="173"/>
        <v>42121.716666666667</v>
      </c>
      <c r="U1392" s="13">
        <f t="shared" si="174"/>
        <v>34</v>
      </c>
      <c r="V1392" s="13">
        <f t="shared" si="175"/>
        <v>89.852941176470594</v>
      </c>
    </row>
    <row r="1393" spans="1:22" ht="2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42193.650671296295</v>
      </c>
      <c r="T1393" s="10">
        <f t="shared" si="173"/>
        <v>42238.207638888889</v>
      </c>
      <c r="U1393" s="13">
        <f t="shared" si="174"/>
        <v>45</v>
      </c>
      <c r="V1393" s="13">
        <f t="shared" si="175"/>
        <v>12.244444444444444</v>
      </c>
    </row>
    <row r="1394" spans="1:22" ht="2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42401.154930555553</v>
      </c>
      <c r="T1394" s="10">
        <f t="shared" si="173"/>
        <v>42432.154930555553</v>
      </c>
      <c r="U1394" s="13">
        <f t="shared" si="174"/>
        <v>31</v>
      </c>
      <c r="V1394" s="13">
        <f t="shared" si="175"/>
        <v>91.645161290322577</v>
      </c>
    </row>
    <row r="1395" spans="1:2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42553.681979166664</v>
      </c>
      <c r="T1395" s="10">
        <f t="shared" si="173"/>
        <v>42583.681979166664</v>
      </c>
      <c r="U1395" s="13">
        <f t="shared" si="174"/>
        <v>30</v>
      </c>
      <c r="V1395" s="13">
        <f t="shared" si="175"/>
        <v>341.16666666666669</v>
      </c>
    </row>
    <row r="1396" spans="1:22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42752.144976851851</v>
      </c>
      <c r="T1396" s="10">
        <f t="shared" si="173"/>
        <v>42795.125</v>
      </c>
      <c r="U1396" s="13">
        <f t="shared" si="174"/>
        <v>43</v>
      </c>
      <c r="V1396" s="13">
        <f t="shared" si="175"/>
        <v>21.302325581395348</v>
      </c>
    </row>
    <row r="1397" spans="1:2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42719.90834490741</v>
      </c>
      <c r="T1397" s="10">
        <f t="shared" si="173"/>
        <v>42749.90834490741</v>
      </c>
      <c r="U1397" s="13">
        <f t="shared" si="174"/>
        <v>30</v>
      </c>
      <c r="V1397" s="13">
        <f t="shared" si="175"/>
        <v>130.53333333333333</v>
      </c>
    </row>
    <row r="1398" spans="1:22" ht="43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42018.99863425926</v>
      </c>
      <c r="T1398" s="10">
        <f t="shared" si="173"/>
        <v>42048.99863425926</v>
      </c>
      <c r="U1398" s="13">
        <f t="shared" si="174"/>
        <v>30</v>
      </c>
      <c r="V1398" s="13">
        <f t="shared" si="175"/>
        <v>214.6</v>
      </c>
    </row>
    <row r="1399" spans="1:22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42640.917939814812</v>
      </c>
      <c r="T1399" s="10">
        <f t="shared" si="173"/>
        <v>42670.888194444444</v>
      </c>
      <c r="U1399" s="13">
        <f t="shared" si="174"/>
        <v>30</v>
      </c>
      <c r="V1399" s="13">
        <f t="shared" si="175"/>
        <v>379.5</v>
      </c>
    </row>
    <row r="1400" spans="1:22" ht="2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42526.874236111107</v>
      </c>
      <c r="T1400" s="10">
        <f t="shared" si="173"/>
        <v>42556.874236111107</v>
      </c>
      <c r="U1400" s="13">
        <f t="shared" si="174"/>
        <v>30</v>
      </c>
      <c r="V1400" s="13">
        <f t="shared" si="175"/>
        <v>160.86666666666667</v>
      </c>
    </row>
    <row r="1401" spans="1:22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41889.004317129627</v>
      </c>
      <c r="T1401" s="10">
        <f t="shared" si="173"/>
        <v>41919.004317129627</v>
      </c>
      <c r="U1401" s="13">
        <f t="shared" si="174"/>
        <v>30</v>
      </c>
      <c r="V1401" s="13">
        <f t="shared" si="175"/>
        <v>378.43333333333334</v>
      </c>
    </row>
    <row r="1402" spans="1:22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42498.341122685189</v>
      </c>
      <c r="T1402" s="10">
        <f t="shared" si="173"/>
        <v>42533.229166666672</v>
      </c>
      <c r="U1402" s="13">
        <f t="shared" si="174"/>
        <v>35</v>
      </c>
      <c r="V1402" s="13">
        <f t="shared" si="175"/>
        <v>16.742857142857144</v>
      </c>
    </row>
    <row r="1403" spans="1:22" ht="43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41399.99622685185</v>
      </c>
      <c r="T1403" s="10">
        <f t="shared" si="173"/>
        <v>41420.99622685185</v>
      </c>
      <c r="U1403" s="13">
        <f t="shared" si="174"/>
        <v>21</v>
      </c>
      <c r="V1403" s="13">
        <f t="shared" si="175"/>
        <v>591.09523809523807</v>
      </c>
    </row>
    <row r="1404" spans="1:22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42065.053368055553</v>
      </c>
      <c r="T1404" s="10">
        <f t="shared" si="173"/>
        <v>42125.011701388896</v>
      </c>
      <c r="U1404" s="13">
        <f t="shared" si="174"/>
        <v>60</v>
      </c>
      <c r="V1404" s="13">
        <f t="shared" si="175"/>
        <v>45.483333333333334</v>
      </c>
    </row>
    <row r="1405" spans="1:22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41451.062905092593</v>
      </c>
      <c r="T1405" s="10">
        <f t="shared" si="173"/>
        <v>41481.062905092593</v>
      </c>
      <c r="U1405" s="13">
        <f t="shared" si="174"/>
        <v>30</v>
      </c>
      <c r="V1405" s="13">
        <f t="shared" si="175"/>
        <v>136.76666666666668</v>
      </c>
    </row>
    <row r="1406" spans="1:22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42032.510243055556</v>
      </c>
      <c r="T1406" s="10">
        <f t="shared" si="173"/>
        <v>42057.510243055556</v>
      </c>
      <c r="U1406" s="13">
        <f t="shared" si="174"/>
        <v>25</v>
      </c>
      <c r="V1406" s="13">
        <f t="shared" si="175"/>
        <v>9.64</v>
      </c>
    </row>
    <row r="1407" spans="1:22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41941.680567129632</v>
      </c>
      <c r="T1407" s="10">
        <f t="shared" si="173"/>
        <v>41971.722233796296</v>
      </c>
      <c r="U1407" s="13">
        <f t="shared" si="174"/>
        <v>30</v>
      </c>
      <c r="V1407" s="13">
        <f t="shared" si="175"/>
        <v>3.5</v>
      </c>
    </row>
    <row r="1408" spans="1:2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42297.432951388888</v>
      </c>
      <c r="T1408" s="10">
        <f t="shared" si="173"/>
        <v>42350.416666666672</v>
      </c>
      <c r="U1408" s="13">
        <f t="shared" si="174"/>
        <v>53</v>
      </c>
      <c r="V1408" s="13">
        <f t="shared" si="175"/>
        <v>0.28301886792452829</v>
      </c>
    </row>
    <row r="1409" spans="1:22" ht="2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41838.536782407406</v>
      </c>
      <c r="T1409" s="10">
        <f t="shared" si="173"/>
        <v>41863.536782407406</v>
      </c>
      <c r="U1409" s="13">
        <f t="shared" si="174"/>
        <v>25</v>
      </c>
      <c r="V1409" s="13">
        <f t="shared" si="175"/>
        <v>0.6</v>
      </c>
    </row>
    <row r="1410" spans="1:22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42291.872175925921</v>
      </c>
      <c r="T1410" s="10">
        <f t="shared" si="173"/>
        <v>42321.913842592592</v>
      </c>
      <c r="U1410" s="13">
        <f t="shared" si="174"/>
        <v>30</v>
      </c>
      <c r="V1410" s="13">
        <f t="shared" si="175"/>
        <v>2.4</v>
      </c>
    </row>
    <row r="1411" spans="1:22" ht="2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10">
        <f t="shared" ref="S1411:S1474" si="180">(((J1411/60)/60)/24)+DATE(1970,1,1)</f>
        <v>41945.133506944447</v>
      </c>
      <c r="T1411" s="10">
        <f t="shared" ref="T1411:T1474" si="181">(((I1411/60)/60)/24)+DATE(1970,1,1)</f>
        <v>42005.175173611111</v>
      </c>
      <c r="U1411" s="13">
        <f t="shared" ref="U1411:U1474" si="182">DATEDIF(S1411,T1411,"d")</f>
        <v>60</v>
      </c>
      <c r="V1411" s="13">
        <f t="shared" ref="V1411:V1474" si="183">E1411/U1411</f>
        <v>0</v>
      </c>
    </row>
    <row r="1412" spans="1:22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42479.318518518514</v>
      </c>
      <c r="T1412" s="10">
        <f t="shared" si="181"/>
        <v>42524.318518518514</v>
      </c>
      <c r="U1412" s="13">
        <f t="shared" si="182"/>
        <v>45</v>
      </c>
      <c r="V1412" s="13">
        <f t="shared" si="183"/>
        <v>2.2222222222222223E-2</v>
      </c>
    </row>
    <row r="1413" spans="1:22" ht="43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42013.059027777781</v>
      </c>
      <c r="T1413" s="10">
        <f t="shared" si="181"/>
        <v>42041.059027777781</v>
      </c>
      <c r="U1413" s="13">
        <f t="shared" si="182"/>
        <v>28</v>
      </c>
      <c r="V1413" s="13">
        <f t="shared" si="183"/>
        <v>0.25</v>
      </c>
    </row>
    <row r="1414" spans="1:22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41947.063645833332</v>
      </c>
      <c r="T1414" s="10">
        <f t="shared" si="181"/>
        <v>41977.063645833332</v>
      </c>
      <c r="U1414" s="13">
        <f t="shared" si="182"/>
        <v>30</v>
      </c>
      <c r="V1414" s="13">
        <f t="shared" si="183"/>
        <v>10.666666666666666</v>
      </c>
    </row>
    <row r="1415" spans="1:22" ht="43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42360.437152777777</v>
      </c>
      <c r="T1415" s="10">
        <f t="shared" si="181"/>
        <v>42420.437152777777</v>
      </c>
      <c r="U1415" s="13">
        <f t="shared" si="182"/>
        <v>60</v>
      </c>
      <c r="V1415" s="13">
        <f t="shared" si="183"/>
        <v>1.6666666666666667</v>
      </c>
    </row>
    <row r="1416" spans="1:22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42708.25309027778</v>
      </c>
      <c r="T1416" s="10">
        <f t="shared" si="181"/>
        <v>42738.25309027778</v>
      </c>
      <c r="U1416" s="13">
        <f t="shared" si="182"/>
        <v>30</v>
      </c>
      <c r="V1416" s="13">
        <f t="shared" si="183"/>
        <v>3.3333333333333333E-2</v>
      </c>
    </row>
    <row r="1417" spans="1:22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42192.675821759258</v>
      </c>
      <c r="T1417" s="10">
        <f t="shared" si="181"/>
        <v>42232.675821759258</v>
      </c>
      <c r="U1417" s="13">
        <f t="shared" si="182"/>
        <v>40</v>
      </c>
      <c r="V1417" s="13">
        <f t="shared" si="183"/>
        <v>20</v>
      </c>
    </row>
    <row r="1418" spans="1:22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42299.926145833335</v>
      </c>
      <c r="T1418" s="10">
        <f t="shared" si="181"/>
        <v>42329.967812499999</v>
      </c>
      <c r="U1418" s="13">
        <f t="shared" si="182"/>
        <v>30</v>
      </c>
      <c r="V1418" s="13">
        <f t="shared" si="183"/>
        <v>0</v>
      </c>
    </row>
    <row r="1419" spans="1:22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42232.15016203704</v>
      </c>
      <c r="T1419" s="10">
        <f t="shared" si="181"/>
        <v>42262.465972222228</v>
      </c>
      <c r="U1419" s="13">
        <f t="shared" si="182"/>
        <v>30</v>
      </c>
      <c r="V1419" s="13">
        <f t="shared" si="183"/>
        <v>1.8333333333333333</v>
      </c>
    </row>
    <row r="1420" spans="1:22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42395.456412037034</v>
      </c>
      <c r="T1420" s="10">
        <f t="shared" si="181"/>
        <v>42425.456412037034</v>
      </c>
      <c r="U1420" s="13">
        <f t="shared" si="182"/>
        <v>30</v>
      </c>
      <c r="V1420" s="13">
        <f t="shared" si="183"/>
        <v>0.2</v>
      </c>
    </row>
    <row r="1421" spans="1:22" ht="43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42622.456238425926</v>
      </c>
      <c r="T1421" s="10">
        <f t="shared" si="181"/>
        <v>42652.456238425926</v>
      </c>
      <c r="U1421" s="13">
        <f t="shared" si="182"/>
        <v>30</v>
      </c>
      <c r="V1421" s="13">
        <f t="shared" si="183"/>
        <v>14.833333333333334</v>
      </c>
    </row>
    <row r="1422" spans="1:2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42524.667662037042</v>
      </c>
      <c r="T1422" s="10">
        <f t="shared" si="181"/>
        <v>42549.667662037042</v>
      </c>
      <c r="U1422" s="13">
        <f t="shared" si="182"/>
        <v>25</v>
      </c>
      <c r="V1422" s="13">
        <f t="shared" si="183"/>
        <v>0.12</v>
      </c>
    </row>
    <row r="1423" spans="1:22" ht="43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42013.915613425925</v>
      </c>
      <c r="T1423" s="10">
        <f t="shared" si="181"/>
        <v>42043.915613425925</v>
      </c>
      <c r="U1423" s="13">
        <f t="shared" si="182"/>
        <v>30</v>
      </c>
      <c r="V1423" s="13">
        <f t="shared" si="183"/>
        <v>6.666666666666667</v>
      </c>
    </row>
    <row r="1424" spans="1:22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42604.239629629628</v>
      </c>
      <c r="T1424" s="10">
        <f t="shared" si="181"/>
        <v>42634.239629629628</v>
      </c>
      <c r="U1424" s="13">
        <f t="shared" si="182"/>
        <v>30</v>
      </c>
      <c r="V1424" s="13">
        <f t="shared" si="183"/>
        <v>0.8666666666666667</v>
      </c>
    </row>
    <row r="1425" spans="1:22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42340.360312500001</v>
      </c>
      <c r="T1425" s="10">
        <f t="shared" si="181"/>
        <v>42370.360312500001</v>
      </c>
      <c r="U1425" s="13">
        <f t="shared" si="182"/>
        <v>30</v>
      </c>
      <c r="V1425" s="13">
        <f t="shared" si="183"/>
        <v>3.3333333333333335</v>
      </c>
    </row>
    <row r="1426" spans="1:22" ht="2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42676.717615740738</v>
      </c>
      <c r="T1426" s="10">
        <f t="shared" si="181"/>
        <v>42689.759282407409</v>
      </c>
      <c r="U1426" s="13">
        <f t="shared" si="182"/>
        <v>13</v>
      </c>
      <c r="V1426" s="13">
        <f t="shared" si="183"/>
        <v>117.46153846153847</v>
      </c>
    </row>
    <row r="1427" spans="1:22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42093.131469907406</v>
      </c>
      <c r="T1427" s="10">
        <f t="shared" si="181"/>
        <v>42123.131469907406</v>
      </c>
      <c r="U1427" s="13">
        <f t="shared" si="182"/>
        <v>30</v>
      </c>
      <c r="V1427" s="13">
        <f t="shared" si="183"/>
        <v>0</v>
      </c>
    </row>
    <row r="1428" spans="1:22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42180.390277777777</v>
      </c>
      <c r="T1428" s="10">
        <f t="shared" si="181"/>
        <v>42240.390277777777</v>
      </c>
      <c r="U1428" s="13">
        <f t="shared" si="182"/>
        <v>60</v>
      </c>
      <c r="V1428" s="13">
        <f t="shared" si="183"/>
        <v>0</v>
      </c>
    </row>
    <row r="1429" spans="1:22" ht="43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42601.851678240739</v>
      </c>
      <c r="T1429" s="10">
        <f t="shared" si="181"/>
        <v>42631.851678240739</v>
      </c>
      <c r="U1429" s="13">
        <f t="shared" si="182"/>
        <v>30</v>
      </c>
      <c r="V1429" s="13">
        <f t="shared" si="183"/>
        <v>13.966666666666667</v>
      </c>
    </row>
    <row r="1430" spans="1:22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42432.379826388889</v>
      </c>
      <c r="T1430" s="10">
        <f t="shared" si="181"/>
        <v>42462.338159722218</v>
      </c>
      <c r="U1430" s="13">
        <f t="shared" si="182"/>
        <v>30</v>
      </c>
      <c r="V1430" s="13">
        <f t="shared" si="183"/>
        <v>1.5</v>
      </c>
    </row>
    <row r="1431" spans="1:22" ht="29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42074.060671296291</v>
      </c>
      <c r="T1431" s="10">
        <f t="shared" si="181"/>
        <v>42104.060671296291</v>
      </c>
      <c r="U1431" s="13">
        <f t="shared" si="182"/>
        <v>30</v>
      </c>
      <c r="V1431" s="13">
        <f t="shared" si="183"/>
        <v>0</v>
      </c>
    </row>
    <row r="1432" spans="1:22" ht="2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41961.813518518517</v>
      </c>
      <c r="T1432" s="10">
        <f t="shared" si="181"/>
        <v>41992.813518518517</v>
      </c>
      <c r="U1432" s="13">
        <f t="shared" si="182"/>
        <v>31</v>
      </c>
      <c r="V1432" s="13">
        <f t="shared" si="183"/>
        <v>13</v>
      </c>
    </row>
    <row r="1433" spans="1:22" ht="43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42304.210833333331</v>
      </c>
      <c r="T1433" s="10">
        <f t="shared" si="181"/>
        <v>42334.252500000002</v>
      </c>
      <c r="U1433" s="13">
        <f t="shared" si="182"/>
        <v>30</v>
      </c>
      <c r="V1433" s="13">
        <f t="shared" si="183"/>
        <v>181.03333333333333</v>
      </c>
    </row>
    <row r="1434" spans="1:22" ht="43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42175.780416666668</v>
      </c>
      <c r="T1434" s="10">
        <f t="shared" si="181"/>
        <v>42205.780416666668</v>
      </c>
      <c r="U1434" s="13">
        <f t="shared" si="182"/>
        <v>30</v>
      </c>
      <c r="V1434" s="13">
        <f t="shared" si="183"/>
        <v>0</v>
      </c>
    </row>
    <row r="1435" spans="1:22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42673.625868055555</v>
      </c>
      <c r="T1435" s="10">
        <f t="shared" si="181"/>
        <v>42714.458333333328</v>
      </c>
      <c r="U1435" s="13">
        <f t="shared" si="182"/>
        <v>41</v>
      </c>
      <c r="V1435" s="13">
        <f t="shared" si="183"/>
        <v>19.634146341463413</v>
      </c>
    </row>
    <row r="1436" spans="1:22" ht="2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42142.767106481479</v>
      </c>
      <c r="T1436" s="10">
        <f t="shared" si="181"/>
        <v>42163.625</v>
      </c>
      <c r="U1436" s="13">
        <f t="shared" si="182"/>
        <v>21</v>
      </c>
      <c r="V1436" s="13">
        <f t="shared" si="183"/>
        <v>390</v>
      </c>
    </row>
    <row r="1437" spans="1:22" ht="29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42258.780324074076</v>
      </c>
      <c r="T1437" s="10">
        <f t="shared" si="181"/>
        <v>42288.780324074076</v>
      </c>
      <c r="U1437" s="13">
        <f t="shared" si="182"/>
        <v>30</v>
      </c>
      <c r="V1437" s="13">
        <f t="shared" si="183"/>
        <v>0.5</v>
      </c>
    </row>
    <row r="1438" spans="1:22" ht="43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42391.35019675926</v>
      </c>
      <c r="T1438" s="10">
        <f t="shared" si="181"/>
        <v>42421.35019675926</v>
      </c>
      <c r="U1438" s="13">
        <f t="shared" si="182"/>
        <v>30</v>
      </c>
      <c r="V1438" s="13">
        <f t="shared" si="183"/>
        <v>2.5666666666666669</v>
      </c>
    </row>
    <row r="1439" spans="1:22" ht="43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41796.531701388885</v>
      </c>
      <c r="T1439" s="10">
        <f t="shared" si="181"/>
        <v>41833.207638888889</v>
      </c>
      <c r="U1439" s="13">
        <f t="shared" si="182"/>
        <v>37</v>
      </c>
      <c r="V1439" s="13">
        <f t="shared" si="183"/>
        <v>21.810810810810811</v>
      </c>
    </row>
    <row r="1440" spans="1:22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42457.871516203704</v>
      </c>
      <c r="T1440" s="10">
        <f t="shared" si="181"/>
        <v>42487.579861111109</v>
      </c>
      <c r="U1440" s="13">
        <f t="shared" si="182"/>
        <v>30</v>
      </c>
      <c r="V1440" s="13">
        <f t="shared" si="183"/>
        <v>20</v>
      </c>
    </row>
    <row r="1441" spans="1:22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42040.829872685179</v>
      </c>
      <c r="T1441" s="10">
        <f t="shared" si="181"/>
        <v>42070.829872685179</v>
      </c>
      <c r="U1441" s="13">
        <f t="shared" si="182"/>
        <v>30</v>
      </c>
      <c r="V1441" s="13">
        <f t="shared" si="183"/>
        <v>6</v>
      </c>
    </row>
    <row r="1442" spans="1:22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42486.748414351852</v>
      </c>
      <c r="T1442" s="10">
        <f t="shared" si="181"/>
        <v>42516.748414351852</v>
      </c>
      <c r="U1442" s="13">
        <f t="shared" si="182"/>
        <v>30</v>
      </c>
      <c r="V1442" s="13">
        <f t="shared" si="183"/>
        <v>3.3333333333333333E-2</v>
      </c>
    </row>
    <row r="1443" spans="1:22" ht="43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42198.765844907408</v>
      </c>
      <c r="T1443" s="10">
        <f t="shared" si="181"/>
        <v>42258.765844907408</v>
      </c>
      <c r="U1443" s="13">
        <f t="shared" si="182"/>
        <v>60</v>
      </c>
      <c r="V1443" s="13">
        <f t="shared" si="183"/>
        <v>33.666666666666664</v>
      </c>
    </row>
    <row r="1444" spans="1:22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42485.64534722222</v>
      </c>
      <c r="T1444" s="10">
        <f t="shared" si="181"/>
        <v>42515.64534722222</v>
      </c>
      <c r="U1444" s="13">
        <f t="shared" si="182"/>
        <v>30</v>
      </c>
      <c r="V1444" s="13">
        <f t="shared" si="183"/>
        <v>0</v>
      </c>
    </row>
    <row r="1445" spans="1:22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42707.926030092596</v>
      </c>
      <c r="T1445" s="10">
        <f t="shared" si="181"/>
        <v>42737.926030092596</v>
      </c>
      <c r="U1445" s="13">
        <f t="shared" si="182"/>
        <v>30</v>
      </c>
      <c r="V1445" s="13">
        <f t="shared" si="183"/>
        <v>0</v>
      </c>
    </row>
    <row r="1446" spans="1:22" ht="29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42199.873402777783</v>
      </c>
      <c r="T1446" s="10">
        <f t="shared" si="181"/>
        <v>42259.873402777783</v>
      </c>
      <c r="U1446" s="13">
        <f t="shared" si="182"/>
        <v>60</v>
      </c>
      <c r="V1446" s="13">
        <f t="shared" si="183"/>
        <v>0</v>
      </c>
    </row>
    <row r="1447" spans="1:22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42139.542303240742</v>
      </c>
      <c r="T1447" s="10">
        <f t="shared" si="181"/>
        <v>42169.542303240742</v>
      </c>
      <c r="U1447" s="13">
        <f t="shared" si="182"/>
        <v>30</v>
      </c>
      <c r="V1447" s="13">
        <f t="shared" si="183"/>
        <v>0</v>
      </c>
    </row>
    <row r="1448" spans="1:22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42461.447662037041</v>
      </c>
      <c r="T1448" s="10">
        <f t="shared" si="181"/>
        <v>42481.447662037041</v>
      </c>
      <c r="U1448" s="13">
        <f t="shared" si="182"/>
        <v>20</v>
      </c>
      <c r="V1448" s="13">
        <f t="shared" si="183"/>
        <v>0</v>
      </c>
    </row>
    <row r="1449" spans="1:2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42529.730717592596</v>
      </c>
      <c r="T1449" s="10">
        <f t="shared" si="181"/>
        <v>42559.730717592596</v>
      </c>
      <c r="U1449" s="13">
        <f t="shared" si="182"/>
        <v>30</v>
      </c>
      <c r="V1449" s="13">
        <f t="shared" si="183"/>
        <v>2.5</v>
      </c>
    </row>
    <row r="1450" spans="1:22" ht="43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42115.936550925922</v>
      </c>
      <c r="T1450" s="10">
        <f t="shared" si="181"/>
        <v>42146.225694444445</v>
      </c>
      <c r="U1450" s="13">
        <f t="shared" si="182"/>
        <v>31</v>
      </c>
      <c r="V1450" s="13">
        <f t="shared" si="183"/>
        <v>0</v>
      </c>
    </row>
    <row r="1451" spans="1:22" ht="43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42086.811400462961</v>
      </c>
      <c r="T1451" s="10">
        <f t="shared" si="181"/>
        <v>42134.811400462961</v>
      </c>
      <c r="U1451" s="13">
        <f t="shared" si="182"/>
        <v>48</v>
      </c>
      <c r="V1451" s="13">
        <f t="shared" si="183"/>
        <v>0</v>
      </c>
    </row>
    <row r="1452" spans="1:22" ht="43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42390.171261574069</v>
      </c>
      <c r="T1452" s="10">
        <f t="shared" si="181"/>
        <v>42420.171261574069</v>
      </c>
      <c r="U1452" s="13">
        <f t="shared" si="182"/>
        <v>30</v>
      </c>
      <c r="V1452" s="13">
        <f t="shared" si="183"/>
        <v>3.3333333333333333E-2</v>
      </c>
    </row>
    <row r="1453" spans="1:22" ht="29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41931.959016203706</v>
      </c>
      <c r="T1453" s="10">
        <f t="shared" si="181"/>
        <v>41962.00068287037</v>
      </c>
      <c r="U1453" s="13">
        <f t="shared" si="182"/>
        <v>31</v>
      </c>
      <c r="V1453" s="13">
        <f t="shared" si="183"/>
        <v>6.4516129032258063E-2</v>
      </c>
    </row>
    <row r="1454" spans="1:22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41818.703275462962</v>
      </c>
      <c r="T1454" s="10">
        <f t="shared" si="181"/>
        <v>41848.703275462962</v>
      </c>
      <c r="U1454" s="13">
        <f t="shared" si="182"/>
        <v>30</v>
      </c>
      <c r="V1454" s="13">
        <f t="shared" si="183"/>
        <v>0</v>
      </c>
    </row>
    <row r="1455" spans="1:22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42795.696145833332</v>
      </c>
      <c r="T1455" s="10">
        <f t="shared" si="181"/>
        <v>42840.654479166667</v>
      </c>
      <c r="U1455" s="13">
        <f t="shared" si="182"/>
        <v>45</v>
      </c>
      <c r="V1455" s="13">
        <f t="shared" si="183"/>
        <v>0</v>
      </c>
    </row>
    <row r="1456" spans="1:22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42463.866666666669</v>
      </c>
      <c r="T1456" s="10">
        <f t="shared" si="181"/>
        <v>42484.915972222225</v>
      </c>
      <c r="U1456" s="13">
        <f t="shared" si="182"/>
        <v>21</v>
      </c>
      <c r="V1456" s="13">
        <f t="shared" si="183"/>
        <v>0.7142857142857143</v>
      </c>
    </row>
    <row r="1457" spans="1:22" ht="43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41832.672685185185</v>
      </c>
      <c r="T1457" s="10">
        <f t="shared" si="181"/>
        <v>41887.568749999999</v>
      </c>
      <c r="U1457" s="13">
        <f t="shared" si="182"/>
        <v>55</v>
      </c>
      <c r="V1457" s="13">
        <f t="shared" si="183"/>
        <v>28.636363636363637</v>
      </c>
    </row>
    <row r="1458" spans="1:2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42708.668576388889</v>
      </c>
      <c r="T1458" s="10">
        <f t="shared" si="181"/>
        <v>42738.668576388889</v>
      </c>
      <c r="U1458" s="13">
        <f t="shared" si="182"/>
        <v>30</v>
      </c>
      <c r="V1458" s="13">
        <f t="shared" si="183"/>
        <v>4.833333333333333</v>
      </c>
    </row>
    <row r="1459" spans="1:22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42289.89634259259</v>
      </c>
      <c r="T1459" s="10">
        <f t="shared" si="181"/>
        <v>42319.938009259262</v>
      </c>
      <c r="U1459" s="13">
        <f t="shared" si="182"/>
        <v>30</v>
      </c>
      <c r="V1459" s="13">
        <f t="shared" si="183"/>
        <v>0</v>
      </c>
    </row>
    <row r="1460" spans="1:22" ht="43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41831.705555555556</v>
      </c>
      <c r="T1460" s="10">
        <f t="shared" si="181"/>
        <v>41862.166666666664</v>
      </c>
      <c r="U1460" s="13">
        <f t="shared" si="182"/>
        <v>31</v>
      </c>
      <c r="V1460" s="13">
        <f t="shared" si="183"/>
        <v>0</v>
      </c>
    </row>
    <row r="1461" spans="1:22" ht="2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42312.204814814817</v>
      </c>
      <c r="T1461" s="10">
        <f t="shared" si="181"/>
        <v>42340.725694444445</v>
      </c>
      <c r="U1461" s="13">
        <f t="shared" si="182"/>
        <v>28</v>
      </c>
      <c r="V1461" s="13">
        <f t="shared" si="183"/>
        <v>0</v>
      </c>
    </row>
    <row r="1462" spans="1:22" ht="2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41915.896967592591</v>
      </c>
      <c r="T1462" s="10">
        <f t="shared" si="181"/>
        <v>41973.989583333328</v>
      </c>
      <c r="U1462" s="13">
        <f t="shared" si="182"/>
        <v>58</v>
      </c>
      <c r="V1462" s="13">
        <f t="shared" si="183"/>
        <v>0</v>
      </c>
    </row>
    <row r="1463" spans="1:22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41899.645300925928</v>
      </c>
      <c r="T1463" s="10">
        <f t="shared" si="181"/>
        <v>41933</v>
      </c>
      <c r="U1463" s="13">
        <f t="shared" si="182"/>
        <v>34</v>
      </c>
      <c r="V1463" s="13">
        <f t="shared" si="183"/>
        <v>446.66735294117649</v>
      </c>
    </row>
    <row r="1464" spans="1:22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41344.662858796299</v>
      </c>
      <c r="T1464" s="10">
        <f t="shared" si="181"/>
        <v>41374.662858796299</v>
      </c>
      <c r="U1464" s="13">
        <f t="shared" si="182"/>
        <v>30</v>
      </c>
      <c r="V1464" s="13">
        <f t="shared" si="183"/>
        <v>144.69</v>
      </c>
    </row>
    <row r="1465" spans="1:22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41326.911319444444</v>
      </c>
      <c r="T1465" s="10">
        <f t="shared" si="181"/>
        <v>41371.869652777779</v>
      </c>
      <c r="U1465" s="13">
        <f t="shared" si="182"/>
        <v>45</v>
      </c>
      <c r="V1465" s="13">
        <f t="shared" si="183"/>
        <v>19.68888888888889</v>
      </c>
    </row>
    <row r="1466" spans="1:2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41291.661550925928</v>
      </c>
      <c r="T1466" s="10">
        <f t="shared" si="181"/>
        <v>41321.661550925928</v>
      </c>
      <c r="U1466" s="13">
        <f t="shared" si="182"/>
        <v>30</v>
      </c>
      <c r="V1466" s="13">
        <f t="shared" si="183"/>
        <v>272</v>
      </c>
    </row>
    <row r="1467" spans="1:22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40959.734398148146</v>
      </c>
      <c r="T1467" s="10">
        <f t="shared" si="181"/>
        <v>40990.125</v>
      </c>
      <c r="U1467" s="13">
        <f t="shared" si="182"/>
        <v>31</v>
      </c>
      <c r="V1467" s="13">
        <f t="shared" si="183"/>
        <v>4416.9145161290326</v>
      </c>
    </row>
    <row r="1468" spans="1:22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42340.172060185185</v>
      </c>
      <c r="T1468" s="10">
        <f t="shared" si="181"/>
        <v>42381.208333333328</v>
      </c>
      <c r="U1468" s="13">
        <f t="shared" si="182"/>
        <v>41</v>
      </c>
      <c r="V1468" s="13">
        <f t="shared" si="183"/>
        <v>420.98463414634142</v>
      </c>
    </row>
    <row r="1469" spans="1:22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40933.80190972222</v>
      </c>
      <c r="T1469" s="10">
        <f t="shared" si="181"/>
        <v>40993.760243055556</v>
      </c>
      <c r="U1469" s="13">
        <f t="shared" si="182"/>
        <v>60</v>
      </c>
      <c r="V1469" s="13">
        <f t="shared" si="183"/>
        <v>767.2</v>
      </c>
    </row>
    <row r="1470" spans="1:22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40646.014456018522</v>
      </c>
      <c r="T1470" s="10">
        <f t="shared" si="181"/>
        <v>40706.014456018522</v>
      </c>
      <c r="U1470" s="13">
        <f t="shared" si="182"/>
        <v>60</v>
      </c>
      <c r="V1470" s="13">
        <f t="shared" si="183"/>
        <v>162.08333333333334</v>
      </c>
    </row>
    <row r="1471" spans="1:22" ht="29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41290.598483796297</v>
      </c>
      <c r="T1471" s="10">
        <f t="shared" si="181"/>
        <v>41320.598483796297</v>
      </c>
      <c r="U1471" s="13">
        <f t="shared" si="182"/>
        <v>30</v>
      </c>
      <c r="V1471" s="13">
        <f t="shared" si="183"/>
        <v>1599.2666666666667</v>
      </c>
    </row>
    <row r="1472" spans="1:22" ht="43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41250.827118055553</v>
      </c>
      <c r="T1472" s="10">
        <f t="shared" si="181"/>
        <v>41271.827118055553</v>
      </c>
      <c r="U1472" s="13">
        <f t="shared" si="182"/>
        <v>21</v>
      </c>
      <c r="V1472" s="13">
        <f t="shared" si="183"/>
        <v>89.38095238095238</v>
      </c>
    </row>
    <row r="1473" spans="1:22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42073.957569444443</v>
      </c>
      <c r="T1473" s="10">
        <f t="shared" si="181"/>
        <v>42103.957569444443</v>
      </c>
      <c r="U1473" s="13">
        <f t="shared" si="182"/>
        <v>30</v>
      </c>
      <c r="V1473" s="13">
        <f t="shared" si="183"/>
        <v>1107.6333333333334</v>
      </c>
    </row>
    <row r="1474" spans="1:22" ht="43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41533.542858796296</v>
      </c>
      <c r="T1474" s="10">
        <f t="shared" si="181"/>
        <v>41563.542858796296</v>
      </c>
      <c r="U1474" s="13">
        <f t="shared" si="182"/>
        <v>30</v>
      </c>
      <c r="V1474" s="13">
        <f t="shared" si="183"/>
        <v>1155.8666666666666</v>
      </c>
    </row>
    <row r="1475" spans="1:2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10">
        <f t="shared" ref="S1475:S1538" si="188">(((J1475/60)/60)/24)+DATE(1970,1,1)</f>
        <v>40939.979618055557</v>
      </c>
      <c r="T1475" s="10">
        <f t="shared" ref="T1475:T1538" si="189">(((I1475/60)/60)/24)+DATE(1970,1,1)</f>
        <v>40969.979618055557</v>
      </c>
      <c r="U1475" s="13">
        <f t="shared" ref="U1475:U1538" si="190">DATEDIF(S1475,T1475,"d")</f>
        <v>30</v>
      </c>
      <c r="V1475" s="13">
        <f t="shared" ref="V1475:V1538" si="191">E1475/U1475</f>
        <v>60.258000000000003</v>
      </c>
    </row>
    <row r="1476" spans="1:22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41500.727916666663</v>
      </c>
      <c r="T1476" s="10">
        <f t="shared" si="189"/>
        <v>41530.727916666663</v>
      </c>
      <c r="U1476" s="13">
        <f t="shared" si="190"/>
        <v>30</v>
      </c>
      <c r="V1476" s="13">
        <f t="shared" si="191"/>
        <v>112.26666666666667</v>
      </c>
    </row>
    <row r="1477" spans="1:22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41960.722951388889</v>
      </c>
      <c r="T1477" s="10">
        <f t="shared" si="189"/>
        <v>41993.207638888889</v>
      </c>
      <c r="U1477" s="13">
        <f t="shared" si="190"/>
        <v>33</v>
      </c>
      <c r="V1477" s="13">
        <f t="shared" si="191"/>
        <v>857.58939393939397</v>
      </c>
    </row>
    <row r="1478" spans="1:22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40766.041921296295</v>
      </c>
      <c r="T1478" s="10">
        <f t="shared" si="189"/>
        <v>40796.041921296295</v>
      </c>
      <c r="U1478" s="13">
        <f t="shared" si="190"/>
        <v>30</v>
      </c>
      <c r="V1478" s="13">
        <f t="shared" si="191"/>
        <v>1323.1093333333333</v>
      </c>
    </row>
    <row r="1479" spans="1:22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40840.615787037037</v>
      </c>
      <c r="T1479" s="10">
        <f t="shared" si="189"/>
        <v>40900.125</v>
      </c>
      <c r="U1479" s="13">
        <f t="shared" si="190"/>
        <v>60</v>
      </c>
      <c r="V1479" s="13">
        <f t="shared" si="191"/>
        <v>556.54999999999995</v>
      </c>
    </row>
    <row r="1480" spans="1:22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41394.871678240743</v>
      </c>
      <c r="T1480" s="10">
        <f t="shared" si="189"/>
        <v>41408.871678240743</v>
      </c>
      <c r="U1480" s="13">
        <f t="shared" si="190"/>
        <v>14</v>
      </c>
      <c r="V1480" s="13">
        <f t="shared" si="191"/>
        <v>42200.507857142853</v>
      </c>
    </row>
    <row r="1481" spans="1:22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41754.745243055557</v>
      </c>
      <c r="T1481" s="10">
        <f t="shared" si="189"/>
        <v>41769.165972222225</v>
      </c>
      <c r="U1481" s="13">
        <f t="shared" si="190"/>
        <v>15</v>
      </c>
      <c r="V1481" s="13">
        <f t="shared" si="191"/>
        <v>146.53333333333333</v>
      </c>
    </row>
    <row r="1482" spans="1:22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41464.934016203704</v>
      </c>
      <c r="T1482" s="10">
        <f t="shared" si="189"/>
        <v>41481.708333333336</v>
      </c>
      <c r="U1482" s="13">
        <f t="shared" si="190"/>
        <v>17</v>
      </c>
      <c r="V1482" s="13">
        <f t="shared" si="191"/>
        <v>3442.3647058823526</v>
      </c>
    </row>
    <row r="1483" spans="1:22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41550.922974537039</v>
      </c>
      <c r="T1483" s="10">
        <f t="shared" si="189"/>
        <v>41580.922974537039</v>
      </c>
      <c r="U1483" s="13">
        <f t="shared" si="190"/>
        <v>30</v>
      </c>
      <c r="V1483" s="13">
        <f t="shared" si="191"/>
        <v>3.5</v>
      </c>
    </row>
    <row r="1484" spans="1:22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41136.85805555556</v>
      </c>
      <c r="T1484" s="10">
        <f t="shared" si="189"/>
        <v>41159.32708333333</v>
      </c>
      <c r="U1484" s="13">
        <f t="shared" si="190"/>
        <v>23</v>
      </c>
      <c r="V1484" s="13">
        <f t="shared" si="191"/>
        <v>0.21739130434782608</v>
      </c>
    </row>
    <row r="1485" spans="1:22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42548.192997685182</v>
      </c>
      <c r="T1485" s="10">
        <f t="shared" si="189"/>
        <v>42573.192997685182</v>
      </c>
      <c r="U1485" s="13">
        <f t="shared" si="190"/>
        <v>25</v>
      </c>
      <c r="V1485" s="13">
        <f t="shared" si="191"/>
        <v>2</v>
      </c>
    </row>
    <row r="1486" spans="1:2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41053.200960648144</v>
      </c>
      <c r="T1486" s="10">
        <f t="shared" si="189"/>
        <v>41111.618750000001</v>
      </c>
      <c r="U1486" s="13">
        <f t="shared" si="190"/>
        <v>58</v>
      </c>
      <c r="V1486" s="13">
        <f t="shared" si="191"/>
        <v>0</v>
      </c>
    </row>
    <row r="1487" spans="1:22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42130.795983796299</v>
      </c>
      <c r="T1487" s="10">
        <f t="shared" si="189"/>
        <v>42175.795983796299</v>
      </c>
      <c r="U1487" s="13">
        <f t="shared" si="190"/>
        <v>45</v>
      </c>
      <c r="V1487" s="13">
        <f t="shared" si="191"/>
        <v>3.3333333333333335</v>
      </c>
    </row>
    <row r="1488" spans="1:22" ht="43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42032.168530092589</v>
      </c>
      <c r="T1488" s="10">
        <f t="shared" si="189"/>
        <v>42062.168530092589</v>
      </c>
      <c r="U1488" s="13">
        <f t="shared" si="190"/>
        <v>30</v>
      </c>
      <c r="V1488" s="13">
        <f t="shared" si="191"/>
        <v>1.6</v>
      </c>
    </row>
    <row r="1489" spans="1:22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42554.917488425926</v>
      </c>
      <c r="T1489" s="10">
        <f t="shared" si="189"/>
        <v>42584.917488425926</v>
      </c>
      <c r="U1489" s="13">
        <f t="shared" si="190"/>
        <v>30</v>
      </c>
      <c r="V1489" s="13">
        <f t="shared" si="191"/>
        <v>0</v>
      </c>
    </row>
    <row r="1490" spans="1:22" ht="2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41614.563194444447</v>
      </c>
      <c r="T1490" s="10">
        <f t="shared" si="189"/>
        <v>41644.563194444447</v>
      </c>
      <c r="U1490" s="13">
        <f t="shared" si="190"/>
        <v>30</v>
      </c>
      <c r="V1490" s="13">
        <f t="shared" si="191"/>
        <v>12</v>
      </c>
    </row>
    <row r="1491" spans="1:22" ht="2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41198.611712962964</v>
      </c>
      <c r="T1491" s="10">
        <f t="shared" si="189"/>
        <v>41228.653379629628</v>
      </c>
      <c r="U1491" s="13">
        <f t="shared" si="190"/>
        <v>30</v>
      </c>
      <c r="V1491" s="13">
        <f t="shared" si="191"/>
        <v>0</v>
      </c>
    </row>
    <row r="1492" spans="1:22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41520.561041666668</v>
      </c>
      <c r="T1492" s="10">
        <f t="shared" si="189"/>
        <v>41549.561041666668</v>
      </c>
      <c r="U1492" s="13">
        <f t="shared" si="190"/>
        <v>29</v>
      </c>
      <c r="V1492" s="13">
        <f t="shared" si="191"/>
        <v>30.862068965517242</v>
      </c>
    </row>
    <row r="1493" spans="1:22" ht="29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41991.713460648149</v>
      </c>
      <c r="T1493" s="10">
        <f t="shared" si="189"/>
        <v>42050.651388888888</v>
      </c>
      <c r="U1493" s="13">
        <f t="shared" si="190"/>
        <v>59</v>
      </c>
      <c r="V1493" s="13">
        <f t="shared" si="191"/>
        <v>1.6949152542372881</v>
      </c>
    </row>
    <row r="1494" spans="1:22" ht="43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40682.884791666671</v>
      </c>
      <c r="T1494" s="10">
        <f t="shared" si="189"/>
        <v>40712.884791666671</v>
      </c>
      <c r="U1494" s="13">
        <f t="shared" si="190"/>
        <v>30</v>
      </c>
      <c r="V1494" s="13">
        <f t="shared" si="191"/>
        <v>1</v>
      </c>
    </row>
    <row r="1495" spans="1:22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41411.866608796299</v>
      </c>
      <c r="T1495" s="10">
        <f t="shared" si="189"/>
        <v>41441.866608796299</v>
      </c>
      <c r="U1495" s="13">
        <f t="shared" si="190"/>
        <v>30</v>
      </c>
      <c r="V1495" s="13">
        <f t="shared" si="191"/>
        <v>0</v>
      </c>
    </row>
    <row r="1496" spans="1:22" ht="43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42067.722372685181</v>
      </c>
      <c r="T1496" s="10">
        <f t="shared" si="189"/>
        <v>42097.651388888888</v>
      </c>
      <c r="U1496" s="13">
        <f t="shared" si="190"/>
        <v>30</v>
      </c>
      <c r="V1496" s="13">
        <f t="shared" si="191"/>
        <v>14.833333333333334</v>
      </c>
    </row>
    <row r="1497" spans="1:22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40752.789710648147</v>
      </c>
      <c r="T1497" s="10">
        <f t="shared" si="189"/>
        <v>40782.789710648147</v>
      </c>
      <c r="U1497" s="13">
        <f t="shared" si="190"/>
        <v>30</v>
      </c>
      <c r="V1497" s="13">
        <f t="shared" si="191"/>
        <v>0</v>
      </c>
    </row>
    <row r="1498" spans="1:22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41838.475219907406</v>
      </c>
      <c r="T1498" s="10">
        <f t="shared" si="189"/>
        <v>41898.475219907406</v>
      </c>
      <c r="U1498" s="13">
        <f t="shared" si="190"/>
        <v>60</v>
      </c>
      <c r="V1498" s="13">
        <f t="shared" si="191"/>
        <v>0</v>
      </c>
    </row>
    <row r="1499" spans="1:22" ht="43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41444.64261574074</v>
      </c>
      <c r="T1499" s="10">
        <f t="shared" si="189"/>
        <v>41486.821527777778</v>
      </c>
      <c r="U1499" s="13">
        <f t="shared" si="190"/>
        <v>42</v>
      </c>
      <c r="V1499" s="13">
        <f t="shared" si="191"/>
        <v>2.3809523809523808E-2</v>
      </c>
    </row>
    <row r="1500" spans="1:22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41840.983541666668</v>
      </c>
      <c r="T1500" s="10">
        <f t="shared" si="189"/>
        <v>41885.983541666668</v>
      </c>
      <c r="U1500" s="13">
        <f t="shared" si="190"/>
        <v>45</v>
      </c>
      <c r="V1500" s="13">
        <f t="shared" si="191"/>
        <v>1.2666666666666666</v>
      </c>
    </row>
    <row r="1501" spans="1:22" ht="43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42527.007326388892</v>
      </c>
      <c r="T1501" s="10">
        <f t="shared" si="189"/>
        <v>42587.007326388892</v>
      </c>
      <c r="U1501" s="13">
        <f t="shared" si="190"/>
        <v>60</v>
      </c>
      <c r="V1501" s="13">
        <f t="shared" si="191"/>
        <v>8.3333333333333329E-2</v>
      </c>
    </row>
    <row r="1502" spans="1:22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41365.904594907406</v>
      </c>
      <c r="T1502" s="10">
        <f t="shared" si="189"/>
        <v>41395.904594907406</v>
      </c>
      <c r="U1502" s="13">
        <f t="shared" si="190"/>
        <v>30</v>
      </c>
      <c r="V1502" s="13">
        <f t="shared" si="191"/>
        <v>23.366666666666667</v>
      </c>
    </row>
    <row r="1503" spans="1:22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42163.583599537036</v>
      </c>
      <c r="T1503" s="10">
        <f t="shared" si="189"/>
        <v>42193.583599537036</v>
      </c>
      <c r="U1503" s="13">
        <f t="shared" si="190"/>
        <v>30</v>
      </c>
      <c r="V1503" s="13">
        <f t="shared" si="191"/>
        <v>2883.0666666666666</v>
      </c>
    </row>
    <row r="1504" spans="1:22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42426.542592592596</v>
      </c>
      <c r="T1504" s="10">
        <f t="shared" si="189"/>
        <v>42454.916666666672</v>
      </c>
      <c r="U1504" s="13">
        <f t="shared" si="190"/>
        <v>28</v>
      </c>
      <c r="V1504" s="13">
        <f t="shared" si="191"/>
        <v>797.07142857142856</v>
      </c>
    </row>
    <row r="1505" spans="1:22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42606.347233796296</v>
      </c>
      <c r="T1505" s="10">
        <f t="shared" si="189"/>
        <v>42666.347233796296</v>
      </c>
      <c r="U1505" s="13">
        <f t="shared" si="190"/>
        <v>60</v>
      </c>
      <c r="V1505" s="13">
        <f t="shared" si="191"/>
        <v>67.43216666666666</v>
      </c>
    </row>
    <row r="1506" spans="1:22" ht="29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41772.657685185186</v>
      </c>
      <c r="T1506" s="10">
        <f t="shared" si="189"/>
        <v>41800.356249999997</v>
      </c>
      <c r="U1506" s="13">
        <f t="shared" si="190"/>
        <v>28</v>
      </c>
      <c r="V1506" s="13">
        <f t="shared" si="191"/>
        <v>645.21428571428567</v>
      </c>
    </row>
    <row r="1507" spans="1:22" ht="43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42414.44332175926</v>
      </c>
      <c r="T1507" s="10">
        <f t="shared" si="189"/>
        <v>42451.834027777775</v>
      </c>
      <c r="U1507" s="13">
        <f t="shared" si="190"/>
        <v>37</v>
      </c>
      <c r="V1507" s="13">
        <f t="shared" si="191"/>
        <v>447.91891891891891</v>
      </c>
    </row>
    <row r="1508" spans="1:22" ht="2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41814.785925925928</v>
      </c>
      <c r="T1508" s="10">
        <f t="shared" si="189"/>
        <v>41844.785925925928</v>
      </c>
      <c r="U1508" s="13">
        <f t="shared" si="190"/>
        <v>30</v>
      </c>
      <c r="V1508" s="13">
        <f t="shared" si="191"/>
        <v>55.7</v>
      </c>
    </row>
    <row r="1509" spans="1:22" ht="43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40254.450335648151</v>
      </c>
      <c r="T1509" s="10">
        <f t="shared" si="189"/>
        <v>40313.340277777781</v>
      </c>
      <c r="U1509" s="13">
        <f t="shared" si="190"/>
        <v>59</v>
      </c>
      <c r="V1509" s="13">
        <f t="shared" si="191"/>
        <v>43.728813559322035</v>
      </c>
    </row>
    <row r="1510" spans="1:22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41786.614363425928</v>
      </c>
      <c r="T1510" s="10">
        <f t="shared" si="189"/>
        <v>41817.614363425928</v>
      </c>
      <c r="U1510" s="13">
        <f t="shared" si="190"/>
        <v>31</v>
      </c>
      <c r="V1510" s="13">
        <f t="shared" si="191"/>
        <v>661</v>
      </c>
    </row>
    <row r="1511" spans="1:22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42751.533391203702</v>
      </c>
      <c r="T1511" s="10">
        <f t="shared" si="189"/>
        <v>42780.957638888889</v>
      </c>
      <c r="U1511" s="13">
        <f t="shared" si="190"/>
        <v>29</v>
      </c>
      <c r="V1511" s="13">
        <f t="shared" si="191"/>
        <v>746.11103448275867</v>
      </c>
    </row>
    <row r="1512" spans="1:22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41809.385162037033</v>
      </c>
      <c r="T1512" s="10">
        <f t="shared" si="189"/>
        <v>41839.385162037033</v>
      </c>
      <c r="U1512" s="13">
        <f t="shared" si="190"/>
        <v>30</v>
      </c>
      <c r="V1512" s="13">
        <f t="shared" si="191"/>
        <v>538.85333333333335</v>
      </c>
    </row>
    <row r="1513" spans="1:22" ht="43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42296.583379629628</v>
      </c>
      <c r="T1513" s="10">
        <f t="shared" si="189"/>
        <v>42326.625046296293</v>
      </c>
      <c r="U1513" s="13">
        <f t="shared" si="190"/>
        <v>30</v>
      </c>
      <c r="V1513" s="13">
        <f t="shared" si="191"/>
        <v>521.70000000000005</v>
      </c>
    </row>
    <row r="1514" spans="1:22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42741.684479166666</v>
      </c>
      <c r="T1514" s="10">
        <f t="shared" si="189"/>
        <v>42771.684479166666</v>
      </c>
      <c r="U1514" s="13">
        <f t="shared" si="190"/>
        <v>30</v>
      </c>
      <c r="V1514" s="13">
        <f t="shared" si="191"/>
        <v>651.9</v>
      </c>
    </row>
    <row r="1515" spans="1:22" ht="2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41806.637337962966</v>
      </c>
      <c r="T1515" s="10">
        <f t="shared" si="189"/>
        <v>41836.637337962966</v>
      </c>
      <c r="U1515" s="13">
        <f t="shared" si="190"/>
        <v>30</v>
      </c>
      <c r="V1515" s="13">
        <f t="shared" si="191"/>
        <v>400.05</v>
      </c>
    </row>
    <row r="1516" spans="1:22" ht="2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42234.597685185188</v>
      </c>
      <c r="T1516" s="10">
        <f t="shared" si="189"/>
        <v>42274.597685185188</v>
      </c>
      <c r="U1516" s="13">
        <f t="shared" si="190"/>
        <v>40</v>
      </c>
      <c r="V1516" s="13">
        <f t="shared" si="191"/>
        <v>665.47500000000002</v>
      </c>
    </row>
    <row r="1517" spans="1:22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42415.253437499996</v>
      </c>
      <c r="T1517" s="10">
        <f t="shared" si="189"/>
        <v>42445.211770833332</v>
      </c>
      <c r="U1517" s="13">
        <f t="shared" si="190"/>
        <v>30</v>
      </c>
      <c r="V1517" s="13">
        <f t="shared" si="191"/>
        <v>15718.9</v>
      </c>
    </row>
    <row r="1518" spans="1:22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42619.466342592597</v>
      </c>
      <c r="T1518" s="10">
        <f t="shared" si="189"/>
        <v>42649.583333333328</v>
      </c>
      <c r="U1518" s="13">
        <f t="shared" si="190"/>
        <v>30</v>
      </c>
      <c r="V1518" s="13">
        <f t="shared" si="191"/>
        <v>615.73333333333335</v>
      </c>
    </row>
    <row r="1519" spans="1:22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41948.56658564815</v>
      </c>
      <c r="T1519" s="10">
        <f t="shared" si="189"/>
        <v>41979.25</v>
      </c>
      <c r="U1519" s="13">
        <f t="shared" si="190"/>
        <v>31</v>
      </c>
      <c r="V1519" s="13">
        <f t="shared" si="191"/>
        <v>783.77419354838707</v>
      </c>
    </row>
    <row r="1520" spans="1:22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41760.8200462963</v>
      </c>
      <c r="T1520" s="10">
        <f t="shared" si="189"/>
        <v>41790.8200462963</v>
      </c>
      <c r="U1520" s="13">
        <f t="shared" si="190"/>
        <v>30</v>
      </c>
      <c r="V1520" s="13">
        <f t="shared" si="191"/>
        <v>1026.8333333333333</v>
      </c>
    </row>
    <row r="1521" spans="1:22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41782.741701388892</v>
      </c>
      <c r="T1521" s="10">
        <f t="shared" si="189"/>
        <v>41810.915972222225</v>
      </c>
      <c r="U1521" s="13">
        <f t="shared" si="190"/>
        <v>28</v>
      </c>
      <c r="V1521" s="13">
        <f t="shared" si="191"/>
        <v>332.24107142857144</v>
      </c>
    </row>
    <row r="1522" spans="1:22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41955.857789351852</v>
      </c>
      <c r="T1522" s="10">
        <f t="shared" si="189"/>
        <v>41992.166666666672</v>
      </c>
      <c r="U1522" s="13">
        <f t="shared" si="190"/>
        <v>37</v>
      </c>
      <c r="V1522" s="13">
        <f t="shared" si="191"/>
        <v>503.37837837837839</v>
      </c>
    </row>
    <row r="1523" spans="1:22" ht="2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42493.167719907404</v>
      </c>
      <c r="T1523" s="10">
        <f t="shared" si="189"/>
        <v>42528.167719907404</v>
      </c>
      <c r="U1523" s="13">
        <f t="shared" si="190"/>
        <v>35</v>
      </c>
      <c r="V1523" s="13">
        <f t="shared" si="191"/>
        <v>1144.4285714285713</v>
      </c>
    </row>
    <row r="1524" spans="1:22" ht="43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41899.830312500002</v>
      </c>
      <c r="T1524" s="10">
        <f t="shared" si="189"/>
        <v>41929.830312500002</v>
      </c>
      <c r="U1524" s="13">
        <f t="shared" si="190"/>
        <v>30</v>
      </c>
      <c r="V1524" s="13">
        <f t="shared" si="191"/>
        <v>2015.0033333333333</v>
      </c>
    </row>
    <row r="1525" spans="1:22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41964.751342592594</v>
      </c>
      <c r="T1525" s="10">
        <f t="shared" si="189"/>
        <v>41996</v>
      </c>
      <c r="U1525" s="13">
        <f t="shared" si="190"/>
        <v>32</v>
      </c>
      <c r="V1525" s="13">
        <f t="shared" si="191"/>
        <v>721.75</v>
      </c>
    </row>
    <row r="1526" spans="1:22" ht="2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42756.501041666663</v>
      </c>
      <c r="T1526" s="10">
        <f t="shared" si="189"/>
        <v>42786.501041666663</v>
      </c>
      <c r="U1526" s="13">
        <f t="shared" si="190"/>
        <v>30</v>
      </c>
      <c r="V1526" s="13">
        <f t="shared" si="191"/>
        <v>207</v>
      </c>
    </row>
    <row r="1527" spans="1:22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42570.702986111108</v>
      </c>
      <c r="T1527" s="10">
        <f t="shared" si="189"/>
        <v>42600.702986111108</v>
      </c>
      <c r="U1527" s="13">
        <f t="shared" si="190"/>
        <v>30</v>
      </c>
      <c r="V1527" s="13">
        <f t="shared" si="191"/>
        <v>150.80499999999998</v>
      </c>
    </row>
    <row r="1528" spans="1:22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42339.276006944448</v>
      </c>
      <c r="T1528" s="10">
        <f t="shared" si="189"/>
        <v>42388.276006944448</v>
      </c>
      <c r="U1528" s="13">
        <f t="shared" si="190"/>
        <v>49</v>
      </c>
      <c r="V1528" s="13">
        <f t="shared" si="191"/>
        <v>564.79591836734699</v>
      </c>
    </row>
    <row r="1529" spans="1:22" ht="29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42780.600532407407</v>
      </c>
      <c r="T1529" s="10">
        <f t="shared" si="189"/>
        <v>42808.558865740735</v>
      </c>
      <c r="U1529" s="13">
        <f t="shared" si="190"/>
        <v>28</v>
      </c>
      <c r="V1529" s="13">
        <f t="shared" si="191"/>
        <v>138.05535714285716</v>
      </c>
    </row>
    <row r="1530" spans="1:22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42736.732893518521</v>
      </c>
      <c r="T1530" s="10">
        <f t="shared" si="189"/>
        <v>42767</v>
      </c>
      <c r="U1530" s="13">
        <f t="shared" si="190"/>
        <v>31</v>
      </c>
      <c r="V1530" s="13">
        <f t="shared" si="191"/>
        <v>272.48387096774195</v>
      </c>
    </row>
    <row r="1531" spans="1:22" ht="29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42052.628703703704</v>
      </c>
      <c r="T1531" s="10">
        <f t="shared" si="189"/>
        <v>42082.587037037039</v>
      </c>
      <c r="U1531" s="13">
        <f t="shared" si="190"/>
        <v>30</v>
      </c>
      <c r="V1531" s="13">
        <f t="shared" si="191"/>
        <v>637.63333333333333</v>
      </c>
    </row>
    <row r="1532" spans="1:22" ht="43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42275.767303240747</v>
      </c>
      <c r="T1532" s="10">
        <f t="shared" si="189"/>
        <v>42300.767303240747</v>
      </c>
      <c r="U1532" s="13">
        <f t="shared" si="190"/>
        <v>25</v>
      </c>
      <c r="V1532" s="13">
        <f t="shared" si="191"/>
        <v>1887.56</v>
      </c>
    </row>
    <row r="1533" spans="1:22" ht="43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41941.802384259259</v>
      </c>
      <c r="T1533" s="10">
        <f t="shared" si="189"/>
        <v>41974.125</v>
      </c>
      <c r="U1533" s="13">
        <f t="shared" si="190"/>
        <v>33</v>
      </c>
      <c r="V1533" s="13">
        <f t="shared" si="191"/>
        <v>125.3030303030303</v>
      </c>
    </row>
    <row r="1534" spans="1:22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42391.475289351853</v>
      </c>
      <c r="T1534" s="10">
        <f t="shared" si="189"/>
        <v>42415.625</v>
      </c>
      <c r="U1534" s="13">
        <f t="shared" si="190"/>
        <v>24</v>
      </c>
      <c r="V1534" s="13">
        <f t="shared" si="191"/>
        <v>1008.375</v>
      </c>
    </row>
    <row r="1535" spans="1:22" ht="29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42443.00204861111</v>
      </c>
      <c r="T1535" s="10">
        <f t="shared" si="189"/>
        <v>42492.165972222225</v>
      </c>
      <c r="U1535" s="13">
        <f t="shared" si="190"/>
        <v>49</v>
      </c>
      <c r="V1535" s="13">
        <f t="shared" si="191"/>
        <v>1332.9183673469388</v>
      </c>
    </row>
    <row r="1536" spans="1:22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42221.67432870371</v>
      </c>
      <c r="T1536" s="10">
        <f t="shared" si="189"/>
        <v>42251.67432870371</v>
      </c>
      <c r="U1536" s="13">
        <f t="shared" si="190"/>
        <v>30</v>
      </c>
      <c r="V1536" s="13">
        <f t="shared" si="191"/>
        <v>1044.3333333333333</v>
      </c>
    </row>
    <row r="1537" spans="1:22" ht="43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42484.829062500001</v>
      </c>
      <c r="T1537" s="10">
        <f t="shared" si="189"/>
        <v>42513.916666666672</v>
      </c>
      <c r="U1537" s="13">
        <f t="shared" si="190"/>
        <v>29</v>
      </c>
      <c r="V1537" s="13">
        <f t="shared" si="191"/>
        <v>182.65517241379311</v>
      </c>
    </row>
    <row r="1538" spans="1:22" ht="43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42213.802199074074</v>
      </c>
      <c r="T1538" s="10">
        <f t="shared" si="189"/>
        <v>42243.802199074074</v>
      </c>
      <c r="U1538" s="13">
        <f t="shared" si="190"/>
        <v>30</v>
      </c>
      <c r="V1538" s="13">
        <f t="shared" si="191"/>
        <v>1001.2336666666666</v>
      </c>
    </row>
    <row r="1539" spans="1:22" ht="2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10">
        <f t="shared" ref="S1539:S1602" si="196">(((J1539/60)/60)/24)+DATE(1970,1,1)</f>
        <v>42552.315127314811</v>
      </c>
      <c r="T1539" s="10">
        <f t="shared" ref="T1539:T1602" si="197">(((I1539/60)/60)/24)+DATE(1970,1,1)</f>
        <v>42588.75</v>
      </c>
      <c r="U1539" s="13">
        <f t="shared" ref="U1539:U1602" si="198">DATEDIF(S1539,T1539,"d")</f>
        <v>36</v>
      </c>
      <c r="V1539" s="13">
        <f t="shared" ref="V1539:V1602" si="199">E1539/U1539</f>
        <v>599.66666666666663</v>
      </c>
    </row>
    <row r="1540" spans="1:22" ht="2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41981.782060185185</v>
      </c>
      <c r="T1540" s="10">
        <f t="shared" si="197"/>
        <v>42026.782060185185</v>
      </c>
      <c r="U1540" s="13">
        <f t="shared" si="198"/>
        <v>45</v>
      </c>
      <c r="V1540" s="13">
        <f t="shared" si="199"/>
        <v>159.64444444444445</v>
      </c>
    </row>
    <row r="1541" spans="1:22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42705.919201388882</v>
      </c>
      <c r="T1541" s="10">
        <f t="shared" si="197"/>
        <v>42738.919201388882</v>
      </c>
      <c r="U1541" s="13">
        <f t="shared" si="198"/>
        <v>33</v>
      </c>
      <c r="V1541" s="13">
        <f t="shared" si="199"/>
        <v>824.1581818181819</v>
      </c>
    </row>
    <row r="1542" spans="1:22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41939.00712962963</v>
      </c>
      <c r="T1542" s="10">
        <f t="shared" si="197"/>
        <v>41969.052083333328</v>
      </c>
      <c r="U1542" s="13">
        <f t="shared" si="198"/>
        <v>30</v>
      </c>
      <c r="V1542" s="13">
        <f t="shared" si="199"/>
        <v>589.33333333333337</v>
      </c>
    </row>
    <row r="1543" spans="1:22" ht="2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41974.712245370371</v>
      </c>
      <c r="T1543" s="10">
        <f t="shared" si="197"/>
        <v>42004.712245370371</v>
      </c>
      <c r="U1543" s="13">
        <f t="shared" si="198"/>
        <v>30</v>
      </c>
      <c r="V1543" s="13">
        <f t="shared" si="199"/>
        <v>0.2</v>
      </c>
    </row>
    <row r="1544" spans="1:22" ht="43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42170.996527777781</v>
      </c>
      <c r="T1544" s="10">
        <f t="shared" si="197"/>
        <v>42185.996527777781</v>
      </c>
      <c r="U1544" s="13">
        <f t="shared" si="198"/>
        <v>15</v>
      </c>
      <c r="V1544" s="13">
        <f t="shared" si="199"/>
        <v>1.3333333333333333</v>
      </c>
    </row>
    <row r="1545" spans="1:22" ht="2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41935.509652777779</v>
      </c>
      <c r="T1545" s="10">
        <f t="shared" si="197"/>
        <v>41965.551319444443</v>
      </c>
      <c r="U1545" s="13">
        <f t="shared" si="198"/>
        <v>30</v>
      </c>
      <c r="V1545" s="13">
        <f t="shared" si="199"/>
        <v>0.33333333333333331</v>
      </c>
    </row>
    <row r="1546" spans="1:22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42053.051203703704</v>
      </c>
      <c r="T1546" s="10">
        <f t="shared" si="197"/>
        <v>42095.012499999997</v>
      </c>
      <c r="U1546" s="13">
        <f t="shared" si="198"/>
        <v>42</v>
      </c>
      <c r="V1546" s="13">
        <f t="shared" si="199"/>
        <v>0</v>
      </c>
    </row>
    <row r="1547" spans="1:22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42031.884652777779</v>
      </c>
      <c r="T1547" s="10">
        <f t="shared" si="197"/>
        <v>42065.886111111111</v>
      </c>
      <c r="U1547" s="13">
        <f t="shared" si="198"/>
        <v>34</v>
      </c>
      <c r="V1547" s="13">
        <f t="shared" si="199"/>
        <v>2.9411764705882353E-2</v>
      </c>
    </row>
    <row r="1548" spans="1:22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41839.212951388887</v>
      </c>
      <c r="T1548" s="10">
        <f t="shared" si="197"/>
        <v>41899.212951388887</v>
      </c>
      <c r="U1548" s="13">
        <f t="shared" si="198"/>
        <v>60</v>
      </c>
      <c r="V1548" s="13">
        <f t="shared" si="199"/>
        <v>4.8166666666666664</v>
      </c>
    </row>
    <row r="1549" spans="1:22" ht="2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42782.426875000005</v>
      </c>
      <c r="T1549" s="10">
        <f t="shared" si="197"/>
        <v>42789.426875000005</v>
      </c>
      <c r="U1549" s="13">
        <f t="shared" si="198"/>
        <v>7</v>
      </c>
      <c r="V1549" s="13">
        <f t="shared" si="199"/>
        <v>0</v>
      </c>
    </row>
    <row r="1550" spans="1:22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42286.88217592593</v>
      </c>
      <c r="T1550" s="10">
        <f t="shared" si="197"/>
        <v>42316.923842592587</v>
      </c>
      <c r="U1550" s="13">
        <f t="shared" si="198"/>
        <v>30</v>
      </c>
      <c r="V1550" s="13">
        <f t="shared" si="199"/>
        <v>2</v>
      </c>
    </row>
    <row r="1551" spans="1:22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42281.136099537034</v>
      </c>
      <c r="T1551" s="10">
        <f t="shared" si="197"/>
        <v>42311.177766203706</v>
      </c>
      <c r="U1551" s="13">
        <f t="shared" si="198"/>
        <v>30</v>
      </c>
      <c r="V1551" s="13">
        <f t="shared" si="199"/>
        <v>5.666666666666667</v>
      </c>
    </row>
    <row r="1552" spans="1:22" ht="43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42472.449467592596</v>
      </c>
      <c r="T1552" s="10">
        <f t="shared" si="197"/>
        <v>42502.449467592596</v>
      </c>
      <c r="U1552" s="13">
        <f t="shared" si="198"/>
        <v>30</v>
      </c>
      <c r="V1552" s="13">
        <f t="shared" si="199"/>
        <v>3.3666666666666667</v>
      </c>
    </row>
    <row r="1553" spans="1:22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42121.824525462958</v>
      </c>
      <c r="T1553" s="10">
        <f t="shared" si="197"/>
        <v>42151.824525462958</v>
      </c>
      <c r="U1553" s="13">
        <f t="shared" si="198"/>
        <v>30</v>
      </c>
      <c r="V1553" s="13">
        <f t="shared" si="199"/>
        <v>0</v>
      </c>
    </row>
    <row r="1554" spans="1:22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41892.688750000001</v>
      </c>
      <c r="T1554" s="10">
        <f t="shared" si="197"/>
        <v>41913.165972222225</v>
      </c>
      <c r="U1554" s="13">
        <f t="shared" si="198"/>
        <v>21</v>
      </c>
      <c r="V1554" s="13">
        <f t="shared" si="199"/>
        <v>100.71428571428571</v>
      </c>
    </row>
    <row r="1555" spans="1:22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42219.282951388886</v>
      </c>
      <c r="T1555" s="10">
        <f t="shared" si="197"/>
        <v>42249.282951388886</v>
      </c>
      <c r="U1555" s="13">
        <f t="shared" si="198"/>
        <v>30</v>
      </c>
      <c r="V1555" s="13">
        <f t="shared" si="199"/>
        <v>0</v>
      </c>
    </row>
    <row r="1556" spans="1:22" ht="43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42188.252199074079</v>
      </c>
      <c r="T1556" s="10">
        <f t="shared" si="197"/>
        <v>42218.252199074079</v>
      </c>
      <c r="U1556" s="13">
        <f t="shared" si="198"/>
        <v>30</v>
      </c>
      <c r="V1556" s="13">
        <f t="shared" si="199"/>
        <v>0</v>
      </c>
    </row>
    <row r="1557" spans="1:22" ht="2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42241.613796296297</v>
      </c>
      <c r="T1557" s="10">
        <f t="shared" si="197"/>
        <v>42264.708333333328</v>
      </c>
      <c r="U1557" s="13">
        <f t="shared" si="198"/>
        <v>23</v>
      </c>
      <c r="V1557" s="13">
        <f t="shared" si="199"/>
        <v>0</v>
      </c>
    </row>
    <row r="1558" spans="1:22" ht="2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42525.153055555551</v>
      </c>
      <c r="T1558" s="10">
        <f t="shared" si="197"/>
        <v>42555.153055555551</v>
      </c>
      <c r="U1558" s="13">
        <f t="shared" si="198"/>
        <v>30</v>
      </c>
      <c r="V1558" s="13">
        <f t="shared" si="199"/>
        <v>22.566666666666666</v>
      </c>
    </row>
    <row r="1559" spans="1:22" ht="2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41871.65315972222</v>
      </c>
      <c r="T1559" s="10">
        <f t="shared" si="197"/>
        <v>41902.65315972222</v>
      </c>
      <c r="U1559" s="13">
        <f t="shared" si="198"/>
        <v>31</v>
      </c>
      <c r="V1559" s="13">
        <f t="shared" si="199"/>
        <v>3.225806451612903</v>
      </c>
    </row>
    <row r="1560" spans="1:22" ht="29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42185.397673611107</v>
      </c>
      <c r="T1560" s="10">
        <f t="shared" si="197"/>
        <v>42244.508333333331</v>
      </c>
      <c r="U1560" s="13">
        <f t="shared" si="198"/>
        <v>59</v>
      </c>
      <c r="V1560" s="13">
        <f t="shared" si="199"/>
        <v>0.59322033898305082</v>
      </c>
    </row>
    <row r="1561" spans="1:22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42108.05322916666</v>
      </c>
      <c r="T1561" s="10">
        <f t="shared" si="197"/>
        <v>42123.05322916666</v>
      </c>
      <c r="U1561" s="13">
        <f t="shared" si="198"/>
        <v>15</v>
      </c>
      <c r="V1561" s="13">
        <f t="shared" si="199"/>
        <v>3.3333333333333335</v>
      </c>
    </row>
    <row r="1562" spans="1:22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41936.020752314813</v>
      </c>
      <c r="T1562" s="10">
        <f t="shared" si="197"/>
        <v>41956.062418981484</v>
      </c>
      <c r="U1562" s="13">
        <f t="shared" si="198"/>
        <v>20</v>
      </c>
      <c r="V1562" s="13">
        <f t="shared" si="199"/>
        <v>4.7</v>
      </c>
    </row>
    <row r="1563" spans="1:22" ht="43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41555.041701388887</v>
      </c>
      <c r="T1563" s="10">
        <f t="shared" si="197"/>
        <v>41585.083368055559</v>
      </c>
      <c r="U1563" s="13">
        <f t="shared" si="198"/>
        <v>30</v>
      </c>
      <c r="V1563" s="13">
        <f t="shared" si="199"/>
        <v>2.2333333333333334</v>
      </c>
    </row>
    <row r="1564" spans="1:22" ht="43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40079.566157407404</v>
      </c>
      <c r="T1564" s="10">
        <f t="shared" si="197"/>
        <v>40149.034722222219</v>
      </c>
      <c r="U1564" s="13">
        <f t="shared" si="198"/>
        <v>70</v>
      </c>
      <c r="V1564" s="13">
        <f t="shared" si="199"/>
        <v>0</v>
      </c>
    </row>
    <row r="1565" spans="1:22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41652.742488425924</v>
      </c>
      <c r="T1565" s="10">
        <f t="shared" si="197"/>
        <v>41712.700821759259</v>
      </c>
      <c r="U1565" s="13">
        <f t="shared" si="198"/>
        <v>60</v>
      </c>
      <c r="V1565" s="13">
        <f t="shared" si="199"/>
        <v>1.4166666666666667</v>
      </c>
    </row>
    <row r="1566" spans="1:22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42121.367002314815</v>
      </c>
      <c r="T1566" s="10">
        <f t="shared" si="197"/>
        <v>42152.836805555555</v>
      </c>
      <c r="U1566" s="13">
        <f t="shared" si="198"/>
        <v>31</v>
      </c>
      <c r="V1566" s="13">
        <f t="shared" si="199"/>
        <v>0.32258064516129031</v>
      </c>
    </row>
    <row r="1567" spans="1:22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40672.729872685188</v>
      </c>
      <c r="T1567" s="10">
        <f t="shared" si="197"/>
        <v>40702.729872685188</v>
      </c>
      <c r="U1567" s="13">
        <f t="shared" si="198"/>
        <v>30</v>
      </c>
      <c r="V1567" s="13">
        <f t="shared" si="199"/>
        <v>3.3333333333333335</v>
      </c>
    </row>
    <row r="1568" spans="1:22" ht="2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42549.916712962964</v>
      </c>
      <c r="T1568" s="10">
        <f t="shared" si="197"/>
        <v>42578.916666666672</v>
      </c>
      <c r="U1568" s="13">
        <f t="shared" si="198"/>
        <v>29</v>
      </c>
      <c r="V1568" s="13">
        <f t="shared" si="199"/>
        <v>219.82758620689654</v>
      </c>
    </row>
    <row r="1569" spans="1:22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41671.936863425923</v>
      </c>
      <c r="T1569" s="10">
        <f t="shared" si="197"/>
        <v>41687</v>
      </c>
      <c r="U1569" s="13">
        <f t="shared" si="198"/>
        <v>16</v>
      </c>
      <c r="V1569" s="13">
        <f t="shared" si="199"/>
        <v>21.875</v>
      </c>
    </row>
    <row r="1570" spans="1:22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41962.062326388885</v>
      </c>
      <c r="T1570" s="10">
        <f t="shared" si="197"/>
        <v>41997.062326388885</v>
      </c>
      <c r="U1570" s="13">
        <f t="shared" si="198"/>
        <v>35</v>
      </c>
      <c r="V1570" s="13">
        <f t="shared" si="199"/>
        <v>97.428571428571431</v>
      </c>
    </row>
    <row r="1571" spans="1:2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41389.679560185185</v>
      </c>
      <c r="T1571" s="10">
        <f t="shared" si="197"/>
        <v>41419.679560185185</v>
      </c>
      <c r="U1571" s="13">
        <f t="shared" si="198"/>
        <v>30</v>
      </c>
      <c r="V1571" s="13">
        <f t="shared" si="199"/>
        <v>0</v>
      </c>
    </row>
    <row r="1572" spans="1:22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42438.813449074078</v>
      </c>
      <c r="T1572" s="10">
        <f t="shared" si="197"/>
        <v>42468.771782407406</v>
      </c>
      <c r="U1572" s="13">
        <f t="shared" si="198"/>
        <v>30</v>
      </c>
      <c r="V1572" s="13">
        <f t="shared" si="199"/>
        <v>82.8</v>
      </c>
    </row>
    <row r="1573" spans="1:22" ht="43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42144.769479166673</v>
      </c>
      <c r="T1573" s="10">
        <f t="shared" si="197"/>
        <v>42174.769479166673</v>
      </c>
      <c r="U1573" s="13">
        <f t="shared" si="198"/>
        <v>30</v>
      </c>
      <c r="V1573" s="13">
        <f t="shared" si="199"/>
        <v>2.6666666666666665</v>
      </c>
    </row>
    <row r="1574" spans="1:22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42404.033090277779</v>
      </c>
      <c r="T1574" s="10">
        <f t="shared" si="197"/>
        <v>42428.999305555553</v>
      </c>
      <c r="U1574" s="13">
        <f t="shared" si="198"/>
        <v>24</v>
      </c>
      <c r="V1574" s="13">
        <f t="shared" si="199"/>
        <v>5.208333333333333</v>
      </c>
    </row>
    <row r="1575" spans="1:22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42786.000023148154</v>
      </c>
      <c r="T1575" s="10">
        <f t="shared" si="197"/>
        <v>42826.165972222225</v>
      </c>
      <c r="U1575" s="13">
        <f t="shared" si="198"/>
        <v>40</v>
      </c>
      <c r="V1575" s="13">
        <f t="shared" si="199"/>
        <v>5.5750000000000002</v>
      </c>
    </row>
    <row r="1576" spans="1:22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42017.927418981482</v>
      </c>
      <c r="T1576" s="10">
        <f t="shared" si="197"/>
        <v>42052.927418981482</v>
      </c>
      <c r="U1576" s="13">
        <f t="shared" si="198"/>
        <v>35</v>
      </c>
      <c r="V1576" s="13">
        <f t="shared" si="199"/>
        <v>14.457142857142857</v>
      </c>
    </row>
    <row r="1577" spans="1:22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41799.524259259262</v>
      </c>
      <c r="T1577" s="10">
        <f t="shared" si="197"/>
        <v>41829.524259259262</v>
      </c>
      <c r="U1577" s="13">
        <f t="shared" si="198"/>
        <v>30</v>
      </c>
      <c r="V1577" s="13">
        <f t="shared" si="199"/>
        <v>76.36666666666666</v>
      </c>
    </row>
    <row r="1578" spans="1:22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42140.879259259258</v>
      </c>
      <c r="T1578" s="10">
        <f t="shared" si="197"/>
        <v>42185.879259259258</v>
      </c>
      <c r="U1578" s="13">
        <f t="shared" si="198"/>
        <v>45</v>
      </c>
      <c r="V1578" s="13">
        <f t="shared" si="199"/>
        <v>14.444444444444445</v>
      </c>
    </row>
    <row r="1579" spans="1:22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41054.847777777781</v>
      </c>
      <c r="T1579" s="10">
        <f t="shared" si="197"/>
        <v>41114.847777777781</v>
      </c>
      <c r="U1579" s="13">
        <f t="shared" si="198"/>
        <v>60</v>
      </c>
      <c r="V1579" s="13">
        <f t="shared" si="199"/>
        <v>0.91666666666666663</v>
      </c>
    </row>
    <row r="1580" spans="1:22" ht="43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40399.065868055557</v>
      </c>
      <c r="T1580" s="10">
        <f t="shared" si="197"/>
        <v>40423.083333333336</v>
      </c>
      <c r="U1580" s="13">
        <f t="shared" si="198"/>
        <v>24</v>
      </c>
      <c r="V1580" s="13">
        <f t="shared" si="199"/>
        <v>8.5416666666666661</v>
      </c>
    </row>
    <row r="1581" spans="1:22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41481.996423611112</v>
      </c>
      <c r="T1581" s="10">
        <f t="shared" si="197"/>
        <v>41514.996423611112</v>
      </c>
      <c r="U1581" s="13">
        <f t="shared" si="198"/>
        <v>33</v>
      </c>
      <c r="V1581" s="13">
        <f t="shared" si="199"/>
        <v>0.84848484848484851</v>
      </c>
    </row>
    <row r="1582" spans="1:22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40990.050069444449</v>
      </c>
      <c r="T1582" s="10">
        <f t="shared" si="197"/>
        <v>41050.050069444449</v>
      </c>
      <c r="U1582" s="13">
        <f t="shared" si="198"/>
        <v>60</v>
      </c>
      <c r="V1582" s="13">
        <f t="shared" si="199"/>
        <v>0</v>
      </c>
    </row>
    <row r="1583" spans="1:22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42325.448958333334</v>
      </c>
      <c r="T1583" s="10">
        <f t="shared" si="197"/>
        <v>42357.448958333334</v>
      </c>
      <c r="U1583" s="13">
        <f t="shared" si="198"/>
        <v>32</v>
      </c>
      <c r="V1583" s="13">
        <f t="shared" si="199"/>
        <v>0.15625</v>
      </c>
    </row>
    <row r="1584" spans="1:22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42246.789965277778</v>
      </c>
      <c r="T1584" s="10">
        <f t="shared" si="197"/>
        <v>42303.888888888891</v>
      </c>
      <c r="U1584" s="13">
        <f t="shared" si="198"/>
        <v>57</v>
      </c>
      <c r="V1584" s="13">
        <f t="shared" si="199"/>
        <v>1.631578947368421</v>
      </c>
    </row>
    <row r="1585" spans="1:22" ht="43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41877.904988425929</v>
      </c>
      <c r="T1585" s="10">
        <f t="shared" si="197"/>
        <v>41907.904988425929</v>
      </c>
      <c r="U1585" s="13">
        <f t="shared" si="198"/>
        <v>30</v>
      </c>
      <c r="V1585" s="13">
        <f t="shared" si="199"/>
        <v>0.5</v>
      </c>
    </row>
    <row r="1586" spans="1:22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41779.649317129632</v>
      </c>
      <c r="T1586" s="10">
        <f t="shared" si="197"/>
        <v>41789.649317129632</v>
      </c>
      <c r="U1586" s="13">
        <f t="shared" si="198"/>
        <v>10</v>
      </c>
      <c r="V1586" s="13">
        <f t="shared" si="199"/>
        <v>0</v>
      </c>
    </row>
    <row r="1587" spans="1:22" ht="43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42707.895462962959</v>
      </c>
      <c r="T1587" s="10">
        <f t="shared" si="197"/>
        <v>42729.458333333328</v>
      </c>
      <c r="U1587" s="13">
        <f t="shared" si="198"/>
        <v>22</v>
      </c>
      <c r="V1587" s="13">
        <f t="shared" si="199"/>
        <v>71.818181818181813</v>
      </c>
    </row>
    <row r="1588" spans="1:2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42069.104421296302</v>
      </c>
      <c r="T1588" s="10">
        <f t="shared" si="197"/>
        <v>42099.062754629631</v>
      </c>
      <c r="U1588" s="13">
        <f t="shared" si="198"/>
        <v>30</v>
      </c>
      <c r="V1588" s="13">
        <f t="shared" si="199"/>
        <v>0</v>
      </c>
    </row>
    <row r="1589" spans="1:22" ht="43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41956.950983796298</v>
      </c>
      <c r="T1589" s="10">
        <f t="shared" si="197"/>
        <v>41986.950983796298</v>
      </c>
      <c r="U1589" s="13">
        <f t="shared" si="198"/>
        <v>30</v>
      </c>
      <c r="V1589" s="13">
        <f t="shared" si="199"/>
        <v>3.3333333333333333E-2</v>
      </c>
    </row>
    <row r="1590" spans="1:22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42005.24998842593</v>
      </c>
      <c r="T1590" s="10">
        <f t="shared" si="197"/>
        <v>42035.841666666667</v>
      </c>
      <c r="U1590" s="13">
        <f t="shared" si="198"/>
        <v>30</v>
      </c>
      <c r="V1590" s="13">
        <f t="shared" si="199"/>
        <v>0</v>
      </c>
    </row>
    <row r="1591" spans="1:22" ht="2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42256.984791666662</v>
      </c>
      <c r="T1591" s="10">
        <f t="shared" si="197"/>
        <v>42286.984791666662</v>
      </c>
      <c r="U1591" s="13">
        <f t="shared" si="198"/>
        <v>30</v>
      </c>
      <c r="V1591" s="13">
        <f t="shared" si="199"/>
        <v>0</v>
      </c>
    </row>
    <row r="1592" spans="1:2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42240.857222222221</v>
      </c>
      <c r="T1592" s="10">
        <f t="shared" si="197"/>
        <v>42270.857222222221</v>
      </c>
      <c r="U1592" s="13">
        <f t="shared" si="198"/>
        <v>30</v>
      </c>
      <c r="V1592" s="13">
        <f t="shared" si="199"/>
        <v>34</v>
      </c>
    </row>
    <row r="1593" spans="1:22" ht="43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42433.726168981477</v>
      </c>
      <c r="T1593" s="10">
        <f t="shared" si="197"/>
        <v>42463.68450231482</v>
      </c>
      <c r="U1593" s="13">
        <f t="shared" si="198"/>
        <v>30</v>
      </c>
      <c r="V1593" s="13">
        <f t="shared" si="199"/>
        <v>136.4</v>
      </c>
    </row>
    <row r="1594" spans="1:22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42046.072743055556</v>
      </c>
      <c r="T1594" s="10">
        <f t="shared" si="197"/>
        <v>42091.031076388885</v>
      </c>
      <c r="U1594" s="13">
        <f t="shared" si="198"/>
        <v>45</v>
      </c>
      <c r="V1594" s="13">
        <f t="shared" si="199"/>
        <v>0</v>
      </c>
    </row>
    <row r="1595" spans="1:22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42033.845543981486</v>
      </c>
      <c r="T1595" s="10">
        <f t="shared" si="197"/>
        <v>42063.845543981486</v>
      </c>
      <c r="U1595" s="13">
        <f t="shared" si="198"/>
        <v>30</v>
      </c>
      <c r="V1595" s="13">
        <f t="shared" si="199"/>
        <v>0.1</v>
      </c>
    </row>
    <row r="1596" spans="1:22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42445.712754629625</v>
      </c>
      <c r="T1596" s="10">
        <f t="shared" si="197"/>
        <v>42505.681249999994</v>
      </c>
      <c r="U1596" s="13">
        <f t="shared" si="198"/>
        <v>60</v>
      </c>
      <c r="V1596" s="13">
        <f t="shared" si="199"/>
        <v>3.4166666666666665</v>
      </c>
    </row>
    <row r="1597" spans="1:22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41780.050092592595</v>
      </c>
      <c r="T1597" s="10">
        <f t="shared" si="197"/>
        <v>41808.842361111114</v>
      </c>
      <c r="U1597" s="13">
        <f t="shared" si="198"/>
        <v>28</v>
      </c>
      <c r="V1597" s="13">
        <f t="shared" si="199"/>
        <v>10</v>
      </c>
    </row>
    <row r="1598" spans="1:22" ht="29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41941.430196759262</v>
      </c>
      <c r="T1598" s="10">
        <f t="shared" si="197"/>
        <v>41986.471863425926</v>
      </c>
      <c r="U1598" s="13">
        <f t="shared" si="198"/>
        <v>45</v>
      </c>
      <c r="V1598" s="13">
        <f t="shared" si="199"/>
        <v>1.6666666666666667</v>
      </c>
    </row>
    <row r="1599" spans="1:22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42603.354131944448</v>
      </c>
      <c r="T1599" s="10">
        <f t="shared" si="197"/>
        <v>42633.354131944448</v>
      </c>
      <c r="U1599" s="13">
        <f t="shared" si="198"/>
        <v>30</v>
      </c>
      <c r="V1599" s="13">
        <f t="shared" si="199"/>
        <v>0</v>
      </c>
    </row>
    <row r="1600" spans="1:22" ht="43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42151.667337962965</v>
      </c>
      <c r="T1600" s="10">
        <f t="shared" si="197"/>
        <v>42211.667337962965</v>
      </c>
      <c r="U1600" s="13">
        <f t="shared" si="198"/>
        <v>60</v>
      </c>
      <c r="V1600" s="13">
        <f t="shared" si="199"/>
        <v>1.6666666666666666E-2</v>
      </c>
    </row>
    <row r="1601" spans="1:22" ht="2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42438.53907407407</v>
      </c>
      <c r="T1601" s="10">
        <f t="shared" si="197"/>
        <v>42468.497407407413</v>
      </c>
      <c r="U1601" s="13">
        <f t="shared" si="198"/>
        <v>30</v>
      </c>
      <c r="V1601" s="13">
        <f t="shared" si="199"/>
        <v>0</v>
      </c>
    </row>
    <row r="1602" spans="1:22" ht="43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41791.057314814818</v>
      </c>
      <c r="T1602" s="10">
        <f t="shared" si="197"/>
        <v>41835.21597222222</v>
      </c>
      <c r="U1602" s="13">
        <f t="shared" si="198"/>
        <v>44</v>
      </c>
      <c r="V1602" s="13">
        <f t="shared" si="199"/>
        <v>8.3409090909090917</v>
      </c>
    </row>
    <row r="1603" spans="1:22" ht="2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10">
        <f t="shared" ref="S1603:S1666" si="204">(((J1603/60)/60)/24)+DATE(1970,1,1)</f>
        <v>40638.092974537038</v>
      </c>
      <c r="T1603" s="10">
        <f t="shared" ref="T1603:T1666" si="205">(((I1603/60)/60)/24)+DATE(1970,1,1)</f>
        <v>40668.092974537038</v>
      </c>
      <c r="U1603" s="13">
        <f t="shared" ref="U1603:U1666" si="206">DATEDIF(S1603,T1603,"d")</f>
        <v>30</v>
      </c>
      <c r="V1603" s="13">
        <f t="shared" ref="V1603:V1666" si="207">E1603/U1603</f>
        <v>90.207666666666668</v>
      </c>
    </row>
    <row r="1604" spans="1:22" ht="2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40788.297650462962</v>
      </c>
      <c r="T1604" s="10">
        <f t="shared" si="205"/>
        <v>40830.958333333336</v>
      </c>
      <c r="U1604" s="13">
        <f t="shared" si="206"/>
        <v>42</v>
      </c>
      <c r="V1604" s="13">
        <f t="shared" si="207"/>
        <v>35.773809523809526</v>
      </c>
    </row>
    <row r="1605" spans="1:22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40876.169664351852</v>
      </c>
      <c r="T1605" s="10">
        <f t="shared" si="205"/>
        <v>40936.169664351852</v>
      </c>
      <c r="U1605" s="13">
        <f t="shared" si="206"/>
        <v>60</v>
      </c>
      <c r="V1605" s="13">
        <f t="shared" si="207"/>
        <v>33.344333333333331</v>
      </c>
    </row>
    <row r="1606" spans="1:22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40945.845312500001</v>
      </c>
      <c r="T1606" s="10">
        <f t="shared" si="205"/>
        <v>40985.80364583333</v>
      </c>
      <c r="U1606" s="13">
        <f t="shared" si="206"/>
        <v>40</v>
      </c>
      <c r="V1606" s="13">
        <f t="shared" si="207"/>
        <v>85.474999999999994</v>
      </c>
    </row>
    <row r="1607" spans="1:22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40747.012881944444</v>
      </c>
      <c r="T1607" s="10">
        <f t="shared" si="205"/>
        <v>40756.291666666664</v>
      </c>
      <c r="U1607" s="13">
        <f t="shared" si="206"/>
        <v>9</v>
      </c>
      <c r="V1607" s="13">
        <f t="shared" si="207"/>
        <v>671.28888888888889</v>
      </c>
    </row>
    <row r="1608" spans="1:22" ht="43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40536.111550925925</v>
      </c>
      <c r="T1608" s="10">
        <f t="shared" si="205"/>
        <v>40626.069884259261</v>
      </c>
      <c r="U1608" s="13">
        <f t="shared" si="206"/>
        <v>90</v>
      </c>
      <c r="V1608" s="13">
        <f t="shared" si="207"/>
        <v>89.781444444444446</v>
      </c>
    </row>
    <row r="1609" spans="1:22" ht="2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41053.80846064815</v>
      </c>
      <c r="T1609" s="10">
        <f t="shared" si="205"/>
        <v>41074.80846064815</v>
      </c>
      <c r="U1609" s="13">
        <f t="shared" si="206"/>
        <v>21</v>
      </c>
      <c r="V1609" s="13">
        <f t="shared" si="207"/>
        <v>691</v>
      </c>
    </row>
    <row r="1610" spans="1:22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41607.83085648148</v>
      </c>
      <c r="T1610" s="10">
        <f t="shared" si="205"/>
        <v>41640.226388888892</v>
      </c>
      <c r="U1610" s="13">
        <f t="shared" si="206"/>
        <v>33</v>
      </c>
      <c r="V1610" s="13">
        <f t="shared" si="207"/>
        <v>36.81818181818182</v>
      </c>
    </row>
    <row r="1611" spans="1:22" ht="2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40796.001261574071</v>
      </c>
      <c r="T1611" s="10">
        <f t="shared" si="205"/>
        <v>40849.333333333336</v>
      </c>
      <c r="U1611" s="13">
        <f t="shared" si="206"/>
        <v>53</v>
      </c>
      <c r="V1611" s="13">
        <f t="shared" si="207"/>
        <v>33.490566037735846</v>
      </c>
    </row>
    <row r="1612" spans="1:22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41228.924884259257</v>
      </c>
      <c r="T1612" s="10">
        <f t="shared" si="205"/>
        <v>41258.924884259257</v>
      </c>
      <c r="U1612" s="13">
        <f t="shared" si="206"/>
        <v>30</v>
      </c>
      <c r="V1612" s="13">
        <f t="shared" si="207"/>
        <v>181.23333333333332</v>
      </c>
    </row>
    <row r="1613" spans="1:2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41409.00037037037</v>
      </c>
      <c r="T1613" s="10">
        <f t="shared" si="205"/>
        <v>41430.00037037037</v>
      </c>
      <c r="U1613" s="13">
        <f t="shared" si="206"/>
        <v>21</v>
      </c>
      <c r="V1613" s="13">
        <f t="shared" si="207"/>
        <v>47.666666666666664</v>
      </c>
    </row>
    <row r="1614" spans="1:22" ht="29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41246.874814814815</v>
      </c>
      <c r="T1614" s="10">
        <f t="shared" si="205"/>
        <v>41276.874814814815</v>
      </c>
      <c r="U1614" s="13">
        <f t="shared" si="206"/>
        <v>30</v>
      </c>
      <c r="V1614" s="13">
        <f t="shared" si="207"/>
        <v>18.333333333333332</v>
      </c>
    </row>
    <row r="1615" spans="1:22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41082.069467592592</v>
      </c>
      <c r="T1615" s="10">
        <f t="shared" si="205"/>
        <v>41112.069467592592</v>
      </c>
      <c r="U1615" s="13">
        <f t="shared" si="206"/>
        <v>30</v>
      </c>
      <c r="V1615" s="13">
        <f t="shared" si="207"/>
        <v>33.833333333333336</v>
      </c>
    </row>
    <row r="1616" spans="1:22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41794.981122685182</v>
      </c>
      <c r="T1616" s="10">
        <f t="shared" si="205"/>
        <v>41854.708333333336</v>
      </c>
      <c r="U1616" s="13">
        <f t="shared" si="206"/>
        <v>60</v>
      </c>
      <c r="V1616" s="13">
        <f t="shared" si="207"/>
        <v>85.583333333333329</v>
      </c>
    </row>
    <row r="1617" spans="1:22" ht="2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40845.050879629627</v>
      </c>
      <c r="T1617" s="10">
        <f t="shared" si="205"/>
        <v>40890.092546296299</v>
      </c>
      <c r="U1617" s="13">
        <f t="shared" si="206"/>
        <v>45</v>
      </c>
      <c r="V1617" s="13">
        <f t="shared" si="207"/>
        <v>202.88888888888889</v>
      </c>
    </row>
    <row r="1618" spans="1:22" ht="2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41194.715520833335</v>
      </c>
      <c r="T1618" s="10">
        <f t="shared" si="205"/>
        <v>41235.916666666664</v>
      </c>
      <c r="U1618" s="13">
        <f t="shared" si="206"/>
        <v>41</v>
      </c>
      <c r="V1618" s="13">
        <f t="shared" si="207"/>
        <v>254.14634146341464</v>
      </c>
    </row>
    <row r="1619" spans="1:22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41546.664212962962</v>
      </c>
      <c r="T1619" s="10">
        <f t="shared" si="205"/>
        <v>41579.791666666664</v>
      </c>
      <c r="U1619" s="13">
        <f t="shared" si="206"/>
        <v>33</v>
      </c>
      <c r="V1619" s="13">
        <f t="shared" si="207"/>
        <v>309.39393939393938</v>
      </c>
    </row>
    <row r="1620" spans="1:22" ht="29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41301.654340277775</v>
      </c>
      <c r="T1620" s="10">
        <f t="shared" si="205"/>
        <v>41341.654340277775</v>
      </c>
      <c r="U1620" s="13">
        <f t="shared" si="206"/>
        <v>40</v>
      </c>
      <c r="V1620" s="13">
        <f t="shared" si="207"/>
        <v>39.4</v>
      </c>
    </row>
    <row r="1621" spans="1:22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41876.18618055556</v>
      </c>
      <c r="T1621" s="10">
        <f t="shared" si="205"/>
        <v>41897.18618055556</v>
      </c>
      <c r="U1621" s="13">
        <f t="shared" si="206"/>
        <v>21</v>
      </c>
      <c r="V1621" s="13">
        <f t="shared" si="207"/>
        <v>95.238095238095241</v>
      </c>
    </row>
    <row r="1622" spans="1:22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41321.339583333334</v>
      </c>
      <c r="T1622" s="10">
        <f t="shared" si="205"/>
        <v>41328.339583333334</v>
      </c>
      <c r="U1622" s="13">
        <f t="shared" si="206"/>
        <v>7</v>
      </c>
      <c r="V1622" s="13">
        <f t="shared" si="207"/>
        <v>161.42857142857142</v>
      </c>
    </row>
    <row r="1623" spans="1:22" ht="2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41003.60665509259</v>
      </c>
      <c r="T1623" s="10">
        <f t="shared" si="205"/>
        <v>41057.165972222225</v>
      </c>
      <c r="U1623" s="13">
        <f t="shared" si="206"/>
        <v>54</v>
      </c>
      <c r="V1623" s="13">
        <f t="shared" si="207"/>
        <v>112.22222222222223</v>
      </c>
    </row>
    <row r="1624" spans="1:22" ht="2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41950.29483796296</v>
      </c>
      <c r="T1624" s="10">
        <f t="shared" si="205"/>
        <v>41990.332638888889</v>
      </c>
      <c r="U1624" s="13">
        <f t="shared" si="206"/>
        <v>40</v>
      </c>
      <c r="V1624" s="13">
        <f t="shared" si="207"/>
        <v>175.47499999999999</v>
      </c>
    </row>
    <row r="1625" spans="1:22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41453.688530092593</v>
      </c>
      <c r="T1625" s="10">
        <f t="shared" si="205"/>
        <v>41513.688530092593</v>
      </c>
      <c r="U1625" s="13">
        <f t="shared" si="206"/>
        <v>60</v>
      </c>
      <c r="V1625" s="13">
        <f t="shared" si="207"/>
        <v>12.633333333333333</v>
      </c>
    </row>
    <row r="1626" spans="1:22" ht="29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41243.367303240739</v>
      </c>
      <c r="T1626" s="10">
        <f t="shared" si="205"/>
        <v>41283.367303240739</v>
      </c>
      <c r="U1626" s="13">
        <f t="shared" si="206"/>
        <v>40</v>
      </c>
      <c r="V1626" s="13">
        <f t="shared" si="207"/>
        <v>29.5</v>
      </c>
    </row>
    <row r="1627" spans="1:22" ht="43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41135.699687500004</v>
      </c>
      <c r="T1627" s="10">
        <f t="shared" si="205"/>
        <v>41163.699687500004</v>
      </c>
      <c r="U1627" s="13">
        <f t="shared" si="206"/>
        <v>28</v>
      </c>
      <c r="V1627" s="13">
        <f t="shared" si="207"/>
        <v>416.07142857142856</v>
      </c>
    </row>
    <row r="1628" spans="1:22" ht="2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41579.847997685189</v>
      </c>
      <c r="T1628" s="10">
        <f t="shared" si="205"/>
        <v>41609.889664351853</v>
      </c>
      <c r="U1628" s="13">
        <f t="shared" si="206"/>
        <v>30</v>
      </c>
      <c r="V1628" s="13">
        <f t="shared" si="207"/>
        <v>269.83333333333331</v>
      </c>
    </row>
    <row r="1629" spans="1:22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41205.707048611112</v>
      </c>
      <c r="T1629" s="10">
        <f t="shared" si="205"/>
        <v>41239.207638888889</v>
      </c>
      <c r="U1629" s="13">
        <f t="shared" si="206"/>
        <v>34</v>
      </c>
      <c r="V1629" s="13">
        <f t="shared" si="207"/>
        <v>68.82352941176471</v>
      </c>
    </row>
    <row r="1630" spans="1:22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41774.737060185187</v>
      </c>
      <c r="T1630" s="10">
        <f t="shared" si="205"/>
        <v>41807.737060185187</v>
      </c>
      <c r="U1630" s="13">
        <f t="shared" si="206"/>
        <v>33</v>
      </c>
      <c r="V1630" s="13">
        <f t="shared" si="207"/>
        <v>122.33333333333333</v>
      </c>
    </row>
    <row r="1631" spans="1:22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41645.867280092592</v>
      </c>
      <c r="T1631" s="10">
        <f t="shared" si="205"/>
        <v>41690.867280092592</v>
      </c>
      <c r="U1631" s="13">
        <f t="shared" si="206"/>
        <v>45</v>
      </c>
      <c r="V1631" s="13">
        <f t="shared" si="207"/>
        <v>138.22222222222223</v>
      </c>
    </row>
    <row r="1632" spans="1:22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40939.837673611109</v>
      </c>
      <c r="T1632" s="10">
        <f t="shared" si="205"/>
        <v>40970.290972222225</v>
      </c>
      <c r="U1632" s="13">
        <f t="shared" si="206"/>
        <v>31</v>
      </c>
      <c r="V1632" s="13">
        <f t="shared" si="207"/>
        <v>342.25806451612902</v>
      </c>
    </row>
    <row r="1633" spans="1:22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41164.859502314815</v>
      </c>
      <c r="T1633" s="10">
        <f t="shared" si="205"/>
        <v>41194.859502314815</v>
      </c>
      <c r="U1633" s="13">
        <f t="shared" si="206"/>
        <v>30</v>
      </c>
      <c r="V1633" s="13">
        <f t="shared" si="207"/>
        <v>519.70000000000005</v>
      </c>
    </row>
    <row r="1634" spans="1:22" ht="43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40750.340902777774</v>
      </c>
      <c r="T1634" s="10">
        <f t="shared" si="205"/>
        <v>40810.340902777774</v>
      </c>
      <c r="U1634" s="13">
        <f t="shared" si="206"/>
        <v>60</v>
      </c>
      <c r="V1634" s="13">
        <f t="shared" si="207"/>
        <v>67.75</v>
      </c>
    </row>
    <row r="1635" spans="1:22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40896.883750000001</v>
      </c>
      <c r="T1635" s="10">
        <f t="shared" si="205"/>
        <v>40924.208333333336</v>
      </c>
      <c r="U1635" s="13">
        <f t="shared" si="206"/>
        <v>28</v>
      </c>
      <c r="V1635" s="13">
        <f t="shared" si="207"/>
        <v>357.14285714285717</v>
      </c>
    </row>
    <row r="1636" spans="1:22" ht="29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40658.189826388887</v>
      </c>
      <c r="T1636" s="10">
        <f t="shared" si="205"/>
        <v>40696.249305555553</v>
      </c>
      <c r="U1636" s="13">
        <f t="shared" si="206"/>
        <v>38</v>
      </c>
      <c r="V1636" s="13">
        <f t="shared" si="207"/>
        <v>52.89473684210526</v>
      </c>
    </row>
    <row r="1637" spans="1:22" ht="43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42502.868761574078</v>
      </c>
      <c r="T1637" s="10">
        <f t="shared" si="205"/>
        <v>42562.868761574078</v>
      </c>
      <c r="U1637" s="13">
        <f t="shared" si="206"/>
        <v>60</v>
      </c>
      <c r="V1637" s="13">
        <f t="shared" si="207"/>
        <v>41.766666666666666</v>
      </c>
    </row>
    <row r="1638" spans="1:22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40663.08666666667</v>
      </c>
      <c r="T1638" s="10">
        <f t="shared" si="205"/>
        <v>40706.166666666664</v>
      </c>
      <c r="U1638" s="13">
        <f t="shared" si="206"/>
        <v>43</v>
      </c>
      <c r="V1638" s="13">
        <f t="shared" si="207"/>
        <v>108.37209302325581</v>
      </c>
    </row>
    <row r="1639" spans="1:22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40122.751620370371</v>
      </c>
      <c r="T1639" s="10">
        <f t="shared" si="205"/>
        <v>40178.98541666667</v>
      </c>
      <c r="U1639" s="13">
        <f t="shared" si="206"/>
        <v>56</v>
      </c>
      <c r="V1639" s="13">
        <f t="shared" si="207"/>
        <v>9.2678571428571423</v>
      </c>
    </row>
    <row r="1640" spans="1:22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41288.68712962963</v>
      </c>
      <c r="T1640" s="10">
        <f t="shared" si="205"/>
        <v>41333.892361111109</v>
      </c>
      <c r="U1640" s="13">
        <f t="shared" si="206"/>
        <v>45</v>
      </c>
      <c r="V1640" s="13">
        <f t="shared" si="207"/>
        <v>23.333333333333332</v>
      </c>
    </row>
    <row r="1641" spans="1:22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40941.652372685188</v>
      </c>
      <c r="T1641" s="10">
        <f t="shared" si="205"/>
        <v>40971.652372685188</v>
      </c>
      <c r="U1641" s="13">
        <f t="shared" si="206"/>
        <v>30</v>
      </c>
      <c r="V1641" s="13">
        <f t="shared" si="207"/>
        <v>60</v>
      </c>
    </row>
    <row r="1642" spans="1:22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40379.23096064815</v>
      </c>
      <c r="T1642" s="10">
        <f t="shared" si="205"/>
        <v>40393.082638888889</v>
      </c>
      <c r="U1642" s="13">
        <f t="shared" si="206"/>
        <v>14</v>
      </c>
      <c r="V1642" s="13">
        <f t="shared" si="207"/>
        <v>48.531428571428577</v>
      </c>
    </row>
    <row r="1643" spans="1:2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41962.596574074079</v>
      </c>
      <c r="T1643" s="10">
        <f t="shared" si="205"/>
        <v>41992.596574074079</v>
      </c>
      <c r="U1643" s="13">
        <f t="shared" si="206"/>
        <v>30</v>
      </c>
      <c r="V1643" s="13">
        <f t="shared" si="207"/>
        <v>84.5</v>
      </c>
    </row>
    <row r="1644" spans="1:22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40688.024618055555</v>
      </c>
      <c r="T1644" s="10">
        <f t="shared" si="205"/>
        <v>40708.024618055555</v>
      </c>
      <c r="U1644" s="13">
        <f t="shared" si="206"/>
        <v>20</v>
      </c>
      <c r="V1644" s="13">
        <f t="shared" si="207"/>
        <v>60</v>
      </c>
    </row>
    <row r="1645" spans="1:22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41146.824212962965</v>
      </c>
      <c r="T1645" s="10">
        <f t="shared" si="205"/>
        <v>41176.824212962965</v>
      </c>
      <c r="U1645" s="13">
        <f t="shared" si="206"/>
        <v>30</v>
      </c>
      <c r="V1645" s="13">
        <f t="shared" si="207"/>
        <v>207.83333333333334</v>
      </c>
    </row>
    <row r="1646" spans="1:22" ht="2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41175.05972222222</v>
      </c>
      <c r="T1646" s="10">
        <f t="shared" si="205"/>
        <v>41235.101388888892</v>
      </c>
      <c r="U1646" s="13">
        <f t="shared" si="206"/>
        <v>60</v>
      </c>
      <c r="V1646" s="13">
        <f t="shared" si="207"/>
        <v>182.5</v>
      </c>
    </row>
    <row r="1647" spans="1:22" ht="2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41521.617361111108</v>
      </c>
      <c r="T1647" s="10">
        <f t="shared" si="205"/>
        <v>41535.617361111108</v>
      </c>
      <c r="U1647" s="13">
        <f t="shared" si="206"/>
        <v>14</v>
      </c>
      <c r="V1647" s="13">
        <f t="shared" si="207"/>
        <v>395.71428571428572</v>
      </c>
    </row>
    <row r="1648" spans="1:22" ht="43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41833.450266203705</v>
      </c>
      <c r="T1648" s="10">
        <f t="shared" si="205"/>
        <v>41865.757638888892</v>
      </c>
      <c r="U1648" s="13">
        <f t="shared" si="206"/>
        <v>32</v>
      </c>
      <c r="V1648" s="13">
        <f t="shared" si="207"/>
        <v>68.875</v>
      </c>
    </row>
    <row r="1649" spans="1:22" ht="2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41039.409456018519</v>
      </c>
      <c r="T1649" s="10">
        <f t="shared" si="205"/>
        <v>41069.409456018519</v>
      </c>
      <c r="U1649" s="13">
        <f t="shared" si="206"/>
        <v>30</v>
      </c>
      <c r="V1649" s="13">
        <f t="shared" si="207"/>
        <v>174.53333333333333</v>
      </c>
    </row>
    <row r="1650" spans="1:22" ht="2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40592.704652777778</v>
      </c>
      <c r="T1650" s="10">
        <f t="shared" si="205"/>
        <v>40622.662986111114</v>
      </c>
      <c r="U1650" s="13">
        <f t="shared" si="206"/>
        <v>30</v>
      </c>
      <c r="V1650" s="13">
        <f t="shared" si="207"/>
        <v>96.033333333333331</v>
      </c>
    </row>
    <row r="1651" spans="1:22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41737.684664351851</v>
      </c>
      <c r="T1651" s="10">
        <f t="shared" si="205"/>
        <v>41782.684664351851</v>
      </c>
      <c r="U1651" s="13">
        <f t="shared" si="206"/>
        <v>45</v>
      </c>
      <c r="V1651" s="13">
        <f t="shared" si="207"/>
        <v>84.940666666666658</v>
      </c>
    </row>
    <row r="1652" spans="1:22" ht="29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41526.435613425929</v>
      </c>
      <c r="T1652" s="10">
        <f t="shared" si="205"/>
        <v>41556.435613425929</v>
      </c>
      <c r="U1652" s="13">
        <f t="shared" si="206"/>
        <v>30</v>
      </c>
      <c r="V1652" s="13">
        <f t="shared" si="207"/>
        <v>94.36666666666666</v>
      </c>
    </row>
    <row r="1653" spans="1:22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40625.900694444441</v>
      </c>
      <c r="T1653" s="10">
        <f t="shared" si="205"/>
        <v>40659.290972222225</v>
      </c>
      <c r="U1653" s="13">
        <f t="shared" si="206"/>
        <v>34</v>
      </c>
      <c r="V1653" s="13">
        <f t="shared" si="207"/>
        <v>59.264705882352942</v>
      </c>
    </row>
    <row r="1654" spans="1:22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41572.492974537039</v>
      </c>
      <c r="T1654" s="10">
        <f t="shared" si="205"/>
        <v>41602.534641203703</v>
      </c>
      <c r="U1654" s="13">
        <f t="shared" si="206"/>
        <v>30</v>
      </c>
      <c r="V1654" s="13">
        <f t="shared" si="207"/>
        <v>151</v>
      </c>
    </row>
    <row r="1655" spans="1:22" ht="2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40626.834444444445</v>
      </c>
      <c r="T1655" s="10">
        <f t="shared" si="205"/>
        <v>40657.834444444445</v>
      </c>
      <c r="U1655" s="13">
        <f t="shared" si="206"/>
        <v>31</v>
      </c>
      <c r="V1655" s="13">
        <f t="shared" si="207"/>
        <v>281.01677419354843</v>
      </c>
    </row>
    <row r="1656" spans="1:22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40987.890740740739</v>
      </c>
      <c r="T1656" s="10">
        <f t="shared" si="205"/>
        <v>41017.890740740739</v>
      </c>
      <c r="U1656" s="13">
        <f t="shared" si="206"/>
        <v>30</v>
      </c>
      <c r="V1656" s="13">
        <f t="shared" si="207"/>
        <v>43.966666666666669</v>
      </c>
    </row>
    <row r="1657" spans="1:22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40974.791898148149</v>
      </c>
      <c r="T1657" s="10">
        <f t="shared" si="205"/>
        <v>41004.750231481477</v>
      </c>
      <c r="U1657" s="13">
        <f t="shared" si="206"/>
        <v>30</v>
      </c>
      <c r="V1657" s="13">
        <f t="shared" si="207"/>
        <v>71.433333333333337</v>
      </c>
    </row>
    <row r="1658" spans="1:22" ht="43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41226.928842592592</v>
      </c>
      <c r="T1658" s="10">
        <f t="shared" si="205"/>
        <v>41256.928842592592</v>
      </c>
      <c r="U1658" s="13">
        <f t="shared" si="206"/>
        <v>30</v>
      </c>
      <c r="V1658" s="13">
        <f t="shared" si="207"/>
        <v>250.83733333333333</v>
      </c>
    </row>
    <row r="1659" spans="1:22" ht="43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41023.782037037039</v>
      </c>
      <c r="T1659" s="10">
        <f t="shared" si="205"/>
        <v>41053.782037037039</v>
      </c>
      <c r="U1659" s="13">
        <f t="shared" si="206"/>
        <v>30</v>
      </c>
      <c r="V1659" s="13">
        <f t="shared" si="207"/>
        <v>874.44833333333338</v>
      </c>
    </row>
    <row r="1660" spans="1:22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41223.22184027778</v>
      </c>
      <c r="T1660" s="10">
        <f t="shared" si="205"/>
        <v>41261.597222222219</v>
      </c>
      <c r="U1660" s="13">
        <f t="shared" si="206"/>
        <v>38</v>
      </c>
      <c r="V1660" s="13">
        <f t="shared" si="207"/>
        <v>208.78947368421052</v>
      </c>
    </row>
    <row r="1661" spans="1:22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41596.913437499999</v>
      </c>
      <c r="T1661" s="10">
        <f t="shared" si="205"/>
        <v>41625.5</v>
      </c>
      <c r="U1661" s="13">
        <f t="shared" si="206"/>
        <v>29</v>
      </c>
      <c r="V1661" s="13">
        <f t="shared" si="207"/>
        <v>19.448275862068964</v>
      </c>
    </row>
    <row r="1662" spans="1:22" ht="43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42459.693865740745</v>
      </c>
      <c r="T1662" s="10">
        <f t="shared" si="205"/>
        <v>42490.915972222225</v>
      </c>
      <c r="U1662" s="13">
        <f t="shared" si="206"/>
        <v>31</v>
      </c>
      <c r="V1662" s="13">
        <f t="shared" si="207"/>
        <v>32.354838709677416</v>
      </c>
    </row>
    <row r="1663" spans="1:22" ht="43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42343.998043981483</v>
      </c>
      <c r="T1663" s="10">
        <f t="shared" si="205"/>
        <v>42386.875</v>
      </c>
      <c r="U1663" s="13">
        <f t="shared" si="206"/>
        <v>43</v>
      </c>
      <c r="V1663" s="13">
        <f t="shared" si="207"/>
        <v>188.32558139534885</v>
      </c>
    </row>
    <row r="1664" spans="1:22" ht="43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40848.198333333334</v>
      </c>
      <c r="T1664" s="10">
        <f t="shared" si="205"/>
        <v>40908.239999999998</v>
      </c>
      <c r="U1664" s="13">
        <f t="shared" si="206"/>
        <v>60</v>
      </c>
      <c r="V1664" s="13">
        <f t="shared" si="207"/>
        <v>136.85</v>
      </c>
    </row>
    <row r="1665" spans="1:22" ht="29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42006.02207175926</v>
      </c>
      <c r="T1665" s="10">
        <f t="shared" si="205"/>
        <v>42036.02207175926</v>
      </c>
      <c r="U1665" s="13">
        <f t="shared" si="206"/>
        <v>30</v>
      </c>
      <c r="V1665" s="13">
        <f t="shared" si="207"/>
        <v>36</v>
      </c>
    </row>
    <row r="1666" spans="1:22" ht="2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40939.761782407404</v>
      </c>
      <c r="T1666" s="10">
        <f t="shared" si="205"/>
        <v>40984.165972222225</v>
      </c>
      <c r="U1666" s="13">
        <f t="shared" si="206"/>
        <v>45</v>
      </c>
      <c r="V1666" s="13">
        <f t="shared" si="207"/>
        <v>68.004888888888885</v>
      </c>
    </row>
    <row r="1667" spans="1:22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10">
        <f t="shared" ref="S1667:S1730" si="212">(((J1667/60)/60)/24)+DATE(1970,1,1)</f>
        <v>40564.649456018517</v>
      </c>
      <c r="T1667" s="10">
        <f t="shared" ref="T1667:T1730" si="213">(((I1667/60)/60)/24)+DATE(1970,1,1)</f>
        <v>40596.125</v>
      </c>
      <c r="U1667" s="13">
        <f t="shared" ref="U1667:U1730" si="214">DATEDIF(S1667,T1667,"d")</f>
        <v>32</v>
      </c>
      <c r="V1667" s="13">
        <f t="shared" ref="V1667:V1730" si="215">E1667/U1667</f>
        <v>130.65625</v>
      </c>
    </row>
    <row r="1668" spans="1:22" ht="2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41331.253159722226</v>
      </c>
      <c r="T1668" s="10">
        <f t="shared" si="213"/>
        <v>41361.211493055554</v>
      </c>
      <c r="U1668" s="13">
        <f t="shared" si="214"/>
        <v>30</v>
      </c>
      <c r="V1668" s="13">
        <f t="shared" si="215"/>
        <v>134.06666666666666</v>
      </c>
    </row>
    <row r="1669" spans="1:22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41682.0705787037</v>
      </c>
      <c r="T1669" s="10">
        <f t="shared" si="213"/>
        <v>41709.290972222225</v>
      </c>
      <c r="U1669" s="13">
        <f t="shared" si="214"/>
        <v>27</v>
      </c>
      <c r="V1669" s="13">
        <f t="shared" si="215"/>
        <v>159.74074074074073</v>
      </c>
    </row>
    <row r="1670" spans="1:22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40845.14975694444</v>
      </c>
      <c r="T1670" s="10">
        <f t="shared" si="213"/>
        <v>40875.191423611112</v>
      </c>
      <c r="U1670" s="13">
        <f t="shared" si="214"/>
        <v>30</v>
      </c>
      <c r="V1670" s="13">
        <f t="shared" si="215"/>
        <v>273.7</v>
      </c>
    </row>
    <row r="1671" spans="1:22" ht="43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42461.885138888887</v>
      </c>
      <c r="T1671" s="10">
        <f t="shared" si="213"/>
        <v>42521.885138888887</v>
      </c>
      <c r="U1671" s="13">
        <f t="shared" si="214"/>
        <v>60</v>
      </c>
      <c r="V1671" s="13">
        <f t="shared" si="215"/>
        <v>46.583333333333336</v>
      </c>
    </row>
    <row r="1672" spans="1:22" ht="43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40313.930543981485</v>
      </c>
      <c r="T1672" s="10">
        <f t="shared" si="213"/>
        <v>40364.166666666664</v>
      </c>
      <c r="U1672" s="13">
        <f t="shared" si="214"/>
        <v>51</v>
      </c>
      <c r="V1672" s="13">
        <f t="shared" si="215"/>
        <v>20.117647058823529</v>
      </c>
    </row>
    <row r="1673" spans="1:22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42553.54414351852</v>
      </c>
      <c r="T1673" s="10">
        <f t="shared" si="213"/>
        <v>42583.54414351852</v>
      </c>
      <c r="U1673" s="13">
        <f t="shared" si="214"/>
        <v>30</v>
      </c>
      <c r="V1673" s="13">
        <f t="shared" si="215"/>
        <v>67.115666666666669</v>
      </c>
    </row>
    <row r="1674" spans="1:22" ht="29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41034.656597222223</v>
      </c>
      <c r="T1674" s="10">
        <f t="shared" si="213"/>
        <v>41064.656597222223</v>
      </c>
      <c r="U1674" s="13">
        <f t="shared" si="214"/>
        <v>30</v>
      </c>
      <c r="V1674" s="13">
        <f t="shared" si="215"/>
        <v>64</v>
      </c>
    </row>
    <row r="1675" spans="1:22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42039.878379629634</v>
      </c>
      <c r="T1675" s="10">
        <f t="shared" si="213"/>
        <v>42069.878379629634</v>
      </c>
      <c r="U1675" s="13">
        <f t="shared" si="214"/>
        <v>30</v>
      </c>
      <c r="V1675" s="13">
        <f t="shared" si="215"/>
        <v>89.666666666666671</v>
      </c>
    </row>
    <row r="1676" spans="1:22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42569.605393518519</v>
      </c>
      <c r="T1676" s="10">
        <f t="shared" si="213"/>
        <v>42600.290972222225</v>
      </c>
      <c r="U1676" s="13">
        <f t="shared" si="214"/>
        <v>31</v>
      </c>
      <c r="V1676" s="13">
        <f t="shared" si="215"/>
        <v>325.32258064516128</v>
      </c>
    </row>
    <row r="1677" spans="1:22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40802.733101851853</v>
      </c>
      <c r="T1677" s="10">
        <f t="shared" si="213"/>
        <v>40832.918749999997</v>
      </c>
      <c r="U1677" s="13">
        <f t="shared" si="214"/>
        <v>30</v>
      </c>
      <c r="V1677" s="13">
        <f t="shared" si="215"/>
        <v>45.805333333333337</v>
      </c>
    </row>
    <row r="1678" spans="1:22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40973.72623842593</v>
      </c>
      <c r="T1678" s="10">
        <f t="shared" si="213"/>
        <v>41020.165972222225</v>
      </c>
      <c r="U1678" s="13">
        <f t="shared" si="214"/>
        <v>47</v>
      </c>
      <c r="V1678" s="13">
        <f t="shared" si="215"/>
        <v>73.61702127659575</v>
      </c>
    </row>
    <row r="1679" spans="1:22" ht="2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42416.407129629632</v>
      </c>
      <c r="T1679" s="10">
        <f t="shared" si="213"/>
        <v>42476.249305555553</v>
      </c>
      <c r="U1679" s="13">
        <f t="shared" si="214"/>
        <v>60</v>
      </c>
      <c r="V1679" s="13">
        <f t="shared" si="215"/>
        <v>111.66666666666667</v>
      </c>
    </row>
    <row r="1680" spans="1:22" ht="29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41662.854988425926</v>
      </c>
      <c r="T1680" s="10">
        <f t="shared" si="213"/>
        <v>41676.854988425926</v>
      </c>
      <c r="U1680" s="13">
        <f t="shared" si="214"/>
        <v>14</v>
      </c>
      <c r="V1680" s="13">
        <f t="shared" si="215"/>
        <v>126.85714285714286</v>
      </c>
    </row>
    <row r="1681" spans="1:22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40723.068807870368</v>
      </c>
      <c r="T1681" s="10">
        <f t="shared" si="213"/>
        <v>40746.068807870368</v>
      </c>
      <c r="U1681" s="13">
        <f t="shared" si="214"/>
        <v>23</v>
      </c>
      <c r="V1681" s="13">
        <f t="shared" si="215"/>
        <v>152.17391304347825</v>
      </c>
    </row>
    <row r="1682" spans="1:22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41802.757719907408</v>
      </c>
      <c r="T1682" s="10">
        <f t="shared" si="213"/>
        <v>41832.757719907408</v>
      </c>
      <c r="U1682" s="13">
        <f t="shared" si="214"/>
        <v>30</v>
      </c>
      <c r="V1682" s="13">
        <f t="shared" si="215"/>
        <v>39.166666666666664</v>
      </c>
    </row>
    <row r="1683" spans="1:22" ht="43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42774.121342592596</v>
      </c>
      <c r="T1683" s="10">
        <f t="shared" si="213"/>
        <v>42823.083333333328</v>
      </c>
      <c r="U1683" s="13">
        <f t="shared" si="214"/>
        <v>49</v>
      </c>
      <c r="V1683" s="13">
        <f t="shared" si="215"/>
        <v>1345.3955102040818</v>
      </c>
    </row>
    <row r="1684" spans="1:22" ht="29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0">
        <f t="shared" si="212"/>
        <v>42779.21365740741</v>
      </c>
      <c r="T1684" s="10">
        <f t="shared" si="213"/>
        <v>42839.171990740739</v>
      </c>
      <c r="U1684" s="13">
        <f t="shared" si="214"/>
        <v>60</v>
      </c>
      <c r="V1684" s="13">
        <f t="shared" si="215"/>
        <v>0</v>
      </c>
    </row>
    <row r="1685" spans="1:22" ht="2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42808.781689814816</v>
      </c>
      <c r="T1685" s="10">
        <f t="shared" si="213"/>
        <v>42832.781689814816</v>
      </c>
      <c r="U1685" s="13">
        <f t="shared" si="214"/>
        <v>24</v>
      </c>
      <c r="V1685" s="13">
        <f t="shared" si="215"/>
        <v>31.666666666666668</v>
      </c>
    </row>
    <row r="1686" spans="1:22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42783.815289351856</v>
      </c>
      <c r="T1686" s="10">
        <f t="shared" si="213"/>
        <v>42811.773622685185</v>
      </c>
      <c r="U1686" s="13">
        <f t="shared" si="214"/>
        <v>28</v>
      </c>
      <c r="V1686" s="13">
        <f t="shared" si="215"/>
        <v>311.78571428571428</v>
      </c>
    </row>
    <row r="1687" spans="1:22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42788.2502662037</v>
      </c>
      <c r="T1687" s="10">
        <f t="shared" si="213"/>
        <v>42818.208599537036</v>
      </c>
      <c r="U1687" s="13">
        <f t="shared" si="214"/>
        <v>30</v>
      </c>
      <c r="V1687" s="13">
        <f t="shared" si="215"/>
        <v>12</v>
      </c>
    </row>
    <row r="1688" spans="1:22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42792.843969907408</v>
      </c>
      <c r="T1688" s="10">
        <f t="shared" si="213"/>
        <v>42852.802303240736</v>
      </c>
      <c r="U1688" s="13">
        <f t="shared" si="214"/>
        <v>60</v>
      </c>
      <c r="V1688" s="13">
        <f t="shared" si="215"/>
        <v>0.3</v>
      </c>
    </row>
    <row r="1689" spans="1:22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42802.046817129631</v>
      </c>
      <c r="T1689" s="10">
        <f t="shared" si="213"/>
        <v>42835.84375</v>
      </c>
      <c r="U1689" s="13">
        <f t="shared" si="214"/>
        <v>33</v>
      </c>
      <c r="V1689" s="13">
        <f t="shared" si="215"/>
        <v>94.696969696969703</v>
      </c>
    </row>
    <row r="1690" spans="1:22" ht="43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42804.534652777773</v>
      </c>
      <c r="T1690" s="10">
        <f t="shared" si="213"/>
        <v>42834.492986111116</v>
      </c>
      <c r="U1690" s="13">
        <f t="shared" si="214"/>
        <v>30</v>
      </c>
      <c r="V1690" s="13">
        <f t="shared" si="215"/>
        <v>59.06666666666667</v>
      </c>
    </row>
    <row r="1691" spans="1:2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42780.942476851851</v>
      </c>
      <c r="T1691" s="10">
        <f t="shared" si="213"/>
        <v>42810.900810185187</v>
      </c>
      <c r="U1691" s="13">
        <f t="shared" si="214"/>
        <v>30</v>
      </c>
      <c r="V1691" s="13">
        <f t="shared" si="215"/>
        <v>80</v>
      </c>
    </row>
    <row r="1692" spans="1:22" ht="2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42801.43104166667</v>
      </c>
      <c r="T1692" s="10">
        <f t="shared" si="213"/>
        <v>42831.389374999999</v>
      </c>
      <c r="U1692" s="13">
        <f t="shared" si="214"/>
        <v>30</v>
      </c>
      <c r="V1692" s="13">
        <f t="shared" si="215"/>
        <v>21.166666666666668</v>
      </c>
    </row>
    <row r="1693" spans="1:22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42795.701481481476</v>
      </c>
      <c r="T1693" s="10">
        <f t="shared" si="213"/>
        <v>42828.041666666672</v>
      </c>
      <c r="U1693" s="13">
        <f t="shared" si="214"/>
        <v>33</v>
      </c>
      <c r="V1693" s="13">
        <f t="shared" si="215"/>
        <v>304.30303030303031</v>
      </c>
    </row>
    <row r="1694" spans="1:22" ht="2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42788.151238425926</v>
      </c>
      <c r="T1694" s="10">
        <f t="shared" si="213"/>
        <v>42820.999305555553</v>
      </c>
      <c r="U1694" s="13">
        <f t="shared" si="214"/>
        <v>32</v>
      </c>
      <c r="V1694" s="13">
        <f t="shared" si="215"/>
        <v>74.6875</v>
      </c>
    </row>
    <row r="1695" spans="1:22" ht="43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42803.920277777783</v>
      </c>
      <c r="T1695" s="10">
        <f t="shared" si="213"/>
        <v>42834.833333333328</v>
      </c>
      <c r="U1695" s="13">
        <f t="shared" si="214"/>
        <v>31</v>
      </c>
      <c r="V1695" s="13">
        <f t="shared" si="215"/>
        <v>9.0322580645161299</v>
      </c>
    </row>
    <row r="1696" spans="1:22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42791.669837962967</v>
      </c>
      <c r="T1696" s="10">
        <f t="shared" si="213"/>
        <v>42821.191666666666</v>
      </c>
      <c r="U1696" s="13">
        <f t="shared" si="214"/>
        <v>30</v>
      </c>
      <c r="V1696" s="13">
        <f t="shared" si="215"/>
        <v>0.16666666666666666</v>
      </c>
    </row>
    <row r="1697" spans="1:22" ht="43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42801.031412037039</v>
      </c>
      <c r="T1697" s="10">
        <f t="shared" si="213"/>
        <v>42835.041666666672</v>
      </c>
      <c r="U1697" s="13">
        <f t="shared" si="214"/>
        <v>34</v>
      </c>
      <c r="V1697" s="13">
        <f t="shared" si="215"/>
        <v>41.323529411764703</v>
      </c>
    </row>
    <row r="1698" spans="1:22" ht="43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0">
        <f t="shared" si="212"/>
        <v>42796.069571759261</v>
      </c>
      <c r="T1698" s="10">
        <f t="shared" si="213"/>
        <v>42826.027905092589</v>
      </c>
      <c r="U1698" s="13">
        <f t="shared" si="214"/>
        <v>30</v>
      </c>
      <c r="V1698" s="13">
        <f t="shared" si="215"/>
        <v>0</v>
      </c>
    </row>
    <row r="1699" spans="1:22" ht="2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42805.032962962956</v>
      </c>
      <c r="T1699" s="10">
        <f t="shared" si="213"/>
        <v>42834.991296296299</v>
      </c>
      <c r="U1699" s="13">
        <f t="shared" si="214"/>
        <v>29</v>
      </c>
      <c r="V1699" s="13">
        <f t="shared" si="215"/>
        <v>87.103448275862064</v>
      </c>
    </row>
    <row r="1700" spans="1:22" ht="43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0">
        <f t="shared" si="212"/>
        <v>42796.207870370374</v>
      </c>
      <c r="T1700" s="10">
        <f t="shared" si="213"/>
        <v>42820.147916666669</v>
      </c>
      <c r="U1700" s="13">
        <f t="shared" si="214"/>
        <v>24</v>
      </c>
      <c r="V1700" s="13">
        <f t="shared" si="215"/>
        <v>0</v>
      </c>
    </row>
    <row r="1701" spans="1:22" ht="43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42806.863946759258</v>
      </c>
      <c r="T1701" s="10">
        <f t="shared" si="213"/>
        <v>42836.863946759258</v>
      </c>
      <c r="U1701" s="13">
        <f t="shared" si="214"/>
        <v>30</v>
      </c>
      <c r="V1701" s="13">
        <f t="shared" si="215"/>
        <v>7.2</v>
      </c>
    </row>
    <row r="1702" spans="1:22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42796.071643518517</v>
      </c>
      <c r="T1702" s="10">
        <f t="shared" si="213"/>
        <v>42826.166666666672</v>
      </c>
      <c r="U1702" s="13">
        <f t="shared" si="214"/>
        <v>30</v>
      </c>
      <c r="V1702" s="13">
        <f t="shared" si="215"/>
        <v>173.73333333333332</v>
      </c>
    </row>
    <row r="1703" spans="1:22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41989.664409722223</v>
      </c>
      <c r="T1703" s="10">
        <f t="shared" si="213"/>
        <v>42019.664409722223</v>
      </c>
      <c r="U1703" s="13">
        <f t="shared" si="214"/>
        <v>30</v>
      </c>
      <c r="V1703" s="13">
        <f t="shared" si="215"/>
        <v>0.33333333333333331</v>
      </c>
    </row>
    <row r="1704" spans="1:2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42063.869791666672</v>
      </c>
      <c r="T1704" s="10">
        <f t="shared" si="213"/>
        <v>42093.828125</v>
      </c>
      <c r="U1704" s="13">
        <f t="shared" si="214"/>
        <v>30</v>
      </c>
      <c r="V1704" s="13">
        <f t="shared" si="215"/>
        <v>3.3333333333333333E-2</v>
      </c>
    </row>
    <row r="1705" spans="1:22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42187.281678240746</v>
      </c>
      <c r="T1705" s="10">
        <f t="shared" si="213"/>
        <v>42247.281678240746</v>
      </c>
      <c r="U1705" s="13">
        <f t="shared" si="214"/>
        <v>60</v>
      </c>
      <c r="V1705" s="13">
        <f t="shared" si="215"/>
        <v>0.85</v>
      </c>
    </row>
    <row r="1706" spans="1:22" ht="29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42021.139733796299</v>
      </c>
      <c r="T1706" s="10">
        <f t="shared" si="213"/>
        <v>42051.139733796299</v>
      </c>
      <c r="U1706" s="13">
        <f t="shared" si="214"/>
        <v>30</v>
      </c>
      <c r="V1706" s="13">
        <f t="shared" si="215"/>
        <v>43.4</v>
      </c>
    </row>
    <row r="1707" spans="1:22" ht="2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0">
        <f t="shared" si="212"/>
        <v>42245.016736111109</v>
      </c>
      <c r="T1707" s="10">
        <f t="shared" si="213"/>
        <v>42256.666666666672</v>
      </c>
      <c r="U1707" s="13">
        <f t="shared" si="214"/>
        <v>11</v>
      </c>
      <c r="V1707" s="13">
        <f t="shared" si="215"/>
        <v>0</v>
      </c>
    </row>
    <row r="1708" spans="1:22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0">
        <f t="shared" si="212"/>
        <v>42179.306388888886</v>
      </c>
      <c r="T1708" s="10">
        <f t="shared" si="213"/>
        <v>42239.306388888886</v>
      </c>
      <c r="U1708" s="13">
        <f t="shared" si="214"/>
        <v>60</v>
      </c>
      <c r="V1708" s="13">
        <f t="shared" si="215"/>
        <v>0</v>
      </c>
    </row>
    <row r="1709" spans="1:22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42427.721006944441</v>
      </c>
      <c r="T1709" s="10">
        <f t="shared" si="213"/>
        <v>42457.679340277777</v>
      </c>
      <c r="U1709" s="13">
        <f t="shared" si="214"/>
        <v>30</v>
      </c>
      <c r="V1709" s="13">
        <f t="shared" si="215"/>
        <v>16.233333333333334</v>
      </c>
    </row>
    <row r="1710" spans="1:22" ht="43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0">
        <f t="shared" si="212"/>
        <v>42451.866967592592</v>
      </c>
      <c r="T1710" s="10">
        <f t="shared" si="213"/>
        <v>42491.866967592592</v>
      </c>
      <c r="U1710" s="13">
        <f t="shared" si="214"/>
        <v>40</v>
      </c>
      <c r="V1710" s="13">
        <f t="shared" si="215"/>
        <v>0</v>
      </c>
    </row>
    <row r="1711" spans="1:22" ht="2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41841.56381944444</v>
      </c>
      <c r="T1711" s="10">
        <f t="shared" si="213"/>
        <v>41882.818749999999</v>
      </c>
      <c r="U1711" s="13">
        <f t="shared" si="214"/>
        <v>41</v>
      </c>
      <c r="V1711" s="13">
        <f t="shared" si="215"/>
        <v>2.0731707317073171</v>
      </c>
    </row>
    <row r="1712" spans="1:22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42341.59129629629</v>
      </c>
      <c r="T1712" s="10">
        <f t="shared" si="213"/>
        <v>42387.541666666672</v>
      </c>
      <c r="U1712" s="13">
        <f t="shared" si="214"/>
        <v>46</v>
      </c>
      <c r="V1712" s="13">
        <f t="shared" si="215"/>
        <v>0.73913043478260865</v>
      </c>
    </row>
    <row r="1713" spans="1:22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41852.646226851852</v>
      </c>
      <c r="T1713" s="10">
        <f t="shared" si="213"/>
        <v>41883.646226851852</v>
      </c>
      <c r="U1713" s="13">
        <f t="shared" si="214"/>
        <v>31</v>
      </c>
      <c r="V1713" s="13">
        <f t="shared" si="215"/>
        <v>33.87096774193548</v>
      </c>
    </row>
    <row r="1714" spans="1:22" ht="43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0">
        <f t="shared" si="212"/>
        <v>42125.913807870369</v>
      </c>
      <c r="T1714" s="10">
        <f t="shared" si="213"/>
        <v>42185.913807870369</v>
      </c>
      <c r="U1714" s="13">
        <f t="shared" si="214"/>
        <v>60</v>
      </c>
      <c r="V1714" s="13">
        <f t="shared" si="215"/>
        <v>0</v>
      </c>
    </row>
    <row r="1715" spans="1:22" ht="43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41887.801064814819</v>
      </c>
      <c r="T1715" s="10">
        <f t="shared" si="213"/>
        <v>41917.801064814819</v>
      </c>
      <c r="U1715" s="13">
        <f t="shared" si="214"/>
        <v>30</v>
      </c>
      <c r="V1715" s="13">
        <f t="shared" si="215"/>
        <v>1.6666666666666667</v>
      </c>
    </row>
    <row r="1716" spans="1:22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42095.918530092589</v>
      </c>
      <c r="T1716" s="10">
        <f t="shared" si="213"/>
        <v>42125.918530092589</v>
      </c>
      <c r="U1716" s="13">
        <f t="shared" si="214"/>
        <v>30</v>
      </c>
      <c r="V1716" s="13">
        <f t="shared" si="215"/>
        <v>65.566666666666663</v>
      </c>
    </row>
    <row r="1717" spans="1:22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42064.217418981483</v>
      </c>
      <c r="T1717" s="10">
        <f t="shared" si="213"/>
        <v>42094.140277777777</v>
      </c>
      <c r="U1717" s="13">
        <f t="shared" si="214"/>
        <v>30</v>
      </c>
      <c r="V1717" s="13">
        <f t="shared" si="215"/>
        <v>0.36666666666666664</v>
      </c>
    </row>
    <row r="1718" spans="1:22" ht="43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42673.577534722222</v>
      </c>
      <c r="T1718" s="10">
        <f t="shared" si="213"/>
        <v>42713.619201388887</v>
      </c>
      <c r="U1718" s="13">
        <f t="shared" si="214"/>
        <v>40</v>
      </c>
      <c r="V1718" s="13">
        <f t="shared" si="215"/>
        <v>3.75</v>
      </c>
    </row>
    <row r="1719" spans="1:22" ht="2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42460.98192129629</v>
      </c>
      <c r="T1719" s="10">
        <f t="shared" si="213"/>
        <v>42481.166666666672</v>
      </c>
      <c r="U1719" s="13">
        <f t="shared" si="214"/>
        <v>21</v>
      </c>
      <c r="V1719" s="13">
        <f t="shared" si="215"/>
        <v>66.428571428571431</v>
      </c>
    </row>
    <row r="1720" spans="1:2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42460.610520833332</v>
      </c>
      <c r="T1720" s="10">
        <f t="shared" si="213"/>
        <v>42504.207638888889</v>
      </c>
      <c r="U1720" s="13">
        <f t="shared" si="214"/>
        <v>44</v>
      </c>
      <c r="V1720" s="13">
        <f t="shared" si="215"/>
        <v>1.7045454545454546</v>
      </c>
    </row>
    <row r="1721" spans="1:22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41869.534618055557</v>
      </c>
      <c r="T1721" s="10">
        <f t="shared" si="213"/>
        <v>41899.534618055557</v>
      </c>
      <c r="U1721" s="13">
        <f t="shared" si="214"/>
        <v>30</v>
      </c>
      <c r="V1721" s="13">
        <f t="shared" si="215"/>
        <v>1.1666666666666667</v>
      </c>
    </row>
    <row r="1722" spans="1:22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41922.783229166671</v>
      </c>
      <c r="T1722" s="10">
        <f t="shared" si="213"/>
        <v>41952.824895833335</v>
      </c>
      <c r="U1722" s="13">
        <f t="shared" si="214"/>
        <v>30</v>
      </c>
      <c r="V1722" s="13">
        <f t="shared" si="215"/>
        <v>7.5</v>
      </c>
    </row>
    <row r="1723" spans="1:22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0">
        <f t="shared" si="212"/>
        <v>42319.461377314816</v>
      </c>
      <c r="T1723" s="10">
        <f t="shared" si="213"/>
        <v>42349.461377314816</v>
      </c>
      <c r="U1723" s="13">
        <f t="shared" si="214"/>
        <v>30</v>
      </c>
      <c r="V1723" s="13">
        <f t="shared" si="215"/>
        <v>0</v>
      </c>
    </row>
    <row r="1724" spans="1:22" ht="2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42425.960983796293</v>
      </c>
      <c r="T1724" s="10">
        <f t="shared" si="213"/>
        <v>42463.006944444445</v>
      </c>
      <c r="U1724" s="13">
        <f t="shared" si="214"/>
        <v>38</v>
      </c>
      <c r="V1724" s="13">
        <f t="shared" si="215"/>
        <v>2.6315789473684209E-2</v>
      </c>
    </row>
    <row r="1725" spans="1:22" ht="43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42129.82540509259</v>
      </c>
      <c r="T1725" s="10">
        <f t="shared" si="213"/>
        <v>42186.25</v>
      </c>
      <c r="U1725" s="13">
        <f t="shared" si="214"/>
        <v>57</v>
      </c>
      <c r="V1725" s="13">
        <f t="shared" si="215"/>
        <v>11.403508771929825</v>
      </c>
    </row>
    <row r="1726" spans="1:22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41912.932430555556</v>
      </c>
      <c r="T1726" s="10">
        <f t="shared" si="213"/>
        <v>41942.932430555556</v>
      </c>
      <c r="U1726" s="13">
        <f t="shared" si="214"/>
        <v>30</v>
      </c>
      <c r="V1726" s="13">
        <f t="shared" si="215"/>
        <v>1.1666666666666667</v>
      </c>
    </row>
    <row r="1727" spans="1:22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41845.968159722222</v>
      </c>
      <c r="T1727" s="10">
        <f t="shared" si="213"/>
        <v>41875.968159722222</v>
      </c>
      <c r="U1727" s="13">
        <f t="shared" si="214"/>
        <v>30</v>
      </c>
      <c r="V1727" s="13">
        <f t="shared" si="215"/>
        <v>18.666666666666668</v>
      </c>
    </row>
    <row r="1728" spans="1:22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41788.919722222221</v>
      </c>
      <c r="T1728" s="10">
        <f t="shared" si="213"/>
        <v>41817.919722222221</v>
      </c>
      <c r="U1728" s="13">
        <f t="shared" si="214"/>
        <v>29</v>
      </c>
      <c r="V1728" s="13">
        <f t="shared" si="215"/>
        <v>75.724137931034477</v>
      </c>
    </row>
    <row r="1729" spans="1:22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42044.927974537044</v>
      </c>
      <c r="T1729" s="10">
        <f t="shared" si="213"/>
        <v>42099.458333333328</v>
      </c>
      <c r="U1729" s="13">
        <f t="shared" si="214"/>
        <v>55</v>
      </c>
      <c r="V1729" s="13">
        <f t="shared" si="215"/>
        <v>1.8181818181818181E-2</v>
      </c>
    </row>
    <row r="1730" spans="1:22" ht="2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42268.625856481478</v>
      </c>
      <c r="T1730" s="10">
        <f t="shared" si="213"/>
        <v>42298.625856481478</v>
      </c>
      <c r="U1730" s="13">
        <f t="shared" si="214"/>
        <v>30</v>
      </c>
      <c r="V1730" s="13">
        <f t="shared" si="215"/>
        <v>28.5</v>
      </c>
    </row>
    <row r="1731" spans="1:22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10">
        <f t="shared" ref="S1731:S1794" si="220">(((J1731/60)/60)/24)+DATE(1970,1,1)</f>
        <v>42471.052152777775</v>
      </c>
      <c r="T1731" s="10">
        <f t="shared" ref="T1731:T1794" si="221">(((I1731/60)/60)/24)+DATE(1970,1,1)</f>
        <v>42531.052152777775</v>
      </c>
      <c r="U1731" s="13">
        <f t="shared" ref="U1731:U1794" si="222">DATEDIF(S1731,T1731,"d")</f>
        <v>60</v>
      </c>
      <c r="V1731" s="13">
        <f t="shared" ref="V1731:V1794" si="223">E1731/U1731</f>
        <v>0</v>
      </c>
    </row>
    <row r="1732" spans="1:22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0">
        <f t="shared" si="220"/>
        <v>42272.087766203709</v>
      </c>
      <c r="T1732" s="10">
        <f t="shared" si="221"/>
        <v>42302.087766203709</v>
      </c>
      <c r="U1732" s="13">
        <f t="shared" si="222"/>
        <v>30</v>
      </c>
      <c r="V1732" s="13">
        <f t="shared" si="223"/>
        <v>0</v>
      </c>
    </row>
    <row r="1733" spans="1:22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0">
        <f t="shared" si="220"/>
        <v>42152.906851851847</v>
      </c>
      <c r="T1733" s="10">
        <f t="shared" si="221"/>
        <v>42166.625</v>
      </c>
      <c r="U1733" s="13">
        <f t="shared" si="222"/>
        <v>14</v>
      </c>
      <c r="V1733" s="13">
        <f t="shared" si="223"/>
        <v>0</v>
      </c>
    </row>
    <row r="1734" spans="1:22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0">
        <f t="shared" si="220"/>
        <v>42325.683807870373</v>
      </c>
      <c r="T1734" s="10">
        <f t="shared" si="221"/>
        <v>42385.208333333328</v>
      </c>
      <c r="U1734" s="13">
        <f t="shared" si="222"/>
        <v>60</v>
      </c>
      <c r="V1734" s="13">
        <f t="shared" si="223"/>
        <v>0</v>
      </c>
    </row>
    <row r="1735" spans="1:22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0">
        <f t="shared" si="220"/>
        <v>42614.675625000003</v>
      </c>
      <c r="T1735" s="10">
        <f t="shared" si="221"/>
        <v>42626.895833333328</v>
      </c>
      <c r="U1735" s="13">
        <f t="shared" si="222"/>
        <v>12</v>
      </c>
      <c r="V1735" s="13">
        <f t="shared" si="223"/>
        <v>0</v>
      </c>
    </row>
    <row r="1736" spans="1:22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42102.036527777775</v>
      </c>
      <c r="T1736" s="10">
        <f t="shared" si="221"/>
        <v>42132.036527777775</v>
      </c>
      <c r="U1736" s="13">
        <f t="shared" si="222"/>
        <v>30</v>
      </c>
      <c r="V1736" s="13">
        <f t="shared" si="223"/>
        <v>3.3333333333333333E-2</v>
      </c>
    </row>
    <row r="1737" spans="1:22" ht="2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42559.814178240747</v>
      </c>
      <c r="T1737" s="10">
        <f t="shared" si="221"/>
        <v>42589.814178240747</v>
      </c>
      <c r="U1737" s="13">
        <f t="shared" si="222"/>
        <v>30</v>
      </c>
      <c r="V1737" s="13">
        <f t="shared" si="223"/>
        <v>3.6666666666666665</v>
      </c>
    </row>
    <row r="1738" spans="1:22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42286.861493055556</v>
      </c>
      <c r="T1738" s="10">
        <f t="shared" si="221"/>
        <v>42316.90315972222</v>
      </c>
      <c r="U1738" s="13">
        <f t="shared" si="222"/>
        <v>30</v>
      </c>
      <c r="V1738" s="13">
        <f t="shared" si="223"/>
        <v>0.73333333333333328</v>
      </c>
    </row>
    <row r="1739" spans="1:22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42175.948981481488</v>
      </c>
      <c r="T1739" s="10">
        <f t="shared" si="221"/>
        <v>42205.948981481488</v>
      </c>
      <c r="U1739" s="13">
        <f t="shared" si="222"/>
        <v>30</v>
      </c>
      <c r="V1739" s="13">
        <f t="shared" si="223"/>
        <v>28.333333333333332</v>
      </c>
    </row>
    <row r="1740" spans="1:22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41884.874328703707</v>
      </c>
      <c r="T1740" s="10">
        <f t="shared" si="221"/>
        <v>41914.874328703707</v>
      </c>
      <c r="U1740" s="13">
        <f t="shared" si="222"/>
        <v>30</v>
      </c>
      <c r="V1740" s="13">
        <f t="shared" si="223"/>
        <v>0.66666666666666663</v>
      </c>
    </row>
    <row r="1741" spans="1:22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42435.874212962968</v>
      </c>
      <c r="T1741" s="10">
        <f t="shared" si="221"/>
        <v>42494.832546296297</v>
      </c>
      <c r="U1741" s="13">
        <f t="shared" si="222"/>
        <v>59</v>
      </c>
      <c r="V1741" s="13">
        <f t="shared" si="223"/>
        <v>1.6949152542372881E-2</v>
      </c>
    </row>
    <row r="1742" spans="1:22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0">
        <f t="shared" si="220"/>
        <v>42171.817384259266</v>
      </c>
      <c r="T1742" s="10">
        <f t="shared" si="221"/>
        <v>42201.817384259266</v>
      </c>
      <c r="U1742" s="13">
        <f t="shared" si="222"/>
        <v>30</v>
      </c>
      <c r="V1742" s="13">
        <f t="shared" si="223"/>
        <v>0</v>
      </c>
    </row>
    <row r="1743" spans="1:22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42120.628136574072</v>
      </c>
      <c r="T1743" s="10">
        <f t="shared" si="221"/>
        <v>42165.628136574072</v>
      </c>
      <c r="U1743" s="13">
        <f t="shared" si="222"/>
        <v>45</v>
      </c>
      <c r="V1743" s="13">
        <f t="shared" si="223"/>
        <v>29.555555555555557</v>
      </c>
    </row>
    <row r="1744" spans="1:22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42710.876967592587</v>
      </c>
      <c r="T1744" s="10">
        <f t="shared" si="221"/>
        <v>42742.875</v>
      </c>
      <c r="U1744" s="13">
        <f t="shared" si="222"/>
        <v>32</v>
      </c>
      <c r="V1744" s="13">
        <f t="shared" si="223"/>
        <v>67.96875</v>
      </c>
    </row>
    <row r="1745" spans="1:22" ht="2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42586.925636574073</v>
      </c>
      <c r="T1745" s="10">
        <f t="shared" si="221"/>
        <v>42609.165972222225</v>
      </c>
      <c r="U1745" s="13">
        <f t="shared" si="222"/>
        <v>23</v>
      </c>
      <c r="V1745" s="13">
        <f t="shared" si="223"/>
        <v>261.95652173913044</v>
      </c>
    </row>
    <row r="1746" spans="1:22" ht="43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42026.605057870373</v>
      </c>
      <c r="T1746" s="10">
        <f t="shared" si="221"/>
        <v>42071.563391203701</v>
      </c>
      <c r="U1746" s="13">
        <f t="shared" si="222"/>
        <v>45</v>
      </c>
      <c r="V1746" s="13">
        <f t="shared" si="223"/>
        <v>144.77777777777777</v>
      </c>
    </row>
    <row r="1747" spans="1:22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42690.259699074071</v>
      </c>
      <c r="T1747" s="10">
        <f t="shared" si="221"/>
        <v>42726.083333333328</v>
      </c>
      <c r="U1747" s="13">
        <f t="shared" si="222"/>
        <v>36</v>
      </c>
      <c r="V1747" s="13">
        <f t="shared" si="223"/>
        <v>221.69444444444446</v>
      </c>
    </row>
    <row r="1748" spans="1:22" ht="43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42668.176701388889</v>
      </c>
      <c r="T1748" s="10">
        <f t="shared" si="221"/>
        <v>42698.083333333328</v>
      </c>
      <c r="U1748" s="13">
        <f t="shared" si="222"/>
        <v>30</v>
      </c>
      <c r="V1748" s="13">
        <f t="shared" si="223"/>
        <v>740.5</v>
      </c>
    </row>
    <row r="1749" spans="1:22" ht="2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42292.435532407413</v>
      </c>
      <c r="T1749" s="10">
        <f t="shared" si="221"/>
        <v>42321.625</v>
      </c>
      <c r="U1749" s="13">
        <f t="shared" si="222"/>
        <v>29</v>
      </c>
      <c r="V1749" s="13">
        <f t="shared" si="223"/>
        <v>325.72413793103448</v>
      </c>
    </row>
    <row r="1750" spans="1:22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42219.950729166667</v>
      </c>
      <c r="T1750" s="10">
        <f t="shared" si="221"/>
        <v>42249.950729166667</v>
      </c>
      <c r="U1750" s="13">
        <f t="shared" si="222"/>
        <v>30</v>
      </c>
      <c r="V1750" s="13">
        <f t="shared" si="223"/>
        <v>2165.8000000000002</v>
      </c>
    </row>
    <row r="1751" spans="1:22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42758.975937499999</v>
      </c>
      <c r="T1751" s="10">
        <f t="shared" si="221"/>
        <v>42795.791666666672</v>
      </c>
      <c r="U1751" s="13">
        <f t="shared" si="222"/>
        <v>37</v>
      </c>
      <c r="V1751" s="13">
        <f t="shared" si="223"/>
        <v>335.41891891891891</v>
      </c>
    </row>
    <row r="1752" spans="1:22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42454.836851851855</v>
      </c>
      <c r="T1752" s="10">
        <f t="shared" si="221"/>
        <v>42479.836851851855</v>
      </c>
      <c r="U1752" s="13">
        <f t="shared" si="222"/>
        <v>25</v>
      </c>
      <c r="V1752" s="13">
        <f t="shared" si="223"/>
        <v>403.24</v>
      </c>
    </row>
    <row r="1753" spans="1:22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42052.7815162037</v>
      </c>
      <c r="T1753" s="10">
        <f t="shared" si="221"/>
        <v>42082.739849537036</v>
      </c>
      <c r="U1753" s="13">
        <f t="shared" si="222"/>
        <v>30</v>
      </c>
      <c r="V1753" s="13">
        <f t="shared" si="223"/>
        <v>343</v>
      </c>
    </row>
    <row r="1754" spans="1:22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42627.253263888888</v>
      </c>
      <c r="T1754" s="10">
        <f t="shared" si="221"/>
        <v>42657.253263888888</v>
      </c>
      <c r="U1754" s="13">
        <f t="shared" si="222"/>
        <v>30</v>
      </c>
      <c r="V1754" s="13">
        <f t="shared" si="223"/>
        <v>104.06666666666666</v>
      </c>
    </row>
    <row r="1755" spans="1:22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42420.74962962963</v>
      </c>
      <c r="T1755" s="10">
        <f t="shared" si="221"/>
        <v>42450.707962962959</v>
      </c>
      <c r="U1755" s="13">
        <f t="shared" si="222"/>
        <v>30</v>
      </c>
      <c r="V1755" s="13">
        <f t="shared" si="223"/>
        <v>540</v>
      </c>
    </row>
    <row r="1756" spans="1:22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42067.876770833333</v>
      </c>
      <c r="T1756" s="10">
        <f t="shared" si="221"/>
        <v>42097.835104166668</v>
      </c>
      <c r="U1756" s="13">
        <f t="shared" si="222"/>
        <v>30</v>
      </c>
      <c r="V1756" s="13">
        <f t="shared" si="223"/>
        <v>313.16666666666669</v>
      </c>
    </row>
    <row r="1757" spans="1:22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42252.788900462961</v>
      </c>
      <c r="T1757" s="10">
        <f t="shared" si="221"/>
        <v>42282.788900462961</v>
      </c>
      <c r="U1757" s="13">
        <f t="shared" si="222"/>
        <v>30</v>
      </c>
      <c r="V1757" s="13">
        <f t="shared" si="223"/>
        <v>1</v>
      </c>
    </row>
    <row r="1758" spans="1:22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42571.167465277773</v>
      </c>
      <c r="T1758" s="10">
        <f t="shared" si="221"/>
        <v>42611.167465277773</v>
      </c>
      <c r="U1758" s="13">
        <f t="shared" si="222"/>
        <v>40</v>
      </c>
      <c r="V1758" s="13">
        <f t="shared" si="223"/>
        <v>141.39000000000001</v>
      </c>
    </row>
    <row r="1759" spans="1:22" ht="29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42733.827349537038</v>
      </c>
      <c r="T1759" s="10">
        <f t="shared" si="221"/>
        <v>42763.811805555553</v>
      </c>
      <c r="U1759" s="13">
        <f t="shared" si="222"/>
        <v>30</v>
      </c>
      <c r="V1759" s="13">
        <f t="shared" si="223"/>
        <v>193.33333333333334</v>
      </c>
    </row>
    <row r="1760" spans="1:22" ht="43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42505.955925925926</v>
      </c>
      <c r="T1760" s="10">
        <f t="shared" si="221"/>
        <v>42565.955925925926</v>
      </c>
      <c r="U1760" s="13">
        <f t="shared" si="222"/>
        <v>60</v>
      </c>
      <c r="V1760" s="13">
        <f t="shared" si="223"/>
        <v>19.116666666666667</v>
      </c>
    </row>
    <row r="1761" spans="1:2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42068.829039351855</v>
      </c>
      <c r="T1761" s="10">
        <f t="shared" si="221"/>
        <v>42088.787372685183</v>
      </c>
      <c r="U1761" s="13">
        <f t="shared" si="222"/>
        <v>20</v>
      </c>
      <c r="V1761" s="13">
        <f t="shared" si="223"/>
        <v>266.5</v>
      </c>
    </row>
    <row r="1762" spans="1:22" ht="43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42405.67260416667</v>
      </c>
      <c r="T1762" s="10">
        <f t="shared" si="221"/>
        <v>42425.67260416667</v>
      </c>
      <c r="U1762" s="13">
        <f t="shared" si="222"/>
        <v>20</v>
      </c>
      <c r="V1762" s="13">
        <f t="shared" si="223"/>
        <v>413.6</v>
      </c>
    </row>
    <row r="1763" spans="1:22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42209.567824074074</v>
      </c>
      <c r="T1763" s="10">
        <f t="shared" si="221"/>
        <v>42259.567824074074</v>
      </c>
      <c r="U1763" s="13">
        <f t="shared" si="222"/>
        <v>50</v>
      </c>
      <c r="V1763" s="13">
        <f t="shared" si="223"/>
        <v>3.1</v>
      </c>
    </row>
    <row r="1764" spans="1:2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42410.982002314813</v>
      </c>
      <c r="T1764" s="10">
        <f t="shared" si="221"/>
        <v>42440.982002314813</v>
      </c>
      <c r="U1764" s="13">
        <f t="shared" si="222"/>
        <v>30</v>
      </c>
      <c r="V1764" s="13">
        <f t="shared" si="223"/>
        <v>29.5</v>
      </c>
    </row>
    <row r="1765" spans="1:22" ht="43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42636.868518518517</v>
      </c>
      <c r="T1765" s="10">
        <f t="shared" si="221"/>
        <v>42666.868518518517</v>
      </c>
      <c r="U1765" s="13">
        <f t="shared" si="222"/>
        <v>30</v>
      </c>
      <c r="V1765" s="13">
        <f t="shared" si="223"/>
        <v>407.63333333333333</v>
      </c>
    </row>
    <row r="1766" spans="1:22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41825.485868055555</v>
      </c>
      <c r="T1766" s="10">
        <f t="shared" si="221"/>
        <v>41854.485868055555</v>
      </c>
      <c r="U1766" s="13">
        <f t="shared" si="222"/>
        <v>29</v>
      </c>
      <c r="V1766" s="13">
        <f t="shared" si="223"/>
        <v>74.34482758620689</v>
      </c>
    </row>
    <row r="1767" spans="1:22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41834.980462962965</v>
      </c>
      <c r="T1767" s="10">
        <f t="shared" si="221"/>
        <v>41864.980462962965</v>
      </c>
      <c r="U1767" s="13">
        <f t="shared" si="222"/>
        <v>30</v>
      </c>
      <c r="V1767" s="13">
        <f t="shared" si="223"/>
        <v>247.78266666666664</v>
      </c>
    </row>
    <row r="1768" spans="1:22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41855.859814814816</v>
      </c>
      <c r="T1768" s="10">
        <f t="shared" si="221"/>
        <v>41876.859814814816</v>
      </c>
      <c r="U1768" s="13">
        <f t="shared" si="222"/>
        <v>21</v>
      </c>
      <c r="V1768" s="13">
        <f t="shared" si="223"/>
        <v>0</v>
      </c>
    </row>
    <row r="1769" spans="1:22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41824.658379629633</v>
      </c>
      <c r="T1769" s="10">
        <f t="shared" si="221"/>
        <v>41854.658379629633</v>
      </c>
      <c r="U1769" s="13">
        <f t="shared" si="222"/>
        <v>30</v>
      </c>
      <c r="V1769" s="13">
        <f t="shared" si="223"/>
        <v>76.2</v>
      </c>
    </row>
    <row r="1770" spans="1:22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41849.560694444444</v>
      </c>
      <c r="T1770" s="10">
        <f t="shared" si="221"/>
        <v>41909.560694444444</v>
      </c>
      <c r="U1770" s="13">
        <f t="shared" si="222"/>
        <v>60</v>
      </c>
      <c r="V1770" s="13">
        <f t="shared" si="223"/>
        <v>3.1166666666666667</v>
      </c>
    </row>
    <row r="1771" spans="1:22" ht="2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41987.818969907406</v>
      </c>
      <c r="T1771" s="10">
        <f t="shared" si="221"/>
        <v>42017.818969907406</v>
      </c>
      <c r="U1771" s="13">
        <f t="shared" si="222"/>
        <v>30</v>
      </c>
      <c r="V1771" s="13">
        <f t="shared" si="223"/>
        <v>36.033333333333331</v>
      </c>
    </row>
    <row r="1772" spans="1:22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41891.780023148152</v>
      </c>
      <c r="T1772" s="10">
        <f t="shared" si="221"/>
        <v>41926.780023148152</v>
      </c>
      <c r="U1772" s="13">
        <f t="shared" si="222"/>
        <v>35</v>
      </c>
      <c r="V1772" s="13">
        <f t="shared" si="223"/>
        <v>395.6</v>
      </c>
    </row>
    <row r="1773" spans="1:22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41905.979629629634</v>
      </c>
      <c r="T1773" s="10">
        <f t="shared" si="221"/>
        <v>41935.979629629634</v>
      </c>
      <c r="U1773" s="13">
        <f t="shared" si="222"/>
        <v>30</v>
      </c>
      <c r="V1773" s="13">
        <f t="shared" si="223"/>
        <v>29.833333333333332</v>
      </c>
    </row>
    <row r="1774" spans="1:22" ht="29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41766.718009259261</v>
      </c>
      <c r="T1774" s="10">
        <f t="shared" si="221"/>
        <v>41826.718009259261</v>
      </c>
      <c r="U1774" s="13">
        <f t="shared" si="222"/>
        <v>60</v>
      </c>
      <c r="V1774" s="13">
        <f t="shared" si="223"/>
        <v>14.3</v>
      </c>
    </row>
    <row r="1775" spans="1:22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41978.760393518518</v>
      </c>
      <c r="T1775" s="10">
        <f t="shared" si="221"/>
        <v>42023.760393518518</v>
      </c>
      <c r="U1775" s="13">
        <f t="shared" si="222"/>
        <v>45</v>
      </c>
      <c r="V1775" s="13">
        <f t="shared" si="223"/>
        <v>41.711111111111109</v>
      </c>
    </row>
    <row r="1776" spans="1:22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41930.218657407408</v>
      </c>
      <c r="T1776" s="10">
        <f t="shared" si="221"/>
        <v>41972.624305555553</v>
      </c>
      <c r="U1776" s="13">
        <f t="shared" si="222"/>
        <v>42</v>
      </c>
      <c r="V1776" s="13">
        <f t="shared" si="223"/>
        <v>27.333333333333332</v>
      </c>
    </row>
    <row r="1777" spans="1:22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41891.976388888892</v>
      </c>
      <c r="T1777" s="10">
        <f t="shared" si="221"/>
        <v>41936.976388888892</v>
      </c>
      <c r="U1777" s="13">
        <f t="shared" si="222"/>
        <v>45</v>
      </c>
      <c r="V1777" s="13">
        <f t="shared" si="223"/>
        <v>470.17777777777781</v>
      </c>
    </row>
    <row r="1778" spans="1:22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41905.95684027778</v>
      </c>
      <c r="T1778" s="10">
        <f t="shared" si="221"/>
        <v>41941.95684027778</v>
      </c>
      <c r="U1778" s="13">
        <f t="shared" si="222"/>
        <v>36</v>
      </c>
      <c r="V1778" s="13">
        <f t="shared" si="223"/>
        <v>9.3055555555555554</v>
      </c>
    </row>
    <row r="1779" spans="1:22" ht="43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42025.357094907406</v>
      </c>
      <c r="T1779" s="10">
        <f t="shared" si="221"/>
        <v>42055.357094907406</v>
      </c>
      <c r="U1779" s="13">
        <f t="shared" si="222"/>
        <v>30</v>
      </c>
      <c r="V1779" s="13">
        <f t="shared" si="223"/>
        <v>21.7</v>
      </c>
    </row>
    <row r="1780" spans="1:22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42045.86336805555</v>
      </c>
      <c r="T1780" s="10">
        <f t="shared" si="221"/>
        <v>42090.821701388893</v>
      </c>
      <c r="U1780" s="13">
        <f t="shared" si="222"/>
        <v>45</v>
      </c>
      <c r="V1780" s="13">
        <f t="shared" si="223"/>
        <v>22.111111111111111</v>
      </c>
    </row>
    <row r="1781" spans="1:22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42585.691898148143</v>
      </c>
      <c r="T1781" s="10">
        <f t="shared" si="221"/>
        <v>42615.691898148143</v>
      </c>
      <c r="U1781" s="13">
        <f t="shared" si="222"/>
        <v>30</v>
      </c>
      <c r="V1781" s="13">
        <f t="shared" si="223"/>
        <v>132.86666666666667</v>
      </c>
    </row>
    <row r="1782" spans="1:22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42493.600810185191</v>
      </c>
      <c r="T1782" s="10">
        <f t="shared" si="221"/>
        <v>42553.600810185191</v>
      </c>
      <c r="U1782" s="13">
        <f t="shared" si="222"/>
        <v>60</v>
      </c>
      <c r="V1782" s="13">
        <f t="shared" si="223"/>
        <v>198.71666666666667</v>
      </c>
    </row>
    <row r="1783" spans="1:22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42597.617418981477</v>
      </c>
      <c r="T1783" s="10">
        <f t="shared" si="221"/>
        <v>42628.617418981477</v>
      </c>
      <c r="U1783" s="13">
        <f t="shared" si="222"/>
        <v>31</v>
      </c>
      <c r="V1783" s="13">
        <f t="shared" si="223"/>
        <v>45.70967741935484</v>
      </c>
    </row>
    <row r="1784" spans="1:22" ht="43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42388.575104166666</v>
      </c>
      <c r="T1784" s="10">
        <f t="shared" si="221"/>
        <v>42421.575104166666</v>
      </c>
      <c r="U1784" s="13">
        <f t="shared" si="222"/>
        <v>33</v>
      </c>
      <c r="V1784" s="13">
        <f t="shared" si="223"/>
        <v>164.30303030303031</v>
      </c>
    </row>
    <row r="1785" spans="1:22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42115.949976851851</v>
      </c>
      <c r="T1785" s="10">
        <f t="shared" si="221"/>
        <v>42145.949976851851</v>
      </c>
      <c r="U1785" s="13">
        <f t="shared" si="222"/>
        <v>30</v>
      </c>
      <c r="V1785" s="13">
        <f t="shared" si="223"/>
        <v>315.89999999999998</v>
      </c>
    </row>
    <row r="1786" spans="1:22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42003.655555555553</v>
      </c>
      <c r="T1786" s="10">
        <f t="shared" si="221"/>
        <v>42035.142361111109</v>
      </c>
      <c r="U1786" s="13">
        <f t="shared" si="222"/>
        <v>32</v>
      </c>
      <c r="V1786" s="13">
        <f t="shared" si="223"/>
        <v>62.125</v>
      </c>
    </row>
    <row r="1787" spans="1:22" ht="2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41897.134895833333</v>
      </c>
      <c r="T1787" s="10">
        <f t="shared" si="221"/>
        <v>41928</v>
      </c>
      <c r="U1787" s="13">
        <f t="shared" si="222"/>
        <v>31</v>
      </c>
      <c r="V1787" s="13">
        <f t="shared" si="223"/>
        <v>156.54838709677421</v>
      </c>
    </row>
    <row r="1788" spans="1:22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41958.550659722227</v>
      </c>
      <c r="T1788" s="10">
        <f t="shared" si="221"/>
        <v>41988.550659722227</v>
      </c>
      <c r="U1788" s="13">
        <f t="shared" si="222"/>
        <v>30</v>
      </c>
      <c r="V1788" s="13">
        <f t="shared" si="223"/>
        <v>30.166666666666668</v>
      </c>
    </row>
    <row r="1789" spans="1:22" ht="2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42068.65552083333</v>
      </c>
      <c r="T1789" s="10">
        <f t="shared" si="221"/>
        <v>42098.613854166666</v>
      </c>
      <c r="U1789" s="13">
        <f t="shared" si="222"/>
        <v>30</v>
      </c>
      <c r="V1789" s="13">
        <f t="shared" si="223"/>
        <v>51.1</v>
      </c>
    </row>
    <row r="1790" spans="1:22" ht="2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41913.94840277778</v>
      </c>
      <c r="T1790" s="10">
        <f t="shared" si="221"/>
        <v>41943.94840277778</v>
      </c>
      <c r="U1790" s="13">
        <f t="shared" si="222"/>
        <v>30</v>
      </c>
      <c r="V1790" s="13">
        <f t="shared" si="223"/>
        <v>2.5333333333333332</v>
      </c>
    </row>
    <row r="1791" spans="1:22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41956.250034722223</v>
      </c>
      <c r="T1791" s="10">
        <f t="shared" si="221"/>
        <v>42016.250034722223</v>
      </c>
      <c r="U1791" s="13">
        <f t="shared" si="222"/>
        <v>60</v>
      </c>
      <c r="V1791" s="13">
        <f t="shared" si="223"/>
        <v>0.66666666666666663</v>
      </c>
    </row>
    <row r="1792" spans="1:22" ht="2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42010.674513888895</v>
      </c>
      <c r="T1792" s="10">
        <f t="shared" si="221"/>
        <v>42040.674513888895</v>
      </c>
      <c r="U1792" s="13">
        <f t="shared" si="222"/>
        <v>30</v>
      </c>
      <c r="V1792" s="13">
        <f t="shared" si="223"/>
        <v>54.533333333333331</v>
      </c>
    </row>
    <row r="1793" spans="1:22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41973.740335648152</v>
      </c>
      <c r="T1793" s="10">
        <f t="shared" si="221"/>
        <v>42033.740335648152</v>
      </c>
      <c r="U1793" s="13">
        <f t="shared" si="222"/>
        <v>60</v>
      </c>
      <c r="V1793" s="13">
        <f t="shared" si="223"/>
        <v>1.7833333333333334</v>
      </c>
    </row>
    <row r="1794" spans="1:22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42189.031041666662</v>
      </c>
      <c r="T1794" s="10">
        <f t="shared" si="221"/>
        <v>42226.290972222225</v>
      </c>
      <c r="U1794" s="13">
        <f t="shared" si="222"/>
        <v>37</v>
      </c>
      <c r="V1794" s="13">
        <f t="shared" si="223"/>
        <v>413</v>
      </c>
    </row>
    <row r="1795" spans="1:22" ht="2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10">
        <f t="shared" ref="S1795:S1858" si="228">(((J1795/60)/60)/24)+DATE(1970,1,1)</f>
        <v>41940.89166666667</v>
      </c>
      <c r="T1795" s="10">
        <f t="shared" ref="T1795:T1858" si="229">(((I1795/60)/60)/24)+DATE(1970,1,1)</f>
        <v>41970.933333333334</v>
      </c>
      <c r="U1795" s="13">
        <f t="shared" ref="U1795:U1858" si="230">DATEDIF(S1795,T1795,"d")</f>
        <v>30</v>
      </c>
      <c r="V1795" s="13">
        <f t="shared" ref="V1795:V1858" si="231">E1795/U1795</f>
        <v>1.3333333333333333</v>
      </c>
    </row>
    <row r="1796" spans="1:22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42011.551180555558</v>
      </c>
      <c r="T1796" s="10">
        <f t="shared" si="229"/>
        <v>42046.551180555558</v>
      </c>
      <c r="U1796" s="13">
        <f t="shared" si="230"/>
        <v>35</v>
      </c>
      <c r="V1796" s="13">
        <f t="shared" si="231"/>
        <v>28.485714285714284</v>
      </c>
    </row>
    <row r="1797" spans="1:22" ht="2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42628.288668981477</v>
      </c>
      <c r="T1797" s="10">
        <f t="shared" si="229"/>
        <v>42657.666666666672</v>
      </c>
      <c r="U1797" s="13">
        <f t="shared" si="230"/>
        <v>29</v>
      </c>
      <c r="V1797" s="13">
        <f t="shared" si="231"/>
        <v>374</v>
      </c>
    </row>
    <row r="1798" spans="1:22" ht="43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42515.439421296294</v>
      </c>
      <c r="T1798" s="10">
        <f t="shared" si="229"/>
        <v>42575.439421296294</v>
      </c>
      <c r="U1798" s="13">
        <f t="shared" si="230"/>
        <v>60</v>
      </c>
      <c r="V1798" s="13">
        <f t="shared" si="231"/>
        <v>69.833333333333329</v>
      </c>
    </row>
    <row r="1799" spans="1:22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42689.56931712963</v>
      </c>
      <c r="T1799" s="10">
        <f t="shared" si="229"/>
        <v>42719.56931712963</v>
      </c>
      <c r="U1799" s="13">
        <f t="shared" si="230"/>
        <v>30</v>
      </c>
      <c r="V1799" s="13">
        <f t="shared" si="231"/>
        <v>225.16666666666666</v>
      </c>
    </row>
    <row r="1800" spans="1:22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42344.32677083333</v>
      </c>
      <c r="T1800" s="10">
        <f t="shared" si="229"/>
        <v>42404.32677083333</v>
      </c>
      <c r="U1800" s="13">
        <f t="shared" si="230"/>
        <v>60</v>
      </c>
      <c r="V1800" s="13">
        <f t="shared" si="231"/>
        <v>36.366666666666667</v>
      </c>
    </row>
    <row r="1801" spans="1:22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41934.842685185184</v>
      </c>
      <c r="T1801" s="10">
        <f t="shared" si="229"/>
        <v>41954.884351851855</v>
      </c>
      <c r="U1801" s="13">
        <f t="shared" si="230"/>
        <v>20</v>
      </c>
      <c r="V1801" s="13">
        <f t="shared" si="231"/>
        <v>3.4914999999999998</v>
      </c>
    </row>
    <row r="1802" spans="1:22" ht="43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42623.606134259258</v>
      </c>
      <c r="T1802" s="10">
        <f t="shared" si="229"/>
        <v>42653.606134259258</v>
      </c>
      <c r="U1802" s="13">
        <f t="shared" si="230"/>
        <v>30</v>
      </c>
      <c r="V1802" s="13">
        <f t="shared" si="231"/>
        <v>315.33333333333331</v>
      </c>
    </row>
    <row r="1803" spans="1:22" ht="43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42321.660509259258</v>
      </c>
      <c r="T1803" s="10">
        <f t="shared" si="229"/>
        <v>42353.506944444445</v>
      </c>
      <c r="U1803" s="13">
        <f t="shared" si="230"/>
        <v>32</v>
      </c>
      <c r="V1803" s="13">
        <f t="shared" si="231"/>
        <v>73.59375</v>
      </c>
    </row>
    <row r="1804" spans="1:22" ht="29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42159.47256944445</v>
      </c>
      <c r="T1804" s="10">
        <f t="shared" si="229"/>
        <v>42182.915972222225</v>
      </c>
      <c r="U1804" s="13">
        <f t="shared" si="230"/>
        <v>23</v>
      </c>
      <c r="V1804" s="13">
        <f t="shared" si="231"/>
        <v>73.782608695652172</v>
      </c>
    </row>
    <row r="1805" spans="1:22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42018.071550925932</v>
      </c>
      <c r="T1805" s="10">
        <f t="shared" si="229"/>
        <v>42049.071550925932</v>
      </c>
      <c r="U1805" s="13">
        <f t="shared" si="230"/>
        <v>31</v>
      </c>
      <c r="V1805" s="13">
        <f t="shared" si="231"/>
        <v>173.87096774193549</v>
      </c>
    </row>
    <row r="1806" spans="1:22" ht="2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42282.678287037037</v>
      </c>
      <c r="T1806" s="10">
        <f t="shared" si="229"/>
        <v>42322.719953703709</v>
      </c>
      <c r="U1806" s="13">
        <f t="shared" si="230"/>
        <v>40</v>
      </c>
      <c r="V1806" s="13">
        <f t="shared" si="231"/>
        <v>136.30000000000001</v>
      </c>
    </row>
    <row r="1807" spans="1:22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42247.803912037038</v>
      </c>
      <c r="T1807" s="10">
        <f t="shared" si="229"/>
        <v>42279.75</v>
      </c>
      <c r="U1807" s="13">
        <f t="shared" si="230"/>
        <v>32</v>
      </c>
      <c r="V1807" s="13">
        <f t="shared" si="231"/>
        <v>255.96875</v>
      </c>
    </row>
    <row r="1808" spans="1:22" ht="2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41877.638298611113</v>
      </c>
      <c r="T1808" s="10">
        <f t="shared" si="229"/>
        <v>41912.638298611113</v>
      </c>
      <c r="U1808" s="13">
        <f t="shared" si="230"/>
        <v>35</v>
      </c>
      <c r="V1808" s="13">
        <f t="shared" si="231"/>
        <v>16.885714285714286</v>
      </c>
    </row>
    <row r="1809" spans="1:22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41880.068437499998</v>
      </c>
      <c r="T1809" s="10">
        <f t="shared" si="229"/>
        <v>41910.068437499998</v>
      </c>
      <c r="U1809" s="13">
        <f t="shared" si="230"/>
        <v>30</v>
      </c>
      <c r="V1809" s="13">
        <f t="shared" si="231"/>
        <v>18.433333333333334</v>
      </c>
    </row>
    <row r="1810" spans="1:22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42742.680902777778</v>
      </c>
      <c r="T1810" s="10">
        <f t="shared" si="229"/>
        <v>42777.680902777778</v>
      </c>
      <c r="U1810" s="13">
        <f t="shared" si="230"/>
        <v>35</v>
      </c>
      <c r="V1810" s="13">
        <f t="shared" si="231"/>
        <v>331.25714285714287</v>
      </c>
    </row>
    <row r="1811" spans="1:22" ht="2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42029.907858796301</v>
      </c>
      <c r="T1811" s="10">
        <f t="shared" si="229"/>
        <v>42064.907858796301</v>
      </c>
      <c r="U1811" s="13">
        <f t="shared" si="230"/>
        <v>35</v>
      </c>
      <c r="V1811" s="13">
        <f t="shared" si="231"/>
        <v>10.857142857142858</v>
      </c>
    </row>
    <row r="1812" spans="1:22" ht="2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41860.91002314815</v>
      </c>
      <c r="T1812" s="10">
        <f t="shared" si="229"/>
        <v>41872.91002314815</v>
      </c>
      <c r="U1812" s="13">
        <f t="shared" si="230"/>
        <v>12</v>
      </c>
      <c r="V1812" s="13">
        <f t="shared" si="231"/>
        <v>1.25</v>
      </c>
    </row>
    <row r="1813" spans="1:22" ht="29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41876.433680555558</v>
      </c>
      <c r="T1813" s="10">
        <f t="shared" si="229"/>
        <v>41936.166666666664</v>
      </c>
      <c r="U1813" s="13">
        <f t="shared" si="230"/>
        <v>60</v>
      </c>
      <c r="V1813" s="13">
        <f t="shared" si="231"/>
        <v>0.66666666666666663</v>
      </c>
    </row>
    <row r="1814" spans="1:22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42524.318703703699</v>
      </c>
      <c r="T1814" s="10">
        <f t="shared" si="229"/>
        <v>42554.318703703699</v>
      </c>
      <c r="U1814" s="13">
        <f t="shared" si="230"/>
        <v>30</v>
      </c>
      <c r="V1814" s="13">
        <f t="shared" si="231"/>
        <v>28.833333333333332</v>
      </c>
    </row>
    <row r="1815" spans="1:22" ht="2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41829.889027777775</v>
      </c>
      <c r="T1815" s="10">
        <f t="shared" si="229"/>
        <v>41859.889027777775</v>
      </c>
      <c r="U1815" s="13">
        <f t="shared" si="230"/>
        <v>30</v>
      </c>
      <c r="V1815" s="13">
        <f t="shared" si="231"/>
        <v>0</v>
      </c>
    </row>
    <row r="1816" spans="1:22" ht="2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42033.314074074078</v>
      </c>
      <c r="T1816" s="10">
        <f t="shared" si="229"/>
        <v>42063.314074074078</v>
      </c>
      <c r="U1816" s="13">
        <f t="shared" si="230"/>
        <v>30</v>
      </c>
      <c r="V1816" s="13">
        <f t="shared" si="231"/>
        <v>196.73333333333332</v>
      </c>
    </row>
    <row r="1817" spans="1:22" ht="43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42172.906678240746</v>
      </c>
      <c r="T1817" s="10">
        <f t="shared" si="229"/>
        <v>42186.906678240746</v>
      </c>
      <c r="U1817" s="13">
        <f t="shared" si="230"/>
        <v>14</v>
      </c>
      <c r="V1817" s="13">
        <f t="shared" si="231"/>
        <v>0</v>
      </c>
    </row>
    <row r="1818" spans="1:22" ht="2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42548.876192129625</v>
      </c>
      <c r="T1818" s="10">
        <f t="shared" si="229"/>
        <v>42576.791666666672</v>
      </c>
      <c r="U1818" s="13">
        <f t="shared" si="230"/>
        <v>28</v>
      </c>
      <c r="V1818" s="13">
        <f t="shared" si="231"/>
        <v>18.178571428571427</v>
      </c>
    </row>
    <row r="1819" spans="1:22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42705.662118055552</v>
      </c>
      <c r="T1819" s="10">
        <f t="shared" si="229"/>
        <v>42765.290972222225</v>
      </c>
      <c r="U1819" s="13">
        <f t="shared" si="230"/>
        <v>60</v>
      </c>
      <c r="V1819" s="13">
        <f t="shared" si="231"/>
        <v>156.98333333333332</v>
      </c>
    </row>
    <row r="1820" spans="1:22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42067.234375</v>
      </c>
      <c r="T1820" s="10">
        <f t="shared" si="229"/>
        <v>42097.192708333328</v>
      </c>
      <c r="U1820" s="13">
        <f t="shared" si="230"/>
        <v>30</v>
      </c>
      <c r="V1820" s="13">
        <f t="shared" si="231"/>
        <v>0</v>
      </c>
    </row>
    <row r="1821" spans="1:22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41820.752268518518</v>
      </c>
      <c r="T1821" s="10">
        <f t="shared" si="229"/>
        <v>41850.752268518518</v>
      </c>
      <c r="U1821" s="13">
        <f t="shared" si="230"/>
        <v>30</v>
      </c>
      <c r="V1821" s="13">
        <f t="shared" si="231"/>
        <v>0.83333333333333337</v>
      </c>
    </row>
    <row r="1822" spans="1:22" ht="43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42065.084375000006</v>
      </c>
      <c r="T1822" s="10">
        <f t="shared" si="229"/>
        <v>42095.042708333334</v>
      </c>
      <c r="U1822" s="13">
        <f t="shared" si="230"/>
        <v>30</v>
      </c>
      <c r="V1822" s="13">
        <f t="shared" si="231"/>
        <v>56.9</v>
      </c>
    </row>
    <row r="1823" spans="1:22" ht="2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40926.319062499999</v>
      </c>
      <c r="T1823" s="10">
        <f t="shared" si="229"/>
        <v>40971.319062499999</v>
      </c>
      <c r="U1823" s="13">
        <f t="shared" si="230"/>
        <v>45</v>
      </c>
      <c r="V1823" s="13">
        <f t="shared" si="231"/>
        <v>74.938888888888883</v>
      </c>
    </row>
    <row r="1824" spans="1:22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41634.797013888885</v>
      </c>
      <c r="T1824" s="10">
        <f t="shared" si="229"/>
        <v>41670.792361111111</v>
      </c>
      <c r="U1824" s="13">
        <f t="shared" si="230"/>
        <v>36</v>
      </c>
      <c r="V1824" s="13">
        <f t="shared" si="231"/>
        <v>8.3333333333333339</v>
      </c>
    </row>
    <row r="1825" spans="1:22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41176.684907407405</v>
      </c>
      <c r="T1825" s="10">
        <f t="shared" si="229"/>
        <v>41206.684907407405</v>
      </c>
      <c r="U1825" s="13">
        <f t="shared" si="230"/>
        <v>30</v>
      </c>
      <c r="V1825" s="13">
        <f t="shared" si="231"/>
        <v>27.033333333333335</v>
      </c>
    </row>
    <row r="1826" spans="1:2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41626.916284722225</v>
      </c>
      <c r="T1826" s="10">
        <f t="shared" si="229"/>
        <v>41647.088888888888</v>
      </c>
      <c r="U1826" s="13">
        <f t="shared" si="230"/>
        <v>21</v>
      </c>
      <c r="V1826" s="13">
        <f t="shared" si="231"/>
        <v>142.95238095238096</v>
      </c>
    </row>
    <row r="1827" spans="1:22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41443.83452546296</v>
      </c>
      <c r="T1827" s="10">
        <f t="shared" si="229"/>
        <v>41466.83452546296</v>
      </c>
      <c r="U1827" s="13">
        <f t="shared" si="230"/>
        <v>23</v>
      </c>
      <c r="V1827" s="13">
        <f t="shared" si="231"/>
        <v>91.347826086956516</v>
      </c>
    </row>
    <row r="1828" spans="1:2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41657.923807870371</v>
      </c>
      <c r="T1828" s="10">
        <f t="shared" si="229"/>
        <v>41687.923807870371</v>
      </c>
      <c r="U1828" s="13">
        <f t="shared" si="230"/>
        <v>30</v>
      </c>
      <c r="V1828" s="13">
        <f t="shared" si="231"/>
        <v>67.333333333333329</v>
      </c>
    </row>
    <row r="1829" spans="1:22" ht="43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40555.325937499998</v>
      </c>
      <c r="T1829" s="10">
        <f t="shared" si="229"/>
        <v>40605.325937499998</v>
      </c>
      <c r="U1829" s="13">
        <f t="shared" si="230"/>
        <v>50</v>
      </c>
      <c r="V1829" s="13">
        <f t="shared" si="231"/>
        <v>161.06</v>
      </c>
    </row>
    <row r="1830" spans="1:22" ht="43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41736.899652777778</v>
      </c>
      <c r="T1830" s="10">
        <f t="shared" si="229"/>
        <v>41768.916666666664</v>
      </c>
      <c r="U1830" s="13">
        <f t="shared" si="230"/>
        <v>32</v>
      </c>
      <c r="V1830" s="13">
        <f t="shared" si="231"/>
        <v>626</v>
      </c>
    </row>
    <row r="1831" spans="1:22" ht="2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40516.087627314817</v>
      </c>
      <c r="T1831" s="10">
        <f t="shared" si="229"/>
        <v>40564.916666666664</v>
      </c>
      <c r="U1831" s="13">
        <f t="shared" si="230"/>
        <v>48</v>
      </c>
      <c r="V1831" s="13">
        <f t="shared" si="231"/>
        <v>52.088541666666664</v>
      </c>
    </row>
    <row r="1832" spans="1:22" ht="2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41664.684108796297</v>
      </c>
      <c r="T1832" s="10">
        <f t="shared" si="229"/>
        <v>41694.684108796297</v>
      </c>
      <c r="U1832" s="13">
        <f t="shared" si="230"/>
        <v>30</v>
      </c>
      <c r="V1832" s="13">
        <f t="shared" si="231"/>
        <v>507.66666666666669</v>
      </c>
    </row>
    <row r="1833" spans="1:22" ht="2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41026.996099537035</v>
      </c>
      <c r="T1833" s="10">
        <f t="shared" si="229"/>
        <v>41041.996099537035</v>
      </c>
      <c r="U1833" s="13">
        <f t="shared" si="230"/>
        <v>15</v>
      </c>
      <c r="V1833" s="13">
        <f t="shared" si="231"/>
        <v>68.666666666666671</v>
      </c>
    </row>
    <row r="1834" spans="1:22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40576.539664351854</v>
      </c>
      <c r="T1834" s="10">
        <f t="shared" si="229"/>
        <v>40606.539664351854</v>
      </c>
      <c r="U1834" s="13">
        <f t="shared" si="230"/>
        <v>30</v>
      </c>
      <c r="V1834" s="13">
        <f t="shared" si="231"/>
        <v>16.666666666666668</v>
      </c>
    </row>
    <row r="1835" spans="1:22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41303.044016203705</v>
      </c>
      <c r="T1835" s="10">
        <f t="shared" si="229"/>
        <v>41335.332638888889</v>
      </c>
      <c r="U1835" s="13">
        <f t="shared" si="230"/>
        <v>32</v>
      </c>
      <c r="V1835" s="13">
        <f t="shared" si="231"/>
        <v>32.8125</v>
      </c>
    </row>
    <row r="1836" spans="1:2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41988.964062500003</v>
      </c>
      <c r="T1836" s="10">
        <f t="shared" si="229"/>
        <v>42028.964062500003</v>
      </c>
      <c r="U1836" s="13">
        <f t="shared" si="230"/>
        <v>40</v>
      </c>
      <c r="V1836" s="13">
        <f t="shared" si="231"/>
        <v>295.125</v>
      </c>
    </row>
    <row r="1837" spans="1:22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42430.702210648145</v>
      </c>
      <c r="T1837" s="10">
        <f t="shared" si="229"/>
        <v>42460.660543981481</v>
      </c>
      <c r="U1837" s="13">
        <f t="shared" si="230"/>
        <v>30</v>
      </c>
      <c r="V1837" s="13">
        <f t="shared" si="231"/>
        <v>17.333333333333332</v>
      </c>
    </row>
    <row r="1838" spans="1:2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41305.809363425928</v>
      </c>
      <c r="T1838" s="10">
        <f t="shared" si="229"/>
        <v>41322.809363425928</v>
      </c>
      <c r="U1838" s="13">
        <f t="shared" si="230"/>
        <v>17</v>
      </c>
      <c r="V1838" s="13">
        <f t="shared" si="231"/>
        <v>589.23529411764707</v>
      </c>
    </row>
    <row r="1839" spans="1:22" ht="43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40926.047858796301</v>
      </c>
      <c r="T1839" s="10">
        <f t="shared" si="229"/>
        <v>40986.006192129629</v>
      </c>
      <c r="U1839" s="13">
        <f t="shared" si="230"/>
        <v>60</v>
      </c>
      <c r="V1839" s="13">
        <f t="shared" si="231"/>
        <v>30.683333333333334</v>
      </c>
    </row>
    <row r="1840" spans="1:22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40788.786539351851</v>
      </c>
      <c r="T1840" s="10">
        <f t="shared" si="229"/>
        <v>40817.125</v>
      </c>
      <c r="U1840" s="13">
        <f t="shared" si="230"/>
        <v>29</v>
      </c>
      <c r="V1840" s="13">
        <f t="shared" si="231"/>
        <v>34.534137931034486</v>
      </c>
    </row>
    <row r="1841" spans="1:22" ht="2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42614.722013888888</v>
      </c>
      <c r="T1841" s="10">
        <f t="shared" si="229"/>
        <v>42644.722013888888</v>
      </c>
      <c r="U1841" s="13">
        <f t="shared" si="230"/>
        <v>30</v>
      </c>
      <c r="V1841" s="13">
        <f t="shared" si="231"/>
        <v>68.433333333333337</v>
      </c>
    </row>
    <row r="1842" spans="1:22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41382.096180555556</v>
      </c>
      <c r="T1842" s="10">
        <f t="shared" si="229"/>
        <v>41401.207638888889</v>
      </c>
      <c r="U1842" s="13">
        <f t="shared" si="230"/>
        <v>19</v>
      </c>
      <c r="V1842" s="13">
        <f t="shared" si="231"/>
        <v>51.578947368421055</v>
      </c>
    </row>
    <row r="1843" spans="1:22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41745.84542824074</v>
      </c>
      <c r="T1843" s="10">
        <f t="shared" si="229"/>
        <v>41779.207638888889</v>
      </c>
      <c r="U1843" s="13">
        <f t="shared" si="230"/>
        <v>34</v>
      </c>
      <c r="V1843" s="13">
        <f t="shared" si="231"/>
        <v>59.852941176470587</v>
      </c>
    </row>
    <row r="1844" spans="1:22" ht="2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42031.631724537037</v>
      </c>
      <c r="T1844" s="10">
        <f t="shared" si="229"/>
        <v>42065.249305555553</v>
      </c>
      <c r="U1844" s="13">
        <f t="shared" si="230"/>
        <v>34</v>
      </c>
      <c r="V1844" s="13">
        <f t="shared" si="231"/>
        <v>73.67647058823529</v>
      </c>
    </row>
    <row r="1845" spans="1:22" ht="43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40564.994837962964</v>
      </c>
      <c r="T1845" s="10">
        <f t="shared" si="229"/>
        <v>40594.994837962964</v>
      </c>
      <c r="U1845" s="13">
        <f t="shared" si="230"/>
        <v>30</v>
      </c>
      <c r="V1845" s="13">
        <f t="shared" si="231"/>
        <v>413.3536666666667</v>
      </c>
    </row>
    <row r="1846" spans="1:22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40666.973541666666</v>
      </c>
      <c r="T1846" s="10">
        <f t="shared" si="229"/>
        <v>40705.125</v>
      </c>
      <c r="U1846" s="13">
        <f t="shared" si="230"/>
        <v>39</v>
      </c>
      <c r="V1846" s="13">
        <f t="shared" si="231"/>
        <v>39</v>
      </c>
    </row>
    <row r="1847" spans="1:22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42523.333310185189</v>
      </c>
      <c r="T1847" s="10">
        <f t="shared" si="229"/>
        <v>42538.204861111109</v>
      </c>
      <c r="U1847" s="13">
        <f t="shared" si="230"/>
        <v>15</v>
      </c>
      <c r="V1847" s="13">
        <f t="shared" si="231"/>
        <v>66.666666666666671</v>
      </c>
    </row>
    <row r="1848" spans="1:22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41228.650196759263</v>
      </c>
      <c r="T1848" s="10">
        <f t="shared" si="229"/>
        <v>41258.650196759263</v>
      </c>
      <c r="U1848" s="13">
        <f t="shared" si="230"/>
        <v>30</v>
      </c>
      <c r="V1848" s="13">
        <f t="shared" si="231"/>
        <v>689.63333333333333</v>
      </c>
    </row>
    <row r="1849" spans="1:22" ht="43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42094.236481481479</v>
      </c>
      <c r="T1849" s="10">
        <f t="shared" si="229"/>
        <v>42115.236481481479</v>
      </c>
      <c r="U1849" s="13">
        <f t="shared" si="230"/>
        <v>21</v>
      </c>
      <c r="V1849" s="13">
        <f t="shared" si="231"/>
        <v>143.9047619047619</v>
      </c>
    </row>
    <row r="1850" spans="1:22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40691.788055555553</v>
      </c>
      <c r="T1850" s="10">
        <f t="shared" si="229"/>
        <v>40755.290972222225</v>
      </c>
      <c r="U1850" s="13">
        <f t="shared" si="230"/>
        <v>64</v>
      </c>
      <c r="V1850" s="13">
        <f t="shared" si="231"/>
        <v>50.328125</v>
      </c>
    </row>
    <row r="1851" spans="1:22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41169.845590277779</v>
      </c>
      <c r="T1851" s="10">
        <f t="shared" si="229"/>
        <v>41199.845590277779</v>
      </c>
      <c r="U1851" s="13">
        <f t="shared" si="230"/>
        <v>30</v>
      </c>
      <c r="V1851" s="13">
        <f t="shared" si="231"/>
        <v>10.033333333333333</v>
      </c>
    </row>
    <row r="1852" spans="1:22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41800.959490740745</v>
      </c>
      <c r="T1852" s="10">
        <f t="shared" si="229"/>
        <v>41830.959490740745</v>
      </c>
      <c r="U1852" s="13">
        <f t="shared" si="230"/>
        <v>30</v>
      </c>
      <c r="V1852" s="13">
        <f t="shared" si="231"/>
        <v>304.56666666666666</v>
      </c>
    </row>
    <row r="1853" spans="1:22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41827.906689814816</v>
      </c>
      <c r="T1853" s="10">
        <f t="shared" si="229"/>
        <v>41848.041666666664</v>
      </c>
      <c r="U1853" s="13">
        <f t="shared" si="230"/>
        <v>21</v>
      </c>
      <c r="V1853" s="13">
        <f t="shared" si="231"/>
        <v>61.952380952380949</v>
      </c>
    </row>
    <row r="1854" spans="1:22" ht="43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42081.77143518519</v>
      </c>
      <c r="T1854" s="10">
        <f t="shared" si="229"/>
        <v>42119</v>
      </c>
      <c r="U1854" s="13">
        <f t="shared" si="230"/>
        <v>38</v>
      </c>
      <c r="V1854" s="13">
        <f t="shared" si="231"/>
        <v>461.71052631578948</v>
      </c>
    </row>
    <row r="1855" spans="1:22" ht="43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41177.060381944444</v>
      </c>
      <c r="T1855" s="10">
        <f t="shared" si="229"/>
        <v>41227.102048611108</v>
      </c>
      <c r="U1855" s="13">
        <f t="shared" si="230"/>
        <v>50</v>
      </c>
      <c r="V1855" s="13">
        <f t="shared" si="231"/>
        <v>16.3</v>
      </c>
    </row>
    <row r="1856" spans="1:22" ht="2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41388.021261574075</v>
      </c>
      <c r="T1856" s="10">
        <f t="shared" si="229"/>
        <v>41418.021261574075</v>
      </c>
      <c r="U1856" s="13">
        <f t="shared" si="230"/>
        <v>30</v>
      </c>
      <c r="V1856" s="13">
        <f t="shared" si="231"/>
        <v>510.61833333333328</v>
      </c>
    </row>
    <row r="1857" spans="1:22" ht="2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41600.538657407407</v>
      </c>
      <c r="T1857" s="10">
        <f t="shared" si="229"/>
        <v>41645.538657407407</v>
      </c>
      <c r="U1857" s="13">
        <f t="shared" si="230"/>
        <v>45</v>
      </c>
      <c r="V1857" s="13">
        <f t="shared" si="231"/>
        <v>299.55911111111112</v>
      </c>
    </row>
    <row r="1858" spans="1:22" ht="43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41817.854999999996</v>
      </c>
      <c r="T1858" s="10">
        <f t="shared" si="229"/>
        <v>41838.854999999996</v>
      </c>
      <c r="U1858" s="13">
        <f t="shared" si="230"/>
        <v>21</v>
      </c>
      <c r="V1858" s="13">
        <f t="shared" si="231"/>
        <v>96.428571428571431</v>
      </c>
    </row>
    <row r="1859" spans="1:22" ht="2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10">
        <f t="shared" ref="S1859:S1922" si="236">(((J1859/60)/60)/24)+DATE(1970,1,1)</f>
        <v>41864.76866898148</v>
      </c>
      <c r="T1859" s="10">
        <f t="shared" ref="T1859:T1922" si="237">(((I1859/60)/60)/24)+DATE(1970,1,1)</f>
        <v>41894.76866898148</v>
      </c>
      <c r="U1859" s="13">
        <f t="shared" ref="U1859:U1922" si="238">DATEDIF(S1859,T1859,"d")</f>
        <v>30</v>
      </c>
      <c r="V1859" s="13">
        <f t="shared" ref="V1859:V1922" si="239">E1859/U1859</f>
        <v>100</v>
      </c>
    </row>
    <row r="1860" spans="1:22" ht="43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40833.200474537036</v>
      </c>
      <c r="T1860" s="10">
        <f t="shared" si="237"/>
        <v>40893.242141203707</v>
      </c>
      <c r="U1860" s="13">
        <f t="shared" si="238"/>
        <v>60</v>
      </c>
      <c r="V1860" s="13">
        <f t="shared" si="239"/>
        <v>100.69250000000001</v>
      </c>
    </row>
    <row r="1861" spans="1:2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40778.770011574074</v>
      </c>
      <c r="T1861" s="10">
        <f t="shared" si="237"/>
        <v>40808.770011574074</v>
      </c>
      <c r="U1861" s="13">
        <f t="shared" si="238"/>
        <v>30</v>
      </c>
      <c r="V1861" s="13">
        <f t="shared" si="239"/>
        <v>131.83333333333334</v>
      </c>
    </row>
    <row r="1862" spans="1:22" ht="2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41655.709305555552</v>
      </c>
      <c r="T1862" s="10">
        <f t="shared" si="237"/>
        <v>41676.709305555552</v>
      </c>
      <c r="U1862" s="13">
        <f t="shared" si="238"/>
        <v>21</v>
      </c>
      <c r="V1862" s="13">
        <f t="shared" si="239"/>
        <v>47.666666666666664</v>
      </c>
    </row>
    <row r="1863" spans="1:22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0">
        <f t="shared" si="236"/>
        <v>42000.300243055557</v>
      </c>
      <c r="T1863" s="10">
        <f t="shared" si="237"/>
        <v>42030.300243055557</v>
      </c>
      <c r="U1863" s="13">
        <f t="shared" si="238"/>
        <v>30</v>
      </c>
      <c r="V1863" s="13">
        <f t="shared" si="239"/>
        <v>0</v>
      </c>
    </row>
    <row r="1864" spans="1:22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42755.492754629624</v>
      </c>
      <c r="T1864" s="10">
        <f t="shared" si="237"/>
        <v>42802.3125</v>
      </c>
      <c r="U1864" s="13">
        <f t="shared" si="238"/>
        <v>47</v>
      </c>
      <c r="V1864" s="13">
        <f t="shared" si="239"/>
        <v>30.957446808510639</v>
      </c>
    </row>
    <row r="1865" spans="1:22" ht="2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41772.797280092593</v>
      </c>
      <c r="T1865" s="10">
        <f t="shared" si="237"/>
        <v>41802.797280092593</v>
      </c>
      <c r="U1865" s="13">
        <f t="shared" si="238"/>
        <v>30</v>
      </c>
      <c r="V1865" s="13">
        <f t="shared" si="239"/>
        <v>0.33333333333333331</v>
      </c>
    </row>
    <row r="1866" spans="1:22" ht="43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41733.716435185182</v>
      </c>
      <c r="T1866" s="10">
        <f t="shared" si="237"/>
        <v>41763.716435185182</v>
      </c>
      <c r="U1866" s="13">
        <f t="shared" si="238"/>
        <v>30</v>
      </c>
      <c r="V1866" s="13">
        <f t="shared" si="239"/>
        <v>92.933333333333337</v>
      </c>
    </row>
    <row r="1867" spans="1:22" ht="43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42645.367442129631</v>
      </c>
      <c r="T1867" s="10">
        <f t="shared" si="237"/>
        <v>42680.409108796302</v>
      </c>
      <c r="U1867" s="13">
        <f t="shared" si="238"/>
        <v>35</v>
      </c>
      <c r="V1867" s="13">
        <f t="shared" si="239"/>
        <v>0.11428571428571428</v>
      </c>
    </row>
    <row r="1868" spans="1:22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42742.246493055558</v>
      </c>
      <c r="T1868" s="10">
        <f t="shared" si="237"/>
        <v>42795.166666666672</v>
      </c>
      <c r="U1868" s="13">
        <f t="shared" si="238"/>
        <v>53</v>
      </c>
      <c r="V1868" s="13">
        <f t="shared" si="239"/>
        <v>2.358490566037736</v>
      </c>
    </row>
    <row r="1869" spans="1:22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42649.924907407403</v>
      </c>
      <c r="T1869" s="10">
        <f t="shared" si="237"/>
        <v>42679.924907407403</v>
      </c>
      <c r="U1869" s="13">
        <f t="shared" si="238"/>
        <v>30</v>
      </c>
      <c r="V1869" s="13">
        <f t="shared" si="239"/>
        <v>0.33333333333333331</v>
      </c>
    </row>
    <row r="1870" spans="1:22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42328.779224537036</v>
      </c>
      <c r="T1870" s="10">
        <f t="shared" si="237"/>
        <v>42353.332638888889</v>
      </c>
      <c r="U1870" s="13">
        <f t="shared" si="238"/>
        <v>25</v>
      </c>
      <c r="V1870" s="13">
        <f t="shared" si="239"/>
        <v>48.68</v>
      </c>
    </row>
    <row r="1871" spans="1:22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42709.002881944441</v>
      </c>
      <c r="T1871" s="10">
        <f t="shared" si="237"/>
        <v>42739.002881944441</v>
      </c>
      <c r="U1871" s="13">
        <f t="shared" si="238"/>
        <v>30</v>
      </c>
      <c r="V1871" s="13">
        <f t="shared" si="239"/>
        <v>0</v>
      </c>
    </row>
    <row r="1872" spans="1:22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42371.355729166666</v>
      </c>
      <c r="T1872" s="10">
        <f t="shared" si="237"/>
        <v>42400.178472222222</v>
      </c>
      <c r="U1872" s="13">
        <f t="shared" si="238"/>
        <v>29</v>
      </c>
      <c r="V1872" s="13">
        <f t="shared" si="239"/>
        <v>12.448275862068966</v>
      </c>
    </row>
    <row r="1873" spans="1:22" ht="43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41923.783576388887</v>
      </c>
      <c r="T1873" s="10">
        <f t="shared" si="237"/>
        <v>41963.825243055559</v>
      </c>
      <c r="U1873" s="13">
        <f t="shared" si="238"/>
        <v>40</v>
      </c>
      <c r="V1873" s="13">
        <f t="shared" si="239"/>
        <v>116.65</v>
      </c>
    </row>
    <row r="1874" spans="1:22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42155.129652777774</v>
      </c>
      <c r="T1874" s="10">
        <f t="shared" si="237"/>
        <v>42185.129652777774</v>
      </c>
      <c r="U1874" s="13">
        <f t="shared" si="238"/>
        <v>30</v>
      </c>
      <c r="V1874" s="13">
        <f t="shared" si="239"/>
        <v>7.0666666666666664</v>
      </c>
    </row>
    <row r="1875" spans="1:22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42164.615856481483</v>
      </c>
      <c r="T1875" s="10">
        <f t="shared" si="237"/>
        <v>42193.697916666672</v>
      </c>
      <c r="U1875" s="13">
        <f t="shared" si="238"/>
        <v>29</v>
      </c>
      <c r="V1875" s="13">
        <f t="shared" si="239"/>
        <v>1.2413793103448276</v>
      </c>
    </row>
    <row r="1876" spans="1:22" ht="43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42529.969131944439</v>
      </c>
      <c r="T1876" s="10">
        <f t="shared" si="237"/>
        <v>42549.969131944439</v>
      </c>
      <c r="U1876" s="13">
        <f t="shared" si="238"/>
        <v>20</v>
      </c>
      <c r="V1876" s="13">
        <f t="shared" si="239"/>
        <v>1.3</v>
      </c>
    </row>
    <row r="1877" spans="1:22" ht="29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42528.899398148147</v>
      </c>
      <c r="T1877" s="10">
        <f t="shared" si="237"/>
        <v>42588.899398148147</v>
      </c>
      <c r="U1877" s="13">
        <f t="shared" si="238"/>
        <v>60</v>
      </c>
      <c r="V1877" s="13">
        <f t="shared" si="239"/>
        <v>0.85</v>
      </c>
    </row>
    <row r="1878" spans="1:22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41776.284780092588</v>
      </c>
      <c r="T1878" s="10">
        <f t="shared" si="237"/>
        <v>41806.284780092588</v>
      </c>
      <c r="U1878" s="13">
        <f t="shared" si="238"/>
        <v>30</v>
      </c>
      <c r="V1878" s="13">
        <f t="shared" si="239"/>
        <v>0</v>
      </c>
    </row>
    <row r="1879" spans="1:22" ht="29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42035.029224537036</v>
      </c>
      <c r="T1879" s="10">
        <f t="shared" si="237"/>
        <v>42064.029224537036</v>
      </c>
      <c r="U1879" s="13">
        <f t="shared" si="238"/>
        <v>29</v>
      </c>
      <c r="V1879" s="13">
        <f t="shared" si="239"/>
        <v>0</v>
      </c>
    </row>
    <row r="1880" spans="1:22" ht="43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41773.008738425924</v>
      </c>
      <c r="T1880" s="10">
        <f t="shared" si="237"/>
        <v>41803.008738425924</v>
      </c>
      <c r="U1880" s="13">
        <f t="shared" si="238"/>
        <v>30</v>
      </c>
      <c r="V1880" s="13">
        <f t="shared" si="239"/>
        <v>0</v>
      </c>
    </row>
    <row r="1881" spans="1:22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42413.649641203709</v>
      </c>
      <c r="T1881" s="10">
        <f t="shared" si="237"/>
        <v>42443.607974537037</v>
      </c>
      <c r="U1881" s="13">
        <f t="shared" si="238"/>
        <v>30</v>
      </c>
      <c r="V1881" s="13">
        <f t="shared" si="239"/>
        <v>0.2</v>
      </c>
    </row>
    <row r="1882" spans="1:22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42430.566898148143</v>
      </c>
      <c r="T1882" s="10">
        <f t="shared" si="237"/>
        <v>42459.525231481486</v>
      </c>
      <c r="U1882" s="13">
        <f t="shared" si="238"/>
        <v>29</v>
      </c>
      <c r="V1882" s="13">
        <f t="shared" si="239"/>
        <v>34.620689655172413</v>
      </c>
    </row>
    <row r="1883" spans="1:22" ht="2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42043.152650462958</v>
      </c>
      <c r="T1883" s="10">
        <f t="shared" si="237"/>
        <v>42073.110983796301</v>
      </c>
      <c r="U1883" s="13">
        <f t="shared" si="238"/>
        <v>30</v>
      </c>
      <c r="V1883" s="13">
        <f t="shared" si="239"/>
        <v>115.123</v>
      </c>
    </row>
    <row r="1884" spans="1:22" ht="43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41067.949212962965</v>
      </c>
      <c r="T1884" s="10">
        <f t="shared" si="237"/>
        <v>41100.991666666669</v>
      </c>
      <c r="U1884" s="13">
        <f t="shared" si="238"/>
        <v>33</v>
      </c>
      <c r="V1884" s="13">
        <f t="shared" si="239"/>
        <v>102.42424242424242</v>
      </c>
    </row>
    <row r="1885" spans="1:22" ht="2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40977.948009259257</v>
      </c>
      <c r="T1885" s="10">
        <f t="shared" si="237"/>
        <v>41007.906342592592</v>
      </c>
      <c r="U1885" s="13">
        <f t="shared" si="238"/>
        <v>30</v>
      </c>
      <c r="V1885" s="13">
        <f t="shared" si="239"/>
        <v>34.9</v>
      </c>
    </row>
    <row r="1886" spans="1:22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41205.198321759257</v>
      </c>
      <c r="T1886" s="10">
        <f t="shared" si="237"/>
        <v>41240.5</v>
      </c>
      <c r="U1886" s="13">
        <f t="shared" si="238"/>
        <v>35</v>
      </c>
      <c r="V1886" s="13">
        <f t="shared" si="239"/>
        <v>38.6</v>
      </c>
    </row>
    <row r="1887" spans="1:22" ht="2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41099.093865740739</v>
      </c>
      <c r="T1887" s="10">
        <f t="shared" si="237"/>
        <v>41131.916666666664</v>
      </c>
      <c r="U1887" s="13">
        <f t="shared" si="238"/>
        <v>32</v>
      </c>
      <c r="V1887" s="13">
        <f t="shared" si="239"/>
        <v>166.3125</v>
      </c>
    </row>
    <row r="1888" spans="1:22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41925.906689814816</v>
      </c>
      <c r="T1888" s="10">
        <f t="shared" si="237"/>
        <v>41955.94835648148</v>
      </c>
      <c r="U1888" s="13">
        <f t="shared" si="238"/>
        <v>30</v>
      </c>
      <c r="V1888" s="13">
        <f t="shared" si="239"/>
        <v>40.833333333333336</v>
      </c>
    </row>
    <row r="1889" spans="1:22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42323.800138888888</v>
      </c>
      <c r="T1889" s="10">
        <f t="shared" si="237"/>
        <v>42341.895833333328</v>
      </c>
      <c r="U1889" s="13">
        <f t="shared" si="238"/>
        <v>18</v>
      </c>
      <c r="V1889" s="13">
        <f t="shared" si="239"/>
        <v>185.27777777777777</v>
      </c>
    </row>
    <row r="1890" spans="1:22" ht="43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40299.239953703705</v>
      </c>
      <c r="T1890" s="10">
        <f t="shared" si="237"/>
        <v>40330.207638888889</v>
      </c>
      <c r="U1890" s="13">
        <f t="shared" si="238"/>
        <v>31</v>
      </c>
      <c r="V1890" s="13">
        <f t="shared" si="239"/>
        <v>133.93548387096774</v>
      </c>
    </row>
    <row r="1891" spans="1:22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41299.793356481481</v>
      </c>
      <c r="T1891" s="10">
        <f t="shared" si="237"/>
        <v>41344.751689814817</v>
      </c>
      <c r="U1891" s="13">
        <f t="shared" si="238"/>
        <v>45</v>
      </c>
      <c r="V1891" s="13">
        <f t="shared" si="239"/>
        <v>47.37777777777778</v>
      </c>
    </row>
    <row r="1892" spans="1:22" ht="2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41228.786203703705</v>
      </c>
      <c r="T1892" s="10">
        <f t="shared" si="237"/>
        <v>41258.786203703705</v>
      </c>
      <c r="U1892" s="13">
        <f t="shared" si="238"/>
        <v>30</v>
      </c>
      <c r="V1892" s="13">
        <f t="shared" si="239"/>
        <v>578.33766666666668</v>
      </c>
    </row>
    <row r="1893" spans="1:22" ht="43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40335.798078703701</v>
      </c>
      <c r="T1893" s="10">
        <f t="shared" si="237"/>
        <v>40381.25</v>
      </c>
      <c r="U1893" s="13">
        <f t="shared" si="238"/>
        <v>46</v>
      </c>
      <c r="V1893" s="13">
        <f t="shared" si="239"/>
        <v>229.45652173913044</v>
      </c>
    </row>
    <row r="1894" spans="1:22" ht="29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40671.637511574074</v>
      </c>
      <c r="T1894" s="10">
        <f t="shared" si="237"/>
        <v>40701.637511574074</v>
      </c>
      <c r="U1894" s="13">
        <f t="shared" si="238"/>
        <v>30</v>
      </c>
      <c r="V1894" s="13">
        <f t="shared" si="239"/>
        <v>22.766666666666666</v>
      </c>
    </row>
    <row r="1895" spans="1:22" ht="2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40632.94195601852</v>
      </c>
      <c r="T1895" s="10">
        <f t="shared" si="237"/>
        <v>40649.165972222225</v>
      </c>
      <c r="U1895" s="13">
        <f t="shared" si="238"/>
        <v>17</v>
      </c>
      <c r="V1895" s="13">
        <f t="shared" si="239"/>
        <v>152.94117647058823</v>
      </c>
    </row>
    <row r="1896" spans="1:2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40920.904895833337</v>
      </c>
      <c r="T1896" s="10">
        <f t="shared" si="237"/>
        <v>40951.904895833337</v>
      </c>
      <c r="U1896" s="13">
        <f t="shared" si="238"/>
        <v>31</v>
      </c>
      <c r="V1896" s="13">
        <f t="shared" si="239"/>
        <v>36.935483870967744</v>
      </c>
    </row>
    <row r="1897" spans="1:22" ht="43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42267.746782407412</v>
      </c>
      <c r="T1897" s="10">
        <f t="shared" si="237"/>
        <v>42297.746782407412</v>
      </c>
      <c r="U1897" s="13">
        <f t="shared" si="238"/>
        <v>30</v>
      </c>
      <c r="V1897" s="13">
        <f t="shared" si="239"/>
        <v>307.60000000000002</v>
      </c>
    </row>
    <row r="1898" spans="1:22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40981.710243055553</v>
      </c>
      <c r="T1898" s="10">
        <f t="shared" si="237"/>
        <v>41011.710243055553</v>
      </c>
      <c r="U1898" s="13">
        <f t="shared" si="238"/>
        <v>30</v>
      </c>
      <c r="V1898" s="13">
        <f t="shared" si="239"/>
        <v>18.633333333333333</v>
      </c>
    </row>
    <row r="1899" spans="1:22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41680.583402777782</v>
      </c>
      <c r="T1899" s="10">
        <f t="shared" si="237"/>
        <v>41702.875</v>
      </c>
      <c r="U1899" s="13">
        <f t="shared" si="238"/>
        <v>22</v>
      </c>
      <c r="V1899" s="13">
        <f t="shared" si="239"/>
        <v>295.72727272727275</v>
      </c>
    </row>
    <row r="1900" spans="1:22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42366.192974537036</v>
      </c>
      <c r="T1900" s="10">
        <f t="shared" si="237"/>
        <v>42401.75</v>
      </c>
      <c r="U1900" s="13">
        <f t="shared" si="238"/>
        <v>35</v>
      </c>
      <c r="V1900" s="13">
        <f t="shared" si="239"/>
        <v>41.285714285714285</v>
      </c>
    </row>
    <row r="1901" spans="1:22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42058.941736111112</v>
      </c>
      <c r="T1901" s="10">
        <f t="shared" si="237"/>
        <v>42088.90006944444</v>
      </c>
      <c r="U1901" s="13">
        <f t="shared" si="238"/>
        <v>30</v>
      </c>
      <c r="V1901" s="13">
        <f t="shared" si="239"/>
        <v>40</v>
      </c>
    </row>
    <row r="1902" spans="1:22" ht="43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41160.871886574074</v>
      </c>
      <c r="T1902" s="10">
        <f t="shared" si="237"/>
        <v>41188.415972222225</v>
      </c>
      <c r="U1902" s="13">
        <f t="shared" si="238"/>
        <v>28</v>
      </c>
      <c r="V1902" s="13">
        <f t="shared" si="239"/>
        <v>97.646785714285713</v>
      </c>
    </row>
    <row r="1903" spans="1:22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42116.54315972222</v>
      </c>
      <c r="T1903" s="10">
        <f t="shared" si="237"/>
        <v>42146.541666666672</v>
      </c>
      <c r="U1903" s="13">
        <f t="shared" si="238"/>
        <v>30</v>
      </c>
      <c r="V1903" s="13">
        <f t="shared" si="239"/>
        <v>89</v>
      </c>
    </row>
    <row r="1904" spans="1:22" ht="43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42037.789895833332</v>
      </c>
      <c r="T1904" s="10">
        <f t="shared" si="237"/>
        <v>42067.789895833332</v>
      </c>
      <c r="U1904" s="13">
        <f t="shared" si="238"/>
        <v>30</v>
      </c>
      <c r="V1904" s="13">
        <f t="shared" si="239"/>
        <v>0.4</v>
      </c>
    </row>
    <row r="1905" spans="1:22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42702.770729166667</v>
      </c>
      <c r="T1905" s="10">
        <f t="shared" si="237"/>
        <v>42762.770729166667</v>
      </c>
      <c r="U1905" s="13">
        <f t="shared" si="238"/>
        <v>60</v>
      </c>
      <c r="V1905" s="13">
        <f t="shared" si="239"/>
        <v>23.3</v>
      </c>
    </row>
    <row r="1906" spans="1:22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42326.685428240744</v>
      </c>
      <c r="T1906" s="10">
        <f t="shared" si="237"/>
        <v>42371.685428240744</v>
      </c>
      <c r="U1906" s="13">
        <f t="shared" si="238"/>
        <v>45</v>
      </c>
      <c r="V1906" s="13">
        <f t="shared" si="239"/>
        <v>1.1111111111111112</v>
      </c>
    </row>
    <row r="1907" spans="1:22" ht="43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41859.925856481481</v>
      </c>
      <c r="T1907" s="10">
        <f t="shared" si="237"/>
        <v>41889.925856481481</v>
      </c>
      <c r="U1907" s="13">
        <f t="shared" si="238"/>
        <v>30</v>
      </c>
      <c r="V1907" s="13">
        <f t="shared" si="239"/>
        <v>1.4</v>
      </c>
    </row>
    <row r="1908" spans="1:22" ht="2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42514.671099537038</v>
      </c>
      <c r="T1908" s="10">
        <f t="shared" si="237"/>
        <v>42544.671099537038</v>
      </c>
      <c r="U1908" s="13">
        <f t="shared" si="238"/>
        <v>30</v>
      </c>
      <c r="V1908" s="13">
        <f t="shared" si="239"/>
        <v>712.66666666666663</v>
      </c>
    </row>
    <row r="1909" spans="1:22" ht="2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41767.587094907409</v>
      </c>
      <c r="T1909" s="10">
        <f t="shared" si="237"/>
        <v>41782.587094907409</v>
      </c>
      <c r="U1909" s="13">
        <f t="shared" si="238"/>
        <v>15</v>
      </c>
      <c r="V1909" s="13">
        <f t="shared" si="239"/>
        <v>5.666666666666667</v>
      </c>
    </row>
    <row r="1910" spans="1:22" ht="43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42703.917824074073</v>
      </c>
      <c r="T1910" s="10">
        <f t="shared" si="237"/>
        <v>42733.917824074073</v>
      </c>
      <c r="U1910" s="13">
        <f t="shared" si="238"/>
        <v>30</v>
      </c>
      <c r="V1910" s="13">
        <f t="shared" si="239"/>
        <v>14.433333333333334</v>
      </c>
    </row>
    <row r="1911" spans="1:22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41905.429155092592</v>
      </c>
      <c r="T1911" s="10">
        <f t="shared" si="237"/>
        <v>41935.429155092592</v>
      </c>
      <c r="U1911" s="13">
        <f t="shared" si="238"/>
        <v>30</v>
      </c>
      <c r="V1911" s="13">
        <f t="shared" si="239"/>
        <v>164.63333333333333</v>
      </c>
    </row>
    <row r="1912" spans="1:22" ht="2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42264.963159722218</v>
      </c>
      <c r="T1912" s="10">
        <f t="shared" si="237"/>
        <v>42308.947916666672</v>
      </c>
      <c r="U1912" s="13">
        <f t="shared" si="238"/>
        <v>44</v>
      </c>
      <c r="V1912" s="13">
        <f t="shared" si="239"/>
        <v>761.0454545454545</v>
      </c>
    </row>
    <row r="1913" spans="1:22" ht="43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41830.033958333333</v>
      </c>
      <c r="T1913" s="10">
        <f t="shared" si="237"/>
        <v>41860.033958333333</v>
      </c>
      <c r="U1913" s="13">
        <f t="shared" si="238"/>
        <v>30</v>
      </c>
      <c r="V1913" s="13">
        <f t="shared" si="239"/>
        <v>0.33333333333333331</v>
      </c>
    </row>
    <row r="1914" spans="1:22" ht="2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42129.226388888885</v>
      </c>
      <c r="T1914" s="10">
        <f t="shared" si="237"/>
        <v>42159.226388888885</v>
      </c>
      <c r="U1914" s="13">
        <f t="shared" si="238"/>
        <v>30</v>
      </c>
      <c r="V1914" s="13">
        <f t="shared" si="239"/>
        <v>98.833333333333329</v>
      </c>
    </row>
    <row r="1915" spans="1:22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41890.511319444442</v>
      </c>
      <c r="T1915" s="10">
        <f t="shared" si="237"/>
        <v>41920.511319444442</v>
      </c>
      <c r="U1915" s="13">
        <f t="shared" si="238"/>
        <v>30</v>
      </c>
      <c r="V1915" s="13">
        <f t="shared" si="239"/>
        <v>21.233333333333334</v>
      </c>
    </row>
    <row r="1916" spans="1:22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41929.174456018518</v>
      </c>
      <c r="T1916" s="10">
        <f t="shared" si="237"/>
        <v>41944.165972222225</v>
      </c>
      <c r="U1916" s="13">
        <f t="shared" si="238"/>
        <v>15</v>
      </c>
      <c r="V1916" s="13">
        <f t="shared" si="239"/>
        <v>4</v>
      </c>
    </row>
    <row r="1917" spans="1:22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41864.04886574074</v>
      </c>
      <c r="T1917" s="10">
        <f t="shared" si="237"/>
        <v>41884.04886574074</v>
      </c>
      <c r="U1917" s="13">
        <f t="shared" si="238"/>
        <v>20</v>
      </c>
      <c r="V1917" s="13">
        <f t="shared" si="239"/>
        <v>0.4</v>
      </c>
    </row>
    <row r="1918" spans="1:22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42656.717303240745</v>
      </c>
      <c r="T1918" s="10">
        <f t="shared" si="237"/>
        <v>42681.758969907409</v>
      </c>
      <c r="U1918" s="13">
        <f t="shared" si="238"/>
        <v>25</v>
      </c>
      <c r="V1918" s="13">
        <f t="shared" si="239"/>
        <v>4.08</v>
      </c>
    </row>
    <row r="1919" spans="1:22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42746.270057870366</v>
      </c>
      <c r="T1919" s="10">
        <f t="shared" si="237"/>
        <v>42776.270057870366</v>
      </c>
      <c r="U1919" s="13">
        <f t="shared" si="238"/>
        <v>30</v>
      </c>
      <c r="V1919" s="13">
        <f t="shared" si="239"/>
        <v>6834.166666666667</v>
      </c>
    </row>
    <row r="1920" spans="1:22" ht="2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41828.789942129632</v>
      </c>
      <c r="T1920" s="10">
        <f t="shared" si="237"/>
        <v>41863.789942129632</v>
      </c>
      <c r="U1920" s="13">
        <f t="shared" si="238"/>
        <v>35</v>
      </c>
      <c r="V1920" s="13">
        <f t="shared" si="239"/>
        <v>7.4285714285714288</v>
      </c>
    </row>
    <row r="1921" spans="1:22" ht="43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42113.875567129624</v>
      </c>
      <c r="T1921" s="10">
        <f t="shared" si="237"/>
        <v>42143.875567129624</v>
      </c>
      <c r="U1921" s="13">
        <f t="shared" si="238"/>
        <v>30</v>
      </c>
      <c r="V1921" s="13">
        <f t="shared" si="239"/>
        <v>7.9</v>
      </c>
    </row>
    <row r="1922" spans="1:22" ht="2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42270.875706018516</v>
      </c>
      <c r="T1922" s="10">
        <f t="shared" si="237"/>
        <v>42298.958333333328</v>
      </c>
      <c r="U1922" s="13">
        <f t="shared" si="238"/>
        <v>28</v>
      </c>
      <c r="V1922" s="13">
        <f t="shared" si="239"/>
        <v>153.67857142857142</v>
      </c>
    </row>
    <row r="1923" spans="1:2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10">
        <f t="shared" ref="S1923:S1986" si="244">(((J1923/60)/60)/24)+DATE(1970,1,1)</f>
        <v>41074.221562500003</v>
      </c>
      <c r="T1923" s="10">
        <f t="shared" ref="T1923:T1986" si="245">(((I1923/60)/60)/24)+DATE(1970,1,1)</f>
        <v>41104.221562500003</v>
      </c>
      <c r="U1923" s="13">
        <f t="shared" ref="U1923:U1986" si="246">DATEDIF(S1923,T1923,"d")</f>
        <v>30</v>
      </c>
      <c r="V1923" s="13">
        <f t="shared" ref="V1923:V1986" si="247">E1923/U1923</f>
        <v>68.400000000000006</v>
      </c>
    </row>
    <row r="1924" spans="1:22" ht="2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41590.255868055552</v>
      </c>
      <c r="T1924" s="10">
        <f t="shared" si="245"/>
        <v>41620.255868055552</v>
      </c>
      <c r="U1924" s="13">
        <f t="shared" si="246"/>
        <v>30</v>
      </c>
      <c r="V1924" s="13">
        <f t="shared" si="247"/>
        <v>77.033333333333331</v>
      </c>
    </row>
    <row r="1925" spans="1:22" ht="2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40772.848749999997</v>
      </c>
      <c r="T1925" s="10">
        <f t="shared" si="245"/>
        <v>40813.207638888889</v>
      </c>
      <c r="U1925" s="13">
        <f t="shared" si="246"/>
        <v>41</v>
      </c>
      <c r="V1925" s="13">
        <f t="shared" si="247"/>
        <v>7.3414634146341466</v>
      </c>
    </row>
    <row r="1926" spans="1:22" ht="43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41626.761053240742</v>
      </c>
      <c r="T1926" s="10">
        <f t="shared" si="245"/>
        <v>41654.814583333333</v>
      </c>
      <c r="U1926" s="13">
        <f t="shared" si="246"/>
        <v>28</v>
      </c>
      <c r="V1926" s="13">
        <f t="shared" si="247"/>
        <v>122.57142857142857</v>
      </c>
    </row>
    <row r="1927" spans="1:22" ht="29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41535.90148148148</v>
      </c>
      <c r="T1927" s="10">
        <f t="shared" si="245"/>
        <v>41558</v>
      </c>
      <c r="U1927" s="13">
        <f t="shared" si="246"/>
        <v>23</v>
      </c>
      <c r="V1927" s="13">
        <f t="shared" si="247"/>
        <v>71.956521739130437</v>
      </c>
    </row>
    <row r="1928" spans="1:22" ht="43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40456.954351851848</v>
      </c>
      <c r="T1928" s="10">
        <f t="shared" si="245"/>
        <v>40484.018055555556</v>
      </c>
      <c r="U1928" s="13">
        <f t="shared" si="246"/>
        <v>28</v>
      </c>
      <c r="V1928" s="13">
        <f t="shared" si="247"/>
        <v>104.6675</v>
      </c>
    </row>
    <row r="1929" spans="1:2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40960.861562500002</v>
      </c>
      <c r="T1929" s="10">
        <f t="shared" si="245"/>
        <v>40976.207638888889</v>
      </c>
      <c r="U1929" s="13">
        <f t="shared" si="246"/>
        <v>16</v>
      </c>
      <c r="V1929" s="13">
        <f t="shared" si="247"/>
        <v>38.75</v>
      </c>
    </row>
    <row r="1930" spans="1:22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41371.648078703707</v>
      </c>
      <c r="T1930" s="10">
        <f t="shared" si="245"/>
        <v>41401.648078703707</v>
      </c>
      <c r="U1930" s="13">
        <f t="shared" si="246"/>
        <v>30</v>
      </c>
      <c r="V1930" s="13">
        <f t="shared" si="247"/>
        <v>87.666666666666671</v>
      </c>
    </row>
    <row r="1931" spans="1:22" ht="2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40687.021597222221</v>
      </c>
      <c r="T1931" s="10">
        <f t="shared" si="245"/>
        <v>40729.021597222221</v>
      </c>
      <c r="U1931" s="13">
        <f t="shared" si="246"/>
        <v>42</v>
      </c>
      <c r="V1931" s="13">
        <f t="shared" si="247"/>
        <v>76.428571428571431</v>
      </c>
    </row>
    <row r="1932" spans="1:22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41402.558819444443</v>
      </c>
      <c r="T1932" s="10">
        <f t="shared" si="245"/>
        <v>41462.558819444443</v>
      </c>
      <c r="U1932" s="13">
        <f t="shared" si="246"/>
        <v>60</v>
      </c>
      <c r="V1932" s="13">
        <f t="shared" si="247"/>
        <v>21.166666666666668</v>
      </c>
    </row>
    <row r="1933" spans="1:22" ht="29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41037.892465277779</v>
      </c>
      <c r="T1933" s="10">
        <f t="shared" si="245"/>
        <v>41051.145833333336</v>
      </c>
      <c r="U1933" s="13">
        <f t="shared" si="246"/>
        <v>14</v>
      </c>
      <c r="V1933" s="13">
        <f t="shared" si="247"/>
        <v>172.28714285714287</v>
      </c>
    </row>
    <row r="1934" spans="1:22" ht="43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40911.809872685182</v>
      </c>
      <c r="T1934" s="10">
        <f t="shared" si="245"/>
        <v>40932.809872685182</v>
      </c>
      <c r="U1934" s="13">
        <f t="shared" si="246"/>
        <v>21</v>
      </c>
      <c r="V1934" s="13">
        <f t="shared" si="247"/>
        <v>267.47619047619048</v>
      </c>
    </row>
    <row r="1935" spans="1:22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41879.130868055552</v>
      </c>
      <c r="T1935" s="10">
        <f t="shared" si="245"/>
        <v>41909.130868055552</v>
      </c>
      <c r="U1935" s="13">
        <f t="shared" si="246"/>
        <v>30</v>
      </c>
      <c r="V1935" s="13">
        <f t="shared" si="247"/>
        <v>344.86666666666667</v>
      </c>
    </row>
    <row r="1936" spans="1:22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40865.867141203707</v>
      </c>
      <c r="T1936" s="10">
        <f t="shared" si="245"/>
        <v>40902.208333333336</v>
      </c>
      <c r="U1936" s="13">
        <f t="shared" si="246"/>
        <v>37</v>
      </c>
      <c r="V1936" s="13">
        <f t="shared" si="247"/>
        <v>167.05405405405406</v>
      </c>
    </row>
    <row r="1937" spans="1:22" ht="43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41773.932534722226</v>
      </c>
      <c r="T1937" s="10">
        <f t="shared" si="245"/>
        <v>41811.207638888889</v>
      </c>
      <c r="U1937" s="13">
        <f t="shared" si="246"/>
        <v>38</v>
      </c>
      <c r="V1937" s="13">
        <f t="shared" si="247"/>
        <v>71.315789473684205</v>
      </c>
    </row>
    <row r="1938" spans="1:22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40852.889699074076</v>
      </c>
      <c r="T1938" s="10">
        <f t="shared" si="245"/>
        <v>40883.249305555553</v>
      </c>
      <c r="U1938" s="13">
        <f t="shared" si="246"/>
        <v>31</v>
      </c>
      <c r="V1938" s="13">
        <f t="shared" si="247"/>
        <v>281.90354838709681</v>
      </c>
    </row>
    <row r="1939" spans="1:22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41059.118993055556</v>
      </c>
      <c r="T1939" s="10">
        <f t="shared" si="245"/>
        <v>41075.165972222225</v>
      </c>
      <c r="U1939" s="13">
        <f t="shared" si="246"/>
        <v>16</v>
      </c>
      <c r="V1939" s="13">
        <f t="shared" si="247"/>
        <v>70.216875000000002</v>
      </c>
    </row>
    <row r="1940" spans="1:22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41426.259618055556</v>
      </c>
      <c r="T1940" s="10">
        <f t="shared" si="245"/>
        <v>41457.208333333336</v>
      </c>
      <c r="U1940" s="13">
        <f t="shared" si="246"/>
        <v>31</v>
      </c>
      <c r="V1940" s="13">
        <f t="shared" si="247"/>
        <v>560.9677419354839</v>
      </c>
    </row>
    <row r="1941" spans="1:22" ht="43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41313.985046296293</v>
      </c>
      <c r="T1941" s="10">
        <f t="shared" si="245"/>
        <v>41343.943379629629</v>
      </c>
      <c r="U1941" s="13">
        <f t="shared" si="246"/>
        <v>30</v>
      </c>
      <c r="V1941" s="13">
        <f t="shared" si="247"/>
        <v>369</v>
      </c>
    </row>
    <row r="1942" spans="1:22" ht="2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40670.507326388892</v>
      </c>
      <c r="T1942" s="10">
        <f t="shared" si="245"/>
        <v>40709.165972222225</v>
      </c>
      <c r="U1942" s="13">
        <f t="shared" si="246"/>
        <v>39</v>
      </c>
      <c r="V1942" s="13">
        <f t="shared" si="247"/>
        <v>28.487179487179485</v>
      </c>
    </row>
    <row r="1943" spans="1:22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41744.290868055556</v>
      </c>
      <c r="T1943" s="10">
        <f t="shared" si="245"/>
        <v>41774.290868055556</v>
      </c>
      <c r="U1943" s="13">
        <f t="shared" si="246"/>
        <v>30</v>
      </c>
      <c r="V1943" s="13">
        <f t="shared" si="247"/>
        <v>10509.863000000001</v>
      </c>
    </row>
    <row r="1944" spans="1:22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40638.828009259261</v>
      </c>
      <c r="T1944" s="10">
        <f t="shared" si="245"/>
        <v>40728.828009259261</v>
      </c>
      <c r="U1944" s="13">
        <f t="shared" si="246"/>
        <v>90</v>
      </c>
      <c r="V1944" s="13">
        <f t="shared" si="247"/>
        <v>92.293555555555557</v>
      </c>
    </row>
    <row r="1945" spans="1:22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42548.269861111112</v>
      </c>
      <c r="T1945" s="10">
        <f t="shared" si="245"/>
        <v>42593.269861111112</v>
      </c>
      <c r="U1945" s="13">
        <f t="shared" si="246"/>
        <v>45</v>
      </c>
      <c r="V1945" s="13">
        <f t="shared" si="247"/>
        <v>3789.4444444444443</v>
      </c>
    </row>
    <row r="1946" spans="1:22" ht="43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41730.584374999999</v>
      </c>
      <c r="T1946" s="10">
        <f t="shared" si="245"/>
        <v>41760.584374999999</v>
      </c>
      <c r="U1946" s="13">
        <f t="shared" si="246"/>
        <v>30</v>
      </c>
      <c r="V1946" s="13">
        <f t="shared" si="247"/>
        <v>10507.406666666668</v>
      </c>
    </row>
    <row r="1947" spans="1:22" ht="2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42157.251828703709</v>
      </c>
      <c r="T1947" s="10">
        <f t="shared" si="245"/>
        <v>42197.251828703709</v>
      </c>
      <c r="U1947" s="13">
        <f t="shared" si="246"/>
        <v>40</v>
      </c>
      <c r="V1947" s="13">
        <f t="shared" si="247"/>
        <v>8700.4500000000007</v>
      </c>
    </row>
    <row r="1948" spans="1:22" ht="43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41689.150011574071</v>
      </c>
      <c r="T1948" s="10">
        <f t="shared" si="245"/>
        <v>41749.108344907407</v>
      </c>
      <c r="U1948" s="13">
        <f t="shared" si="246"/>
        <v>60</v>
      </c>
      <c r="V1948" s="13">
        <f t="shared" si="247"/>
        <v>187.18333333333334</v>
      </c>
    </row>
    <row r="1949" spans="1:22" ht="43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40102.918055555558</v>
      </c>
      <c r="T1949" s="10">
        <f t="shared" si="245"/>
        <v>40140.249305555553</v>
      </c>
      <c r="U1949" s="13">
        <f t="shared" si="246"/>
        <v>38</v>
      </c>
      <c r="V1949" s="13">
        <f t="shared" si="247"/>
        <v>21.186052631578949</v>
      </c>
    </row>
    <row r="1950" spans="1:22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42473.604270833333</v>
      </c>
      <c r="T1950" s="10">
        <f t="shared" si="245"/>
        <v>42527.709722222222</v>
      </c>
      <c r="U1950" s="13">
        <f t="shared" si="246"/>
        <v>54</v>
      </c>
      <c r="V1950" s="13">
        <f t="shared" si="247"/>
        <v>14818.722222222223</v>
      </c>
    </row>
    <row r="1951" spans="1:22" ht="2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41800.423043981478</v>
      </c>
      <c r="T1951" s="10">
        <f t="shared" si="245"/>
        <v>41830.423043981478</v>
      </c>
      <c r="U1951" s="13">
        <f t="shared" si="246"/>
        <v>30</v>
      </c>
      <c r="V1951" s="13">
        <f t="shared" si="247"/>
        <v>1766.71</v>
      </c>
    </row>
    <row r="1952" spans="1:22" ht="2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40624.181400462963</v>
      </c>
      <c r="T1952" s="10">
        <f t="shared" si="245"/>
        <v>40655.181400462963</v>
      </c>
      <c r="U1952" s="13">
        <f t="shared" si="246"/>
        <v>31</v>
      </c>
      <c r="V1952" s="13">
        <f t="shared" si="247"/>
        <v>3104.8051612903228</v>
      </c>
    </row>
    <row r="1953" spans="1:22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42651.420567129629</v>
      </c>
      <c r="T1953" s="10">
        <f t="shared" si="245"/>
        <v>42681.462233796294</v>
      </c>
      <c r="U1953" s="13">
        <f t="shared" si="246"/>
        <v>30</v>
      </c>
      <c r="V1953" s="13">
        <f t="shared" si="247"/>
        <v>3540.7333333333331</v>
      </c>
    </row>
    <row r="1954" spans="1:22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41526.60665509259</v>
      </c>
      <c r="T1954" s="10">
        <f t="shared" si="245"/>
        <v>41563.60665509259</v>
      </c>
      <c r="U1954" s="13">
        <f t="shared" si="246"/>
        <v>37</v>
      </c>
      <c r="V1954" s="13">
        <f t="shared" si="247"/>
        <v>1877.4413513513514</v>
      </c>
    </row>
    <row r="1955" spans="1:22" ht="2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40941.199826388889</v>
      </c>
      <c r="T1955" s="10">
        <f t="shared" si="245"/>
        <v>40970.125</v>
      </c>
      <c r="U1955" s="13">
        <f t="shared" si="246"/>
        <v>29</v>
      </c>
      <c r="V1955" s="13">
        <f t="shared" si="247"/>
        <v>1168.6896551724137</v>
      </c>
    </row>
    <row r="1956" spans="1:2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42394.580740740741</v>
      </c>
      <c r="T1956" s="10">
        <f t="shared" si="245"/>
        <v>42441.208333333328</v>
      </c>
      <c r="U1956" s="13">
        <f t="shared" si="246"/>
        <v>47</v>
      </c>
      <c r="V1956" s="13">
        <f t="shared" si="247"/>
        <v>7435.6170212765956</v>
      </c>
    </row>
    <row r="1957" spans="1:22" ht="43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41020.271770833337</v>
      </c>
      <c r="T1957" s="10">
        <f t="shared" si="245"/>
        <v>41052.791666666664</v>
      </c>
      <c r="U1957" s="13">
        <f t="shared" si="246"/>
        <v>32</v>
      </c>
      <c r="V1957" s="13">
        <f t="shared" si="247"/>
        <v>5231.5631249999997</v>
      </c>
    </row>
    <row r="1958" spans="1:22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42067.923668981486</v>
      </c>
      <c r="T1958" s="10">
        <f t="shared" si="245"/>
        <v>42112.882002314815</v>
      </c>
      <c r="U1958" s="13">
        <f t="shared" si="246"/>
        <v>45</v>
      </c>
      <c r="V1958" s="13">
        <f t="shared" si="247"/>
        <v>3920.4444444444443</v>
      </c>
    </row>
    <row r="1959" spans="1:22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41179.098530092589</v>
      </c>
      <c r="T1959" s="10">
        <f t="shared" si="245"/>
        <v>41209.098530092589</v>
      </c>
      <c r="U1959" s="13">
        <f t="shared" si="246"/>
        <v>30</v>
      </c>
      <c r="V1959" s="13">
        <f t="shared" si="247"/>
        <v>1675.047</v>
      </c>
    </row>
    <row r="1960" spans="1:22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41326.987974537034</v>
      </c>
      <c r="T1960" s="10">
        <f t="shared" si="245"/>
        <v>41356.94630787037</v>
      </c>
      <c r="U1960" s="13">
        <f t="shared" si="246"/>
        <v>30</v>
      </c>
      <c r="V1960" s="13">
        <f t="shared" si="247"/>
        <v>3349.6673333333333</v>
      </c>
    </row>
    <row r="1961" spans="1:22" ht="43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41871.845601851855</v>
      </c>
      <c r="T1961" s="10">
        <f t="shared" si="245"/>
        <v>41913</v>
      </c>
      <c r="U1961" s="13">
        <f t="shared" si="246"/>
        <v>42</v>
      </c>
      <c r="V1961" s="13">
        <f t="shared" si="247"/>
        <v>373.17714285714288</v>
      </c>
    </row>
    <row r="1962" spans="1:22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41964.362743055557</v>
      </c>
      <c r="T1962" s="10">
        <f t="shared" si="245"/>
        <v>41994.362743055557</v>
      </c>
      <c r="U1962" s="13">
        <f t="shared" si="246"/>
        <v>30</v>
      </c>
      <c r="V1962" s="13">
        <f t="shared" si="247"/>
        <v>2751.0666666666666</v>
      </c>
    </row>
    <row r="1963" spans="1:22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41148.194641203707</v>
      </c>
      <c r="T1963" s="10">
        <f t="shared" si="245"/>
        <v>41188.165972222225</v>
      </c>
      <c r="U1963" s="13">
        <f t="shared" si="246"/>
        <v>40</v>
      </c>
      <c r="V1963" s="13">
        <f t="shared" si="247"/>
        <v>2763.453</v>
      </c>
    </row>
    <row r="1964" spans="1:22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41742.780509259261</v>
      </c>
      <c r="T1964" s="10">
        <f t="shared" si="245"/>
        <v>41772.780509259261</v>
      </c>
      <c r="U1964" s="13">
        <f t="shared" si="246"/>
        <v>30</v>
      </c>
      <c r="V1964" s="13">
        <f t="shared" si="247"/>
        <v>643.08333333333337</v>
      </c>
    </row>
    <row r="1965" spans="1:22" ht="43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41863.429791666669</v>
      </c>
      <c r="T1965" s="10">
        <f t="shared" si="245"/>
        <v>41898.429791666669</v>
      </c>
      <c r="U1965" s="13">
        <f t="shared" si="246"/>
        <v>35</v>
      </c>
      <c r="V1965" s="13">
        <f t="shared" si="247"/>
        <v>688.8</v>
      </c>
    </row>
    <row r="1966" spans="1:22" ht="2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42452.272824074069</v>
      </c>
      <c r="T1966" s="10">
        <f t="shared" si="245"/>
        <v>42482.272824074069</v>
      </c>
      <c r="U1966" s="13">
        <f t="shared" si="246"/>
        <v>30</v>
      </c>
      <c r="V1966" s="13">
        <f t="shared" si="247"/>
        <v>7718.1040000000003</v>
      </c>
    </row>
    <row r="1967" spans="1:22" ht="2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40898.089236111111</v>
      </c>
      <c r="T1967" s="10">
        <f t="shared" si="245"/>
        <v>40920.041666666664</v>
      </c>
      <c r="U1967" s="13">
        <f t="shared" si="246"/>
        <v>22</v>
      </c>
      <c r="V1967" s="13">
        <f t="shared" si="247"/>
        <v>596.09090909090912</v>
      </c>
    </row>
    <row r="1968" spans="1:22" ht="43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41835.540486111109</v>
      </c>
      <c r="T1968" s="10">
        <f t="shared" si="245"/>
        <v>41865.540486111109</v>
      </c>
      <c r="U1968" s="13">
        <f t="shared" si="246"/>
        <v>30</v>
      </c>
      <c r="V1968" s="13">
        <f t="shared" si="247"/>
        <v>6891.4363333333331</v>
      </c>
    </row>
    <row r="1969" spans="1:22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41730.663530092592</v>
      </c>
      <c r="T1969" s="10">
        <f t="shared" si="245"/>
        <v>41760.663530092592</v>
      </c>
      <c r="U1969" s="13">
        <f t="shared" si="246"/>
        <v>30</v>
      </c>
      <c r="V1969" s="13">
        <f t="shared" si="247"/>
        <v>2467.5333333333333</v>
      </c>
    </row>
    <row r="1970" spans="1:22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42676.586979166663</v>
      </c>
      <c r="T1970" s="10">
        <f t="shared" si="245"/>
        <v>42707.628645833334</v>
      </c>
      <c r="U1970" s="13">
        <f t="shared" si="246"/>
        <v>31</v>
      </c>
      <c r="V1970" s="13">
        <f t="shared" si="247"/>
        <v>4596.2258064516127</v>
      </c>
    </row>
    <row r="1971" spans="1:22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42557.792453703703</v>
      </c>
      <c r="T1971" s="10">
        <f t="shared" si="245"/>
        <v>42587.792453703703</v>
      </c>
      <c r="U1971" s="13">
        <f t="shared" si="246"/>
        <v>30</v>
      </c>
      <c r="V1971" s="13">
        <f t="shared" si="247"/>
        <v>3860.5333333333333</v>
      </c>
    </row>
    <row r="1972" spans="1:22" ht="2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41324.193298611113</v>
      </c>
      <c r="T1972" s="10">
        <f t="shared" si="245"/>
        <v>41384.151631944449</v>
      </c>
      <c r="U1972" s="13">
        <f t="shared" si="246"/>
        <v>60</v>
      </c>
      <c r="V1972" s="13">
        <f t="shared" si="247"/>
        <v>943.16666666666663</v>
      </c>
    </row>
    <row r="1973" spans="1:22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41561.500706018516</v>
      </c>
      <c r="T1973" s="10">
        <f t="shared" si="245"/>
        <v>41593.166666666664</v>
      </c>
      <c r="U1973" s="13">
        <f t="shared" si="246"/>
        <v>32</v>
      </c>
      <c r="V1973" s="13">
        <f t="shared" si="247"/>
        <v>32878.464687500003</v>
      </c>
    </row>
    <row r="1974" spans="1:22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41201.012083333335</v>
      </c>
      <c r="T1974" s="10">
        <f t="shared" si="245"/>
        <v>41231.053749999999</v>
      </c>
      <c r="U1974" s="13">
        <f t="shared" si="246"/>
        <v>30</v>
      </c>
      <c r="V1974" s="13">
        <f t="shared" si="247"/>
        <v>562.06666666666672</v>
      </c>
    </row>
    <row r="1975" spans="1:22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42549.722962962958</v>
      </c>
      <c r="T1975" s="10">
        <f t="shared" si="245"/>
        <v>42588.291666666672</v>
      </c>
      <c r="U1975" s="13">
        <f t="shared" si="246"/>
        <v>39</v>
      </c>
      <c r="V1975" s="13">
        <f t="shared" si="247"/>
        <v>13039.10282051282</v>
      </c>
    </row>
    <row r="1976" spans="1:22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41445.334131944444</v>
      </c>
      <c r="T1976" s="10">
        <f t="shared" si="245"/>
        <v>41505.334131944444</v>
      </c>
      <c r="U1976" s="13">
        <f t="shared" si="246"/>
        <v>60</v>
      </c>
      <c r="V1976" s="13">
        <f t="shared" si="247"/>
        <v>1251.6533333333332</v>
      </c>
    </row>
    <row r="1977" spans="1:22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41313.755219907405</v>
      </c>
      <c r="T1977" s="10">
        <f t="shared" si="245"/>
        <v>41343.755219907405</v>
      </c>
      <c r="U1977" s="13">
        <f t="shared" si="246"/>
        <v>30</v>
      </c>
      <c r="V1977" s="13">
        <f t="shared" si="247"/>
        <v>1113.1113333333333</v>
      </c>
    </row>
    <row r="1978" spans="1:2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41438.899594907409</v>
      </c>
      <c r="T1978" s="10">
        <f t="shared" si="245"/>
        <v>41468.899594907409</v>
      </c>
      <c r="U1978" s="13">
        <f t="shared" si="246"/>
        <v>30</v>
      </c>
      <c r="V1978" s="13">
        <f t="shared" si="247"/>
        <v>462.13333333333333</v>
      </c>
    </row>
    <row r="1979" spans="1:22" ht="2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42311.216898148152</v>
      </c>
      <c r="T1979" s="10">
        <f t="shared" si="245"/>
        <v>42357.332638888889</v>
      </c>
      <c r="U1979" s="13">
        <f t="shared" si="246"/>
        <v>46</v>
      </c>
      <c r="V1979" s="13">
        <f t="shared" si="247"/>
        <v>4373.152173913043</v>
      </c>
    </row>
    <row r="1980" spans="1:22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41039.225601851853</v>
      </c>
      <c r="T1980" s="10">
        <f t="shared" si="245"/>
        <v>41072.291666666664</v>
      </c>
      <c r="U1980" s="13">
        <f t="shared" si="246"/>
        <v>33</v>
      </c>
      <c r="V1980" s="13">
        <f t="shared" si="247"/>
        <v>15558.259696969697</v>
      </c>
    </row>
    <row r="1981" spans="1:22" ht="29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42290.460023148145</v>
      </c>
      <c r="T1981" s="10">
        <f t="shared" si="245"/>
        <v>42327.207638888889</v>
      </c>
      <c r="U1981" s="13">
        <f t="shared" si="246"/>
        <v>37</v>
      </c>
      <c r="V1981" s="13">
        <f t="shared" si="247"/>
        <v>6210.8732432432435</v>
      </c>
    </row>
    <row r="1982" spans="1:22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42423.542384259257</v>
      </c>
      <c r="T1982" s="10">
        <f t="shared" si="245"/>
        <v>42463.500717592593</v>
      </c>
      <c r="U1982" s="13">
        <f t="shared" si="246"/>
        <v>40</v>
      </c>
      <c r="V1982" s="13">
        <f t="shared" si="247"/>
        <v>4435.3002500000002</v>
      </c>
    </row>
    <row r="1983" spans="1:22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41799.725289351853</v>
      </c>
      <c r="T1983" s="10">
        <f t="shared" si="245"/>
        <v>41829.725289351853</v>
      </c>
      <c r="U1983" s="13">
        <f t="shared" si="246"/>
        <v>30</v>
      </c>
      <c r="V1983" s="13">
        <f t="shared" si="247"/>
        <v>12.7</v>
      </c>
    </row>
    <row r="1984" spans="1:22" ht="2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42678.586655092593</v>
      </c>
      <c r="T1984" s="10">
        <f t="shared" si="245"/>
        <v>42708.628321759257</v>
      </c>
      <c r="U1984" s="13">
        <f t="shared" si="246"/>
        <v>30</v>
      </c>
      <c r="V1984" s="13">
        <f t="shared" si="247"/>
        <v>0</v>
      </c>
    </row>
    <row r="1985" spans="1:22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42593.011782407411</v>
      </c>
      <c r="T1985" s="10">
        <f t="shared" si="245"/>
        <v>42615.291666666672</v>
      </c>
      <c r="U1985" s="13">
        <f t="shared" si="246"/>
        <v>22</v>
      </c>
      <c r="V1985" s="13">
        <f t="shared" si="247"/>
        <v>64.5</v>
      </c>
    </row>
    <row r="1986" spans="1:22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41913.790289351848</v>
      </c>
      <c r="T1986" s="10">
        <f t="shared" si="245"/>
        <v>41973.831956018519</v>
      </c>
      <c r="U1986" s="13">
        <f t="shared" si="246"/>
        <v>60</v>
      </c>
      <c r="V1986" s="13">
        <f t="shared" si="247"/>
        <v>52.866666666666667</v>
      </c>
    </row>
    <row r="1987" spans="1:22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10">
        <f t="shared" ref="S1987:S2050" si="252">(((J1987/60)/60)/24)+DATE(1970,1,1)</f>
        <v>42555.698738425926</v>
      </c>
      <c r="T1987" s="10">
        <f t="shared" ref="T1987:T2050" si="253">(((I1987/60)/60)/24)+DATE(1970,1,1)</f>
        <v>42584.958333333328</v>
      </c>
      <c r="U1987" s="13">
        <f t="shared" ref="U1987:U2050" si="254">DATEDIF(S1987,T1987,"d")</f>
        <v>29</v>
      </c>
      <c r="V1987" s="13">
        <f t="shared" ref="V1987:V2050" si="255">E1987/U1987</f>
        <v>1.7586206896551724</v>
      </c>
    </row>
    <row r="1988" spans="1:22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42413.433831018512</v>
      </c>
      <c r="T1988" s="10">
        <f t="shared" si="253"/>
        <v>42443.392164351855</v>
      </c>
      <c r="U1988" s="13">
        <f t="shared" si="254"/>
        <v>30</v>
      </c>
      <c r="V1988" s="13">
        <f t="shared" si="255"/>
        <v>3.3333333333333333E-2</v>
      </c>
    </row>
    <row r="1989" spans="1:22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42034.639768518522</v>
      </c>
      <c r="T1989" s="10">
        <f t="shared" si="253"/>
        <v>42064.639768518522</v>
      </c>
      <c r="U1989" s="13">
        <f t="shared" si="254"/>
        <v>30</v>
      </c>
      <c r="V1989" s="13">
        <f t="shared" si="255"/>
        <v>77.86666666666666</v>
      </c>
    </row>
    <row r="1990" spans="1:2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42206.763217592597</v>
      </c>
      <c r="T1990" s="10">
        <f t="shared" si="253"/>
        <v>42236.763217592597</v>
      </c>
      <c r="U1990" s="13">
        <f t="shared" si="254"/>
        <v>30</v>
      </c>
      <c r="V1990" s="13">
        <f t="shared" si="255"/>
        <v>0.83333333333333337</v>
      </c>
    </row>
    <row r="1991" spans="1:22" ht="2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42685.680648148147</v>
      </c>
      <c r="T1991" s="10">
        <f t="shared" si="253"/>
        <v>42715.680648148147</v>
      </c>
      <c r="U1991" s="13">
        <f t="shared" si="254"/>
        <v>30</v>
      </c>
      <c r="V1991" s="13">
        <f t="shared" si="255"/>
        <v>1.6666666666666667</v>
      </c>
    </row>
    <row r="1992" spans="1:22" ht="2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42398.195972222224</v>
      </c>
      <c r="T1992" s="10">
        <f t="shared" si="253"/>
        <v>42413.195972222224</v>
      </c>
      <c r="U1992" s="13">
        <f t="shared" si="254"/>
        <v>15</v>
      </c>
      <c r="V1992" s="13">
        <f t="shared" si="255"/>
        <v>33.93333333333333</v>
      </c>
    </row>
    <row r="1993" spans="1:22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42167.89335648148</v>
      </c>
      <c r="T1993" s="10">
        <f t="shared" si="253"/>
        <v>42188.89335648148</v>
      </c>
      <c r="U1993" s="13">
        <f t="shared" si="254"/>
        <v>21</v>
      </c>
      <c r="V1993" s="13">
        <f t="shared" si="255"/>
        <v>6.666666666666667</v>
      </c>
    </row>
    <row r="1994" spans="1:2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42023.143414351856</v>
      </c>
      <c r="T1994" s="10">
        <f t="shared" si="253"/>
        <v>42053.143414351856</v>
      </c>
      <c r="U1994" s="13">
        <f t="shared" si="254"/>
        <v>30</v>
      </c>
      <c r="V1994" s="13">
        <f t="shared" si="255"/>
        <v>6.6666666666666666E-2</v>
      </c>
    </row>
    <row r="1995" spans="1:22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42329.58839120371</v>
      </c>
      <c r="T1995" s="10">
        <f t="shared" si="253"/>
        <v>42359.58839120371</v>
      </c>
      <c r="U1995" s="13">
        <f t="shared" si="254"/>
        <v>30</v>
      </c>
      <c r="V1995" s="13">
        <f t="shared" si="255"/>
        <v>0</v>
      </c>
    </row>
    <row r="1996" spans="1:22" ht="43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42651.006273148145</v>
      </c>
      <c r="T1996" s="10">
        <f t="shared" si="253"/>
        <v>42711.047939814816</v>
      </c>
      <c r="U1996" s="13">
        <f t="shared" si="254"/>
        <v>60</v>
      </c>
      <c r="V1996" s="13">
        <f t="shared" si="255"/>
        <v>0</v>
      </c>
    </row>
    <row r="1997" spans="1:22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42181.902037037042</v>
      </c>
      <c r="T1997" s="10">
        <f t="shared" si="253"/>
        <v>42201.902037037042</v>
      </c>
      <c r="U1997" s="13">
        <f t="shared" si="254"/>
        <v>20</v>
      </c>
      <c r="V1997" s="13">
        <f t="shared" si="255"/>
        <v>3.9</v>
      </c>
    </row>
    <row r="1998" spans="1:22" ht="43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41800.819571759261</v>
      </c>
      <c r="T1998" s="10">
        <f t="shared" si="253"/>
        <v>41830.819571759261</v>
      </c>
      <c r="U1998" s="13">
        <f t="shared" si="254"/>
        <v>30</v>
      </c>
      <c r="V1998" s="13">
        <f t="shared" si="255"/>
        <v>0</v>
      </c>
    </row>
    <row r="1999" spans="1:22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41847.930694444447</v>
      </c>
      <c r="T1999" s="10">
        <f t="shared" si="253"/>
        <v>41877.930694444447</v>
      </c>
      <c r="U1999" s="13">
        <f t="shared" si="254"/>
        <v>30</v>
      </c>
      <c r="V1999" s="13">
        <f t="shared" si="255"/>
        <v>0</v>
      </c>
    </row>
    <row r="2000" spans="1:22" ht="43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41807.118495370371</v>
      </c>
      <c r="T2000" s="10">
        <f t="shared" si="253"/>
        <v>41852.118495370371</v>
      </c>
      <c r="U2000" s="13">
        <f t="shared" si="254"/>
        <v>45</v>
      </c>
      <c r="V2000" s="13">
        <f t="shared" si="255"/>
        <v>14.555555555555555</v>
      </c>
    </row>
    <row r="2001" spans="1:22" ht="2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41926.482731481483</v>
      </c>
      <c r="T2001" s="10">
        <f t="shared" si="253"/>
        <v>41956.524398148147</v>
      </c>
      <c r="U2001" s="13">
        <f t="shared" si="254"/>
        <v>30</v>
      </c>
      <c r="V2001" s="13">
        <f t="shared" si="255"/>
        <v>7.8666666666666663</v>
      </c>
    </row>
    <row r="2002" spans="1:22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42345.951539351852</v>
      </c>
      <c r="T2002" s="10">
        <f t="shared" si="253"/>
        <v>42375.951539351852</v>
      </c>
      <c r="U2002" s="13">
        <f t="shared" si="254"/>
        <v>30</v>
      </c>
      <c r="V2002" s="13">
        <f t="shared" si="255"/>
        <v>20.833333333333332</v>
      </c>
    </row>
    <row r="2003" spans="1:22" ht="29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42136.209675925929</v>
      </c>
      <c r="T2003" s="10">
        <f t="shared" si="253"/>
        <v>42167.833333333328</v>
      </c>
      <c r="U2003" s="13">
        <f t="shared" si="254"/>
        <v>31</v>
      </c>
      <c r="V2003" s="13">
        <f t="shared" si="255"/>
        <v>6779.7096774193551</v>
      </c>
    </row>
    <row r="2004" spans="1:22" ht="2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42728.71230324074</v>
      </c>
      <c r="T2004" s="10">
        <f t="shared" si="253"/>
        <v>42758.71230324074</v>
      </c>
      <c r="U2004" s="13">
        <f t="shared" si="254"/>
        <v>30</v>
      </c>
      <c r="V2004" s="13">
        <f t="shared" si="255"/>
        <v>3613.2370000000001</v>
      </c>
    </row>
    <row r="2005" spans="1:22" ht="43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40347.125601851854</v>
      </c>
      <c r="T2005" s="10">
        <f t="shared" si="253"/>
        <v>40361.958333333336</v>
      </c>
      <c r="U2005" s="13">
        <f t="shared" si="254"/>
        <v>14</v>
      </c>
      <c r="V2005" s="13">
        <f t="shared" si="255"/>
        <v>111.42857142857143</v>
      </c>
    </row>
    <row r="2006" spans="1:22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41800.604895833334</v>
      </c>
      <c r="T2006" s="10">
        <f t="shared" si="253"/>
        <v>41830.604895833334</v>
      </c>
      <c r="U2006" s="13">
        <f t="shared" si="254"/>
        <v>30</v>
      </c>
      <c r="V2006" s="13">
        <f t="shared" si="255"/>
        <v>3907.0080000000003</v>
      </c>
    </row>
    <row r="2007" spans="1:22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41535.812708333331</v>
      </c>
      <c r="T2007" s="10">
        <f t="shared" si="253"/>
        <v>41563.165972222225</v>
      </c>
      <c r="U2007" s="13">
        <f t="shared" si="254"/>
        <v>28</v>
      </c>
      <c r="V2007" s="13">
        <f t="shared" si="255"/>
        <v>1325.1439285714284</v>
      </c>
    </row>
    <row r="2008" spans="1:22" ht="43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41941.500520833331</v>
      </c>
      <c r="T2008" s="10">
        <f t="shared" si="253"/>
        <v>41976.542187500003</v>
      </c>
      <c r="U2008" s="13">
        <f t="shared" si="254"/>
        <v>35</v>
      </c>
      <c r="V2008" s="13">
        <f t="shared" si="255"/>
        <v>3540.5714285714284</v>
      </c>
    </row>
    <row r="2009" spans="1:22" ht="43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40347.837800925925</v>
      </c>
      <c r="T2009" s="10">
        <f t="shared" si="253"/>
        <v>40414.166666666664</v>
      </c>
      <c r="U2009" s="13">
        <f t="shared" si="254"/>
        <v>67</v>
      </c>
      <c r="V2009" s="13">
        <f t="shared" si="255"/>
        <v>172.70029850746269</v>
      </c>
    </row>
    <row r="2010" spans="1:22" ht="43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40761.604421296295</v>
      </c>
      <c r="T2010" s="10">
        <f t="shared" si="253"/>
        <v>40805.604421296295</v>
      </c>
      <c r="U2010" s="13">
        <f t="shared" si="254"/>
        <v>44</v>
      </c>
      <c r="V2010" s="13">
        <f t="shared" si="255"/>
        <v>41.795454545454547</v>
      </c>
    </row>
    <row r="2011" spans="1:22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42661.323414351849</v>
      </c>
      <c r="T2011" s="10">
        <f t="shared" si="253"/>
        <v>42697.365081018521</v>
      </c>
      <c r="U2011" s="13">
        <f t="shared" si="254"/>
        <v>36</v>
      </c>
      <c r="V2011" s="13">
        <f t="shared" si="255"/>
        <v>4238.3055555555557</v>
      </c>
    </row>
    <row r="2012" spans="1:22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42570.996423611112</v>
      </c>
      <c r="T2012" s="10">
        <f t="shared" si="253"/>
        <v>42600.996423611112</v>
      </c>
      <c r="U2012" s="13">
        <f t="shared" si="254"/>
        <v>30</v>
      </c>
      <c r="V2012" s="13">
        <f t="shared" si="255"/>
        <v>3200.5299999999997</v>
      </c>
    </row>
    <row r="2013" spans="1:22" ht="2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42347.358483796299</v>
      </c>
      <c r="T2013" s="10">
        <f t="shared" si="253"/>
        <v>42380.958333333328</v>
      </c>
      <c r="U2013" s="13">
        <f t="shared" si="254"/>
        <v>33</v>
      </c>
      <c r="V2013" s="13">
        <f t="shared" si="255"/>
        <v>12417.636363636364</v>
      </c>
    </row>
    <row r="2014" spans="1:22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42010.822233796294</v>
      </c>
      <c r="T2014" s="10">
        <f t="shared" si="253"/>
        <v>42040.822233796294</v>
      </c>
      <c r="U2014" s="13">
        <f t="shared" si="254"/>
        <v>30</v>
      </c>
      <c r="V2014" s="13">
        <f t="shared" si="255"/>
        <v>391.5</v>
      </c>
    </row>
    <row r="2015" spans="1:22" ht="43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42499.960810185185</v>
      </c>
      <c r="T2015" s="10">
        <f t="shared" si="253"/>
        <v>42559.960810185185</v>
      </c>
      <c r="U2015" s="13">
        <f t="shared" si="254"/>
        <v>60</v>
      </c>
      <c r="V2015" s="13">
        <f t="shared" si="255"/>
        <v>13197.7</v>
      </c>
    </row>
    <row r="2016" spans="1:22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41324.214571759258</v>
      </c>
      <c r="T2016" s="10">
        <f t="shared" si="253"/>
        <v>41358.172905092593</v>
      </c>
      <c r="U2016" s="13">
        <f t="shared" si="254"/>
        <v>34</v>
      </c>
      <c r="V2016" s="13">
        <f t="shared" si="255"/>
        <v>68945.137352941179</v>
      </c>
    </row>
    <row r="2017" spans="1:22" ht="2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40765.876886574071</v>
      </c>
      <c r="T2017" s="10">
        <f t="shared" si="253"/>
        <v>40795.876886574071</v>
      </c>
      <c r="U2017" s="13">
        <f t="shared" si="254"/>
        <v>30</v>
      </c>
      <c r="V2017" s="13">
        <f t="shared" si="255"/>
        <v>271.20033333333333</v>
      </c>
    </row>
    <row r="2018" spans="1:22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41312.88077546296</v>
      </c>
      <c r="T2018" s="10">
        <f t="shared" si="253"/>
        <v>41342.88077546296</v>
      </c>
      <c r="U2018" s="13">
        <f t="shared" si="254"/>
        <v>30</v>
      </c>
      <c r="V2018" s="13">
        <f t="shared" si="255"/>
        <v>3071.8073333333332</v>
      </c>
    </row>
    <row r="2019" spans="1:22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40961.057349537034</v>
      </c>
      <c r="T2019" s="10">
        <f t="shared" si="253"/>
        <v>40992.166666666664</v>
      </c>
      <c r="U2019" s="13">
        <f t="shared" si="254"/>
        <v>31</v>
      </c>
      <c r="V2019" s="13">
        <f t="shared" si="255"/>
        <v>1008.8903225806451</v>
      </c>
    </row>
    <row r="2020" spans="1:22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42199.365844907406</v>
      </c>
      <c r="T2020" s="10">
        <f t="shared" si="253"/>
        <v>42229.365844907406</v>
      </c>
      <c r="U2020" s="13">
        <f t="shared" si="254"/>
        <v>30</v>
      </c>
      <c r="V2020" s="13">
        <f t="shared" si="255"/>
        <v>2215.2743333333333</v>
      </c>
    </row>
    <row r="2021" spans="1:22" ht="43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42605.70857638889</v>
      </c>
      <c r="T2021" s="10">
        <f t="shared" si="253"/>
        <v>42635.70857638889</v>
      </c>
      <c r="U2021" s="13">
        <f t="shared" si="254"/>
        <v>30</v>
      </c>
      <c r="V2021" s="13">
        <f t="shared" si="255"/>
        <v>6465.4633333333331</v>
      </c>
    </row>
    <row r="2022" spans="1:22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41737.097499999996</v>
      </c>
      <c r="T2022" s="10">
        <f t="shared" si="253"/>
        <v>41773.961111111108</v>
      </c>
      <c r="U2022" s="13">
        <f t="shared" si="254"/>
        <v>36</v>
      </c>
      <c r="V2022" s="13">
        <f t="shared" si="255"/>
        <v>80.138888888888886</v>
      </c>
    </row>
    <row r="2023" spans="1:22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41861.070567129631</v>
      </c>
      <c r="T2023" s="10">
        <f t="shared" si="253"/>
        <v>41906.070567129631</v>
      </c>
      <c r="U2023" s="13">
        <f t="shared" si="254"/>
        <v>45</v>
      </c>
      <c r="V2023" s="13">
        <f t="shared" si="255"/>
        <v>312.33333333333331</v>
      </c>
    </row>
    <row r="2024" spans="1:22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42502.569120370375</v>
      </c>
      <c r="T2024" s="10">
        <f t="shared" si="253"/>
        <v>42532.569120370375</v>
      </c>
      <c r="U2024" s="13">
        <f t="shared" si="254"/>
        <v>30</v>
      </c>
      <c r="V2024" s="13">
        <f t="shared" si="255"/>
        <v>4171.2333333333336</v>
      </c>
    </row>
    <row r="2025" spans="1:22" ht="43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42136.420752314814</v>
      </c>
      <c r="T2025" s="10">
        <f t="shared" si="253"/>
        <v>42166.420752314814</v>
      </c>
      <c r="U2025" s="13">
        <f t="shared" si="254"/>
        <v>30</v>
      </c>
      <c r="V2025" s="13">
        <f t="shared" si="255"/>
        <v>5381.9666666666662</v>
      </c>
    </row>
    <row r="2026" spans="1:22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41099.966944444444</v>
      </c>
      <c r="T2026" s="10">
        <f t="shared" si="253"/>
        <v>41134.125</v>
      </c>
      <c r="U2026" s="13">
        <f t="shared" si="254"/>
        <v>35</v>
      </c>
      <c r="V2026" s="13">
        <f t="shared" si="255"/>
        <v>668.97142857142853</v>
      </c>
    </row>
    <row r="2027" spans="1:22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42136.184560185182</v>
      </c>
      <c r="T2027" s="10">
        <f t="shared" si="253"/>
        <v>42166.184560185182</v>
      </c>
      <c r="U2027" s="13">
        <f t="shared" si="254"/>
        <v>30</v>
      </c>
      <c r="V2027" s="13">
        <f t="shared" si="255"/>
        <v>5364</v>
      </c>
    </row>
    <row r="2028" spans="1:2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41704.735937500001</v>
      </c>
      <c r="T2028" s="10">
        <f t="shared" si="253"/>
        <v>41750.165972222225</v>
      </c>
      <c r="U2028" s="13">
        <f t="shared" si="254"/>
        <v>46</v>
      </c>
      <c r="V2028" s="13">
        <f t="shared" si="255"/>
        <v>725.45152173913038</v>
      </c>
    </row>
    <row r="2029" spans="1:22" ht="2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42048.813877314817</v>
      </c>
      <c r="T2029" s="10">
        <f t="shared" si="253"/>
        <v>42093.772210648152</v>
      </c>
      <c r="U2029" s="13">
        <f t="shared" si="254"/>
        <v>45</v>
      </c>
      <c r="V2029" s="13">
        <f t="shared" si="255"/>
        <v>2672.2</v>
      </c>
    </row>
    <row r="2030" spans="1:22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40215.919050925928</v>
      </c>
      <c r="T2030" s="10">
        <f t="shared" si="253"/>
        <v>40252.913194444445</v>
      </c>
      <c r="U2030" s="13">
        <f t="shared" si="254"/>
        <v>37</v>
      </c>
      <c r="V2030" s="13">
        <f t="shared" si="255"/>
        <v>102.29729729729729</v>
      </c>
    </row>
    <row r="2031" spans="1:22" ht="29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41848.021770833337</v>
      </c>
      <c r="T2031" s="10">
        <f t="shared" si="253"/>
        <v>41878.021770833337</v>
      </c>
      <c r="U2031" s="13">
        <f t="shared" si="254"/>
        <v>30</v>
      </c>
      <c r="V2031" s="13">
        <f t="shared" si="255"/>
        <v>301</v>
      </c>
    </row>
    <row r="2032" spans="1:22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41212.996481481481</v>
      </c>
      <c r="T2032" s="10">
        <f t="shared" si="253"/>
        <v>41242.996481481481</v>
      </c>
      <c r="U2032" s="13">
        <f t="shared" si="254"/>
        <v>30</v>
      </c>
      <c r="V2032" s="13">
        <f t="shared" si="255"/>
        <v>2471.1333333333332</v>
      </c>
    </row>
    <row r="2033" spans="1:22" ht="29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41975.329317129625</v>
      </c>
      <c r="T2033" s="10">
        <f t="shared" si="253"/>
        <v>42013.041666666672</v>
      </c>
      <c r="U2033" s="13">
        <f t="shared" si="254"/>
        <v>38</v>
      </c>
      <c r="V2033" s="13">
        <f t="shared" si="255"/>
        <v>1583.5526315789473</v>
      </c>
    </row>
    <row r="2034" spans="1:22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42689.565671296295</v>
      </c>
      <c r="T2034" s="10">
        <f t="shared" si="253"/>
        <v>42719.208333333328</v>
      </c>
      <c r="U2034" s="13">
        <f t="shared" si="254"/>
        <v>30</v>
      </c>
      <c r="V2034" s="13">
        <f t="shared" si="255"/>
        <v>2534.9</v>
      </c>
    </row>
    <row r="2035" spans="1:22" ht="43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41725.082384259258</v>
      </c>
      <c r="T2035" s="10">
        <f t="shared" si="253"/>
        <v>41755.082384259258</v>
      </c>
      <c r="U2035" s="13">
        <f t="shared" si="254"/>
        <v>30</v>
      </c>
      <c r="V2035" s="13">
        <f t="shared" si="255"/>
        <v>1488.9666666666667</v>
      </c>
    </row>
    <row r="2036" spans="1:22" ht="43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42076.130011574074</v>
      </c>
      <c r="T2036" s="10">
        <f t="shared" si="253"/>
        <v>42131.290277777778</v>
      </c>
      <c r="U2036" s="13">
        <f t="shared" si="254"/>
        <v>55</v>
      </c>
      <c r="V2036" s="13">
        <f t="shared" si="255"/>
        <v>5485.8107272727275</v>
      </c>
    </row>
    <row r="2037" spans="1:22" ht="43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42311.625081018516</v>
      </c>
      <c r="T2037" s="10">
        <f t="shared" si="253"/>
        <v>42357.041666666672</v>
      </c>
      <c r="U2037" s="13">
        <f t="shared" si="254"/>
        <v>46</v>
      </c>
      <c r="V2037" s="13">
        <f t="shared" si="255"/>
        <v>3670.1986956521741</v>
      </c>
    </row>
    <row r="2038" spans="1:22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41738.864803240744</v>
      </c>
      <c r="T2038" s="10">
        <f t="shared" si="253"/>
        <v>41768.864803240744</v>
      </c>
      <c r="U2038" s="13">
        <f t="shared" si="254"/>
        <v>30</v>
      </c>
      <c r="V2038" s="13">
        <f t="shared" si="255"/>
        <v>1316.6833333333334</v>
      </c>
    </row>
    <row r="2039" spans="1:22" ht="2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41578.210104166668</v>
      </c>
      <c r="T2039" s="10">
        <f t="shared" si="253"/>
        <v>41638.251770833333</v>
      </c>
      <c r="U2039" s="13">
        <f t="shared" si="254"/>
        <v>60</v>
      </c>
      <c r="V2039" s="13">
        <f t="shared" si="255"/>
        <v>500.79399999999998</v>
      </c>
    </row>
    <row r="2040" spans="1:22" ht="2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41424.27107638889</v>
      </c>
      <c r="T2040" s="10">
        <f t="shared" si="253"/>
        <v>41456.75</v>
      </c>
      <c r="U2040" s="13">
        <f t="shared" si="254"/>
        <v>32</v>
      </c>
      <c r="V2040" s="13">
        <f t="shared" si="255"/>
        <v>1051.28125</v>
      </c>
    </row>
    <row r="2041" spans="1:22" ht="29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42675.438946759255</v>
      </c>
      <c r="T2041" s="10">
        <f t="shared" si="253"/>
        <v>42705.207638888889</v>
      </c>
      <c r="U2041" s="13">
        <f t="shared" si="254"/>
        <v>30</v>
      </c>
      <c r="V2041" s="13">
        <f t="shared" si="255"/>
        <v>5675.7</v>
      </c>
    </row>
    <row r="2042" spans="1:22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41578.927118055559</v>
      </c>
      <c r="T2042" s="10">
        <f t="shared" si="253"/>
        <v>41593.968784722223</v>
      </c>
      <c r="U2042" s="13">
        <f t="shared" si="254"/>
        <v>15</v>
      </c>
      <c r="V2042" s="13">
        <f t="shared" si="255"/>
        <v>496.34266666666667</v>
      </c>
    </row>
    <row r="2043" spans="1:22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42654.525775462964</v>
      </c>
      <c r="T2043" s="10">
        <f t="shared" si="253"/>
        <v>42684.567442129628</v>
      </c>
      <c r="U2043" s="13">
        <f t="shared" si="254"/>
        <v>30</v>
      </c>
      <c r="V2043" s="13">
        <f t="shared" si="255"/>
        <v>575.9</v>
      </c>
    </row>
    <row r="2044" spans="1:22" ht="2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42331.708032407405</v>
      </c>
      <c r="T2044" s="10">
        <f t="shared" si="253"/>
        <v>42391.708032407405</v>
      </c>
      <c r="U2044" s="13">
        <f t="shared" si="254"/>
        <v>60</v>
      </c>
      <c r="V2044" s="13">
        <f t="shared" si="255"/>
        <v>205.88333333333333</v>
      </c>
    </row>
    <row r="2045" spans="1:22" ht="43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42661.176817129628</v>
      </c>
      <c r="T2045" s="10">
        <f t="shared" si="253"/>
        <v>42715.207638888889</v>
      </c>
      <c r="U2045" s="13">
        <f t="shared" si="254"/>
        <v>54</v>
      </c>
      <c r="V2045" s="13">
        <f t="shared" si="255"/>
        <v>129.83333333333334</v>
      </c>
    </row>
    <row r="2046" spans="1:22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42138.684189814812</v>
      </c>
      <c r="T2046" s="10">
        <f t="shared" si="253"/>
        <v>42168.684189814812</v>
      </c>
      <c r="U2046" s="13">
        <f t="shared" si="254"/>
        <v>30</v>
      </c>
      <c r="V2046" s="13">
        <f t="shared" si="255"/>
        <v>541.06666666666672</v>
      </c>
    </row>
    <row r="2047" spans="1:22" ht="43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41069.088506944441</v>
      </c>
      <c r="T2047" s="10">
        <f t="shared" si="253"/>
        <v>41099.088506944441</v>
      </c>
      <c r="U2047" s="13">
        <f t="shared" si="254"/>
        <v>30</v>
      </c>
      <c r="V2047" s="13">
        <f t="shared" si="255"/>
        <v>1338.0003333333334</v>
      </c>
    </row>
    <row r="2048" spans="1:22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41387.171805555554</v>
      </c>
      <c r="T2048" s="10">
        <f t="shared" si="253"/>
        <v>41417.171805555554</v>
      </c>
      <c r="U2048" s="13">
        <f t="shared" si="254"/>
        <v>30</v>
      </c>
      <c r="V2048" s="13">
        <f t="shared" si="255"/>
        <v>403.66666666666669</v>
      </c>
    </row>
    <row r="2049" spans="1:22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42081.903587962966</v>
      </c>
      <c r="T2049" s="10">
        <f t="shared" si="253"/>
        <v>42111</v>
      </c>
      <c r="U2049" s="13">
        <f t="shared" si="254"/>
        <v>30</v>
      </c>
      <c r="V2049" s="13">
        <f t="shared" si="255"/>
        <v>3364.6333333333332</v>
      </c>
    </row>
    <row r="2050" spans="1:22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41387.651516203703</v>
      </c>
      <c r="T2050" s="10">
        <f t="shared" si="253"/>
        <v>41417.651516203703</v>
      </c>
      <c r="U2050" s="13">
        <f t="shared" si="254"/>
        <v>30</v>
      </c>
      <c r="V2050" s="13">
        <f t="shared" si="255"/>
        <v>4202.748333333333</v>
      </c>
    </row>
    <row r="2051" spans="1:2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10">
        <f t="shared" ref="S2051:S2114" si="260">(((J2051/60)/60)/24)+DATE(1970,1,1)</f>
        <v>41575.527349537035</v>
      </c>
      <c r="T2051" s="10">
        <f t="shared" ref="T2051:T2114" si="261">(((I2051/60)/60)/24)+DATE(1970,1,1)</f>
        <v>41610.957638888889</v>
      </c>
      <c r="U2051" s="13">
        <f t="shared" ref="U2051:U2114" si="262">DATEDIF(S2051,T2051,"d")</f>
        <v>35</v>
      </c>
      <c r="V2051" s="13">
        <f t="shared" ref="V2051:V2114" si="263">E2051/U2051</f>
        <v>1717.01</v>
      </c>
    </row>
    <row r="2052" spans="1:22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42115.071504629625</v>
      </c>
      <c r="T2052" s="10">
        <f t="shared" si="261"/>
        <v>42155.071504629625</v>
      </c>
      <c r="U2052" s="13">
        <f t="shared" si="262"/>
        <v>40</v>
      </c>
      <c r="V2052" s="13">
        <f t="shared" si="263"/>
        <v>1183.175</v>
      </c>
    </row>
    <row r="2053" spans="1:22" ht="43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41604.022418981483</v>
      </c>
      <c r="T2053" s="10">
        <f t="shared" si="261"/>
        <v>41634.022418981483</v>
      </c>
      <c r="U2053" s="13">
        <f t="shared" si="262"/>
        <v>30</v>
      </c>
      <c r="V2053" s="13">
        <f t="shared" si="263"/>
        <v>347.63333333333333</v>
      </c>
    </row>
    <row r="2054" spans="1:22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42375.08394675926</v>
      </c>
      <c r="T2054" s="10">
        <f t="shared" si="261"/>
        <v>42420.08394675926</v>
      </c>
      <c r="U2054" s="13">
        <f t="shared" si="262"/>
        <v>45</v>
      </c>
      <c r="V2054" s="13">
        <f t="shared" si="263"/>
        <v>3922.7555555555555</v>
      </c>
    </row>
    <row r="2055" spans="1:22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42303.617488425924</v>
      </c>
      <c r="T2055" s="10">
        <f t="shared" si="261"/>
        <v>42333.659155092595</v>
      </c>
      <c r="U2055" s="13">
        <f t="shared" si="262"/>
        <v>30</v>
      </c>
      <c r="V2055" s="13">
        <f t="shared" si="263"/>
        <v>168.36666666666667</v>
      </c>
    </row>
    <row r="2056" spans="1:22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41731.520949074074</v>
      </c>
      <c r="T2056" s="10">
        <f t="shared" si="261"/>
        <v>41761.520949074074</v>
      </c>
      <c r="U2056" s="13">
        <f t="shared" si="262"/>
        <v>30</v>
      </c>
      <c r="V2056" s="13">
        <f t="shared" si="263"/>
        <v>1325.2333333333333</v>
      </c>
    </row>
    <row r="2057" spans="1:22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41946.674108796295</v>
      </c>
      <c r="T2057" s="10">
        <f t="shared" si="261"/>
        <v>41976.166666666672</v>
      </c>
      <c r="U2057" s="13">
        <f t="shared" si="262"/>
        <v>30</v>
      </c>
      <c r="V2057" s="13">
        <f t="shared" si="263"/>
        <v>334.83333333333331</v>
      </c>
    </row>
    <row r="2058" spans="1:22" ht="2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41351.76090277778</v>
      </c>
      <c r="T2058" s="10">
        <f t="shared" si="261"/>
        <v>41381.76090277778</v>
      </c>
      <c r="U2058" s="13">
        <f t="shared" si="262"/>
        <v>30</v>
      </c>
      <c r="V2058" s="13">
        <f t="shared" si="263"/>
        <v>2557.5333333333333</v>
      </c>
    </row>
    <row r="2059" spans="1:22" ht="43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42396.494583333333</v>
      </c>
      <c r="T2059" s="10">
        <f t="shared" si="261"/>
        <v>42426.494583333333</v>
      </c>
      <c r="U2059" s="13">
        <f t="shared" si="262"/>
        <v>30</v>
      </c>
      <c r="V2059" s="13">
        <f t="shared" si="263"/>
        <v>1011.1610000000001</v>
      </c>
    </row>
    <row r="2060" spans="1:22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42026.370717592596</v>
      </c>
      <c r="T2060" s="10">
        <f t="shared" si="261"/>
        <v>42065.833333333328</v>
      </c>
      <c r="U2060" s="13">
        <f t="shared" si="262"/>
        <v>39</v>
      </c>
      <c r="V2060" s="13">
        <f t="shared" si="263"/>
        <v>110.46153846153847</v>
      </c>
    </row>
    <row r="2061" spans="1:22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42361.602476851855</v>
      </c>
      <c r="T2061" s="10">
        <f t="shared" si="261"/>
        <v>42400.915972222225</v>
      </c>
      <c r="U2061" s="13">
        <f t="shared" si="262"/>
        <v>39</v>
      </c>
      <c r="V2061" s="13">
        <f t="shared" si="263"/>
        <v>1103.5128205128206</v>
      </c>
    </row>
    <row r="2062" spans="1:22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41783.642939814818</v>
      </c>
      <c r="T2062" s="10">
        <f t="shared" si="261"/>
        <v>41843.642939814818</v>
      </c>
      <c r="U2062" s="13">
        <f t="shared" si="262"/>
        <v>60</v>
      </c>
      <c r="V2062" s="13">
        <f t="shared" si="263"/>
        <v>818.33333333333337</v>
      </c>
    </row>
    <row r="2063" spans="1:22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42705.764513888891</v>
      </c>
      <c r="T2063" s="10">
        <f t="shared" si="261"/>
        <v>42735.764513888891</v>
      </c>
      <c r="U2063" s="13">
        <f t="shared" si="262"/>
        <v>30</v>
      </c>
      <c r="V2063" s="13">
        <f t="shared" si="263"/>
        <v>179.86666666666667</v>
      </c>
    </row>
    <row r="2064" spans="1:22" ht="43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42423.3830787037</v>
      </c>
      <c r="T2064" s="10">
        <f t="shared" si="261"/>
        <v>42453.341412037036</v>
      </c>
      <c r="U2064" s="13">
        <f t="shared" si="262"/>
        <v>30</v>
      </c>
      <c r="V2064" s="13">
        <f t="shared" si="263"/>
        <v>3832.5666666666666</v>
      </c>
    </row>
    <row r="2065" spans="1:22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42472.73265046296</v>
      </c>
      <c r="T2065" s="10">
        <f t="shared" si="261"/>
        <v>42505.73265046296</v>
      </c>
      <c r="U2065" s="13">
        <f t="shared" si="262"/>
        <v>33</v>
      </c>
      <c r="V2065" s="13">
        <f t="shared" si="263"/>
        <v>179.45454545454547</v>
      </c>
    </row>
    <row r="2066" spans="1:22" ht="2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41389.364849537036</v>
      </c>
      <c r="T2066" s="10">
        <f t="shared" si="261"/>
        <v>41425.5</v>
      </c>
      <c r="U2066" s="13">
        <f t="shared" si="262"/>
        <v>36</v>
      </c>
      <c r="V2066" s="13">
        <f t="shared" si="263"/>
        <v>13910.674166666668</v>
      </c>
    </row>
    <row r="2067" spans="1:22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41603.333668981482</v>
      </c>
      <c r="T2067" s="10">
        <f t="shared" si="261"/>
        <v>41633.333668981482</v>
      </c>
      <c r="U2067" s="13">
        <f t="shared" si="262"/>
        <v>30</v>
      </c>
      <c r="V2067" s="13">
        <f t="shared" si="263"/>
        <v>2656.2016666666668</v>
      </c>
    </row>
    <row r="2068" spans="1:22" ht="2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41844.771793981483</v>
      </c>
      <c r="T2068" s="10">
        <f t="shared" si="261"/>
        <v>41874.771793981483</v>
      </c>
      <c r="U2068" s="13">
        <f t="shared" si="262"/>
        <v>30</v>
      </c>
      <c r="V2068" s="13">
        <f t="shared" si="263"/>
        <v>145.73333333333332</v>
      </c>
    </row>
    <row r="2069" spans="1:22" ht="2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42115.853888888887</v>
      </c>
      <c r="T2069" s="10">
        <f t="shared" si="261"/>
        <v>42148.853888888887</v>
      </c>
      <c r="U2069" s="13">
        <f t="shared" si="262"/>
        <v>33</v>
      </c>
      <c r="V2069" s="13">
        <f t="shared" si="263"/>
        <v>19.030303030303031</v>
      </c>
    </row>
    <row r="2070" spans="1:22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42633.841608796298</v>
      </c>
      <c r="T2070" s="10">
        <f t="shared" si="261"/>
        <v>42663.841608796298</v>
      </c>
      <c r="U2070" s="13">
        <f t="shared" si="262"/>
        <v>30</v>
      </c>
      <c r="V2070" s="13">
        <f t="shared" si="263"/>
        <v>876.8656666666667</v>
      </c>
    </row>
    <row r="2071" spans="1:22" ht="43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42340.972118055557</v>
      </c>
      <c r="T2071" s="10">
        <f t="shared" si="261"/>
        <v>42371.972118055557</v>
      </c>
      <c r="U2071" s="13">
        <f t="shared" si="262"/>
        <v>31</v>
      </c>
      <c r="V2071" s="13">
        <f t="shared" si="263"/>
        <v>2071.0751612903227</v>
      </c>
    </row>
    <row r="2072" spans="1:22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42519.6565162037</v>
      </c>
      <c r="T2072" s="10">
        <f t="shared" si="261"/>
        <v>42549.6565162037</v>
      </c>
      <c r="U2072" s="13">
        <f t="shared" si="262"/>
        <v>30</v>
      </c>
      <c r="V2072" s="13">
        <f t="shared" si="263"/>
        <v>13221.966666666667</v>
      </c>
    </row>
    <row r="2073" spans="1:22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42600.278749999998</v>
      </c>
      <c r="T2073" s="10">
        <f t="shared" si="261"/>
        <v>42645.278749999998</v>
      </c>
      <c r="U2073" s="13">
        <f t="shared" si="262"/>
        <v>45</v>
      </c>
      <c r="V2073" s="13">
        <f t="shared" si="263"/>
        <v>1247.6888888888889</v>
      </c>
    </row>
    <row r="2074" spans="1:22" ht="43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42467.581388888888</v>
      </c>
      <c r="T2074" s="10">
        <f t="shared" si="261"/>
        <v>42497.581388888888</v>
      </c>
      <c r="U2074" s="13">
        <f t="shared" si="262"/>
        <v>30</v>
      </c>
      <c r="V2074" s="13">
        <f t="shared" si="263"/>
        <v>2639.1</v>
      </c>
    </row>
    <row r="2075" spans="1:22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42087.668032407411</v>
      </c>
      <c r="T2075" s="10">
        <f t="shared" si="261"/>
        <v>42132.668032407411</v>
      </c>
      <c r="U2075" s="13">
        <f t="shared" si="262"/>
        <v>45</v>
      </c>
      <c r="V2075" s="13">
        <f t="shared" si="263"/>
        <v>3391.2066666666665</v>
      </c>
    </row>
    <row r="2076" spans="1:22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42466.826180555552</v>
      </c>
      <c r="T2076" s="10">
        <f t="shared" si="261"/>
        <v>42496.826180555552</v>
      </c>
      <c r="U2076" s="13">
        <f t="shared" si="262"/>
        <v>30</v>
      </c>
      <c r="V2076" s="13">
        <f t="shared" si="263"/>
        <v>20.5</v>
      </c>
    </row>
    <row r="2077" spans="1:22" ht="2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41450.681574074071</v>
      </c>
      <c r="T2077" s="10">
        <f t="shared" si="261"/>
        <v>41480.681574074071</v>
      </c>
      <c r="U2077" s="13">
        <f t="shared" si="262"/>
        <v>30</v>
      </c>
      <c r="V2077" s="13">
        <f t="shared" si="263"/>
        <v>5594.02</v>
      </c>
    </row>
    <row r="2078" spans="1:22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41803.880659722221</v>
      </c>
      <c r="T2078" s="10">
        <f t="shared" si="261"/>
        <v>41843.880659722221</v>
      </c>
      <c r="U2078" s="13">
        <f t="shared" si="262"/>
        <v>40</v>
      </c>
      <c r="V2078" s="13">
        <f t="shared" si="263"/>
        <v>24314.874749999999</v>
      </c>
    </row>
    <row r="2079" spans="1:22" ht="2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42103.042546296296</v>
      </c>
      <c r="T2079" s="10">
        <f t="shared" si="261"/>
        <v>42160.875</v>
      </c>
      <c r="U2079" s="13">
        <f t="shared" si="262"/>
        <v>57</v>
      </c>
      <c r="V2079" s="13">
        <f t="shared" si="263"/>
        <v>1013.2280701754386</v>
      </c>
    </row>
    <row r="2080" spans="1:22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42692.771493055552</v>
      </c>
      <c r="T2080" s="10">
        <f t="shared" si="261"/>
        <v>42722.771493055552</v>
      </c>
      <c r="U2080" s="13">
        <f t="shared" si="262"/>
        <v>30</v>
      </c>
      <c r="V2080" s="13">
        <f t="shared" si="263"/>
        <v>874.7</v>
      </c>
    </row>
    <row r="2081" spans="1:22" ht="43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42150.71056712963</v>
      </c>
      <c r="T2081" s="10">
        <f t="shared" si="261"/>
        <v>42180.791666666672</v>
      </c>
      <c r="U2081" s="13">
        <f t="shared" si="262"/>
        <v>30</v>
      </c>
      <c r="V2081" s="13">
        <f t="shared" si="263"/>
        <v>960.56666666666672</v>
      </c>
    </row>
    <row r="2082" spans="1:22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42289.957175925927</v>
      </c>
      <c r="T2082" s="10">
        <f t="shared" si="261"/>
        <v>42319.998842592591</v>
      </c>
      <c r="U2082" s="13">
        <f t="shared" si="262"/>
        <v>30</v>
      </c>
      <c r="V2082" s="13">
        <f t="shared" si="263"/>
        <v>169.26666666666668</v>
      </c>
    </row>
    <row r="2083" spans="1:22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41004.156886574077</v>
      </c>
      <c r="T2083" s="10">
        <f t="shared" si="261"/>
        <v>41045.207638888889</v>
      </c>
      <c r="U2083" s="13">
        <f t="shared" si="262"/>
        <v>41</v>
      </c>
      <c r="V2083" s="13">
        <f t="shared" si="263"/>
        <v>97.804878048780495</v>
      </c>
    </row>
    <row r="2084" spans="1:22" ht="43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40811.120324074072</v>
      </c>
      <c r="T2084" s="10">
        <f t="shared" si="261"/>
        <v>40871.161990740737</v>
      </c>
      <c r="U2084" s="13">
        <f t="shared" si="262"/>
        <v>60</v>
      </c>
      <c r="V2084" s="13">
        <f t="shared" si="263"/>
        <v>27.683333333333334</v>
      </c>
    </row>
    <row r="2085" spans="1:22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41034.72216435185</v>
      </c>
      <c r="T2085" s="10">
        <f t="shared" si="261"/>
        <v>41064.72216435185</v>
      </c>
      <c r="U2085" s="13">
        <f t="shared" si="262"/>
        <v>30</v>
      </c>
      <c r="V2085" s="13">
        <f t="shared" si="263"/>
        <v>28.333333333333332</v>
      </c>
    </row>
    <row r="2086" spans="1:22" ht="2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41731.833124999997</v>
      </c>
      <c r="T2086" s="10">
        <f t="shared" si="261"/>
        <v>41763.290972222225</v>
      </c>
      <c r="U2086" s="13">
        <f t="shared" si="262"/>
        <v>32</v>
      </c>
      <c r="V2086" s="13">
        <f t="shared" si="263"/>
        <v>101.5625</v>
      </c>
    </row>
    <row r="2087" spans="1:22" ht="43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41075.835497685184</v>
      </c>
      <c r="T2087" s="10">
        <f t="shared" si="261"/>
        <v>41105.835497685184</v>
      </c>
      <c r="U2087" s="13">
        <f t="shared" si="262"/>
        <v>30</v>
      </c>
      <c r="V2087" s="13">
        <f t="shared" si="263"/>
        <v>247.06666666666666</v>
      </c>
    </row>
    <row r="2088" spans="1:22" ht="2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40860.67050925926</v>
      </c>
      <c r="T2088" s="10">
        <f t="shared" si="261"/>
        <v>40891.207638888889</v>
      </c>
      <c r="U2088" s="13">
        <f t="shared" si="262"/>
        <v>31</v>
      </c>
      <c r="V2088" s="13">
        <f t="shared" si="263"/>
        <v>129.93548387096774</v>
      </c>
    </row>
    <row r="2089" spans="1:22" ht="43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40764.204375000001</v>
      </c>
      <c r="T2089" s="10">
        <f t="shared" si="261"/>
        <v>40794.204375000001</v>
      </c>
      <c r="U2089" s="13">
        <f t="shared" si="262"/>
        <v>30</v>
      </c>
      <c r="V2089" s="13">
        <f t="shared" si="263"/>
        <v>51.766666666666666</v>
      </c>
    </row>
    <row r="2090" spans="1:22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40395.714722222219</v>
      </c>
      <c r="T2090" s="10">
        <f t="shared" si="261"/>
        <v>40432.165972222225</v>
      </c>
      <c r="U2090" s="13">
        <f t="shared" si="262"/>
        <v>37</v>
      </c>
      <c r="V2090" s="13">
        <f t="shared" si="263"/>
        <v>93.657297297297305</v>
      </c>
    </row>
    <row r="2091" spans="1:22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41453.076319444444</v>
      </c>
      <c r="T2091" s="10">
        <f t="shared" si="261"/>
        <v>41488.076319444444</v>
      </c>
      <c r="U2091" s="13">
        <f t="shared" si="262"/>
        <v>35</v>
      </c>
      <c r="V2091" s="13">
        <f t="shared" si="263"/>
        <v>86.000285714285724</v>
      </c>
    </row>
    <row r="2092" spans="1:22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41299.381423611114</v>
      </c>
      <c r="T2092" s="10">
        <f t="shared" si="261"/>
        <v>41329.381423611114</v>
      </c>
      <c r="U2092" s="13">
        <f t="shared" si="262"/>
        <v>30</v>
      </c>
      <c r="V2092" s="13">
        <f t="shared" si="263"/>
        <v>306.77433333333335</v>
      </c>
    </row>
    <row r="2093" spans="1:22" ht="43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40555.322662037033</v>
      </c>
      <c r="T2093" s="10">
        <f t="shared" si="261"/>
        <v>40603.833333333336</v>
      </c>
      <c r="U2093" s="13">
        <f t="shared" si="262"/>
        <v>48</v>
      </c>
      <c r="V2093" s="13">
        <f t="shared" si="263"/>
        <v>451.75416666666666</v>
      </c>
    </row>
    <row r="2094" spans="1:22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40763.707546296297</v>
      </c>
      <c r="T2094" s="10">
        <f t="shared" si="261"/>
        <v>40823.707546296297</v>
      </c>
      <c r="U2094" s="13">
        <f t="shared" si="262"/>
        <v>60</v>
      </c>
      <c r="V2094" s="13">
        <f t="shared" si="263"/>
        <v>101.28333333333333</v>
      </c>
    </row>
    <row r="2095" spans="1:22" ht="2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41205.854537037041</v>
      </c>
      <c r="T2095" s="10">
        <f t="shared" si="261"/>
        <v>41265.896203703705</v>
      </c>
      <c r="U2095" s="13">
        <f t="shared" si="262"/>
        <v>60</v>
      </c>
      <c r="V2095" s="13">
        <f t="shared" si="263"/>
        <v>25.616666666666667</v>
      </c>
    </row>
    <row r="2096" spans="1:22" ht="43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40939.02002314815</v>
      </c>
      <c r="T2096" s="10">
        <f t="shared" si="261"/>
        <v>40973.125</v>
      </c>
      <c r="U2096" s="13">
        <f t="shared" si="262"/>
        <v>34</v>
      </c>
      <c r="V2096" s="13">
        <f t="shared" si="263"/>
        <v>124.08823529411765</v>
      </c>
    </row>
    <row r="2097" spans="1:22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40758.733483796292</v>
      </c>
      <c r="T2097" s="10">
        <f t="shared" si="261"/>
        <v>40818.733483796292</v>
      </c>
      <c r="U2097" s="13">
        <f t="shared" si="262"/>
        <v>60</v>
      </c>
      <c r="V2097" s="13">
        <f t="shared" si="263"/>
        <v>41.666666666666664</v>
      </c>
    </row>
    <row r="2098" spans="1:22" ht="2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41192.758506944447</v>
      </c>
      <c r="T2098" s="10">
        <f t="shared" si="261"/>
        <v>41208.165972222225</v>
      </c>
      <c r="U2098" s="13">
        <f t="shared" si="262"/>
        <v>16</v>
      </c>
      <c r="V2098" s="13">
        <f t="shared" si="263"/>
        <v>38.125</v>
      </c>
    </row>
    <row r="2099" spans="1:22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40818.58489583333</v>
      </c>
      <c r="T2099" s="10">
        <f t="shared" si="261"/>
        <v>40878.626562500001</v>
      </c>
      <c r="U2099" s="13">
        <f t="shared" si="262"/>
        <v>60</v>
      </c>
      <c r="V2099" s="13">
        <f t="shared" si="263"/>
        <v>50</v>
      </c>
    </row>
    <row r="2100" spans="1:22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40946.11383101852</v>
      </c>
      <c r="T2100" s="10">
        <f t="shared" si="261"/>
        <v>40976.11383101852</v>
      </c>
      <c r="U2100" s="13">
        <f t="shared" si="262"/>
        <v>30</v>
      </c>
      <c r="V2100" s="13">
        <f t="shared" si="263"/>
        <v>200.66666666666666</v>
      </c>
    </row>
    <row r="2101" spans="1:2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42173.746342592596</v>
      </c>
      <c r="T2101" s="10">
        <f t="shared" si="261"/>
        <v>42187.152777777781</v>
      </c>
      <c r="U2101" s="13">
        <f t="shared" si="262"/>
        <v>14</v>
      </c>
      <c r="V2101" s="13">
        <f t="shared" si="263"/>
        <v>283.64285714285717</v>
      </c>
    </row>
    <row r="2102" spans="1:22" ht="43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41074.834965277776</v>
      </c>
      <c r="T2102" s="10">
        <f t="shared" si="261"/>
        <v>41090.165972222225</v>
      </c>
      <c r="U2102" s="13">
        <f t="shared" si="262"/>
        <v>16</v>
      </c>
      <c r="V2102" s="13">
        <f t="shared" si="263"/>
        <v>51.25</v>
      </c>
    </row>
    <row r="2103" spans="1:22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40892.149467592593</v>
      </c>
      <c r="T2103" s="10">
        <f t="shared" si="261"/>
        <v>40952.149467592593</v>
      </c>
      <c r="U2103" s="13">
        <f t="shared" si="262"/>
        <v>60</v>
      </c>
      <c r="V2103" s="13">
        <f t="shared" si="263"/>
        <v>37.75</v>
      </c>
    </row>
    <row r="2104" spans="1:22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40638.868611111109</v>
      </c>
      <c r="T2104" s="10">
        <f t="shared" si="261"/>
        <v>40668.868611111109</v>
      </c>
      <c r="U2104" s="13">
        <f t="shared" si="262"/>
        <v>30</v>
      </c>
      <c r="V2104" s="13">
        <f t="shared" si="263"/>
        <v>45.333333333333336</v>
      </c>
    </row>
    <row r="2105" spans="1:22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41192.754942129628</v>
      </c>
      <c r="T2105" s="10">
        <f t="shared" si="261"/>
        <v>41222.7966087963</v>
      </c>
      <c r="U2105" s="13">
        <f t="shared" si="262"/>
        <v>30</v>
      </c>
      <c r="V2105" s="13">
        <f t="shared" si="263"/>
        <v>378.8</v>
      </c>
    </row>
    <row r="2106" spans="1:22" ht="2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41394.074467592596</v>
      </c>
      <c r="T2106" s="10">
        <f t="shared" si="261"/>
        <v>41425</v>
      </c>
      <c r="U2106" s="13">
        <f t="shared" si="262"/>
        <v>31</v>
      </c>
      <c r="V2106" s="13">
        <f t="shared" si="263"/>
        <v>33.41935483870968</v>
      </c>
    </row>
    <row r="2107" spans="1:22" ht="29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41951.788807870369</v>
      </c>
      <c r="T2107" s="10">
        <f t="shared" si="261"/>
        <v>41964.166666666672</v>
      </c>
      <c r="U2107" s="13">
        <f t="shared" si="262"/>
        <v>13</v>
      </c>
      <c r="V2107" s="13">
        <f t="shared" si="263"/>
        <v>390.76923076923077</v>
      </c>
    </row>
    <row r="2108" spans="1:22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41270.21497685185</v>
      </c>
      <c r="T2108" s="10">
        <f t="shared" si="261"/>
        <v>41300.21497685185</v>
      </c>
      <c r="U2108" s="13">
        <f t="shared" si="262"/>
        <v>30</v>
      </c>
      <c r="V2108" s="13">
        <f t="shared" si="263"/>
        <v>78.5</v>
      </c>
    </row>
    <row r="2109" spans="1:22" ht="2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41934.71056712963</v>
      </c>
      <c r="T2109" s="10">
        <f t="shared" si="261"/>
        <v>41955.752233796295</v>
      </c>
      <c r="U2109" s="13">
        <f t="shared" si="262"/>
        <v>21</v>
      </c>
      <c r="V2109" s="13">
        <f t="shared" si="263"/>
        <v>102.60285714285713</v>
      </c>
    </row>
    <row r="2110" spans="1:22" ht="43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41135.175694444442</v>
      </c>
      <c r="T2110" s="10">
        <f t="shared" si="261"/>
        <v>41162.163194444445</v>
      </c>
      <c r="U2110" s="13">
        <f t="shared" si="262"/>
        <v>27</v>
      </c>
      <c r="V2110" s="13">
        <f t="shared" si="263"/>
        <v>635.92592592592598</v>
      </c>
    </row>
    <row r="2111" spans="1:22" ht="29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42160.708530092597</v>
      </c>
      <c r="T2111" s="10">
        <f t="shared" si="261"/>
        <v>42190.708530092597</v>
      </c>
      <c r="U2111" s="13">
        <f t="shared" si="262"/>
        <v>30</v>
      </c>
      <c r="V2111" s="13">
        <f t="shared" si="263"/>
        <v>142.03333333333333</v>
      </c>
    </row>
    <row r="2112" spans="1:22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41759.670937499999</v>
      </c>
      <c r="T2112" s="10">
        <f t="shared" si="261"/>
        <v>41787.207638888889</v>
      </c>
      <c r="U2112" s="13">
        <f t="shared" si="262"/>
        <v>28</v>
      </c>
      <c r="V2112" s="13">
        <f t="shared" si="263"/>
        <v>71.678571428571431</v>
      </c>
    </row>
    <row r="2113" spans="1:22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40703.197048611109</v>
      </c>
      <c r="T2113" s="10">
        <f t="shared" si="261"/>
        <v>40770.041666666664</v>
      </c>
      <c r="U2113" s="13">
        <f t="shared" si="262"/>
        <v>67</v>
      </c>
      <c r="V2113" s="13">
        <f t="shared" si="263"/>
        <v>31.791044776119403</v>
      </c>
    </row>
    <row r="2114" spans="1:22" ht="2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41365.928159722222</v>
      </c>
      <c r="T2114" s="10">
        <f t="shared" si="261"/>
        <v>41379.928159722222</v>
      </c>
      <c r="U2114" s="13">
        <f t="shared" si="262"/>
        <v>14</v>
      </c>
      <c r="V2114" s="13">
        <f t="shared" si="263"/>
        <v>21.428571428571427</v>
      </c>
    </row>
    <row r="2115" spans="1:2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10">
        <f t="shared" ref="S2115:S2178" si="268">(((J2115/60)/60)/24)+DATE(1970,1,1)</f>
        <v>41870.86546296296</v>
      </c>
      <c r="T2115" s="10">
        <f t="shared" ref="T2115:T2178" si="269">(((I2115/60)/60)/24)+DATE(1970,1,1)</f>
        <v>41905.86546296296</v>
      </c>
      <c r="U2115" s="13">
        <f t="shared" ref="U2115:U2178" si="270">DATEDIF(S2115,T2115,"d")</f>
        <v>35</v>
      </c>
      <c r="V2115" s="13">
        <f t="shared" ref="V2115:V2178" si="271">E2115/U2115</f>
        <v>209.71428571428572</v>
      </c>
    </row>
    <row r="2116" spans="1:22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40458.815625000003</v>
      </c>
      <c r="T2116" s="10">
        <f t="shared" si="269"/>
        <v>40521.207638888889</v>
      </c>
      <c r="U2116" s="13">
        <f t="shared" si="270"/>
        <v>63</v>
      </c>
      <c r="V2116" s="13">
        <f t="shared" si="271"/>
        <v>83.095238095238102</v>
      </c>
    </row>
    <row r="2117" spans="1:22" ht="2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40564.081030092595</v>
      </c>
      <c r="T2117" s="10">
        <f t="shared" si="269"/>
        <v>40594.081030092595</v>
      </c>
      <c r="U2117" s="13">
        <f t="shared" si="270"/>
        <v>30</v>
      </c>
      <c r="V2117" s="13">
        <f t="shared" si="271"/>
        <v>112.83333333333333</v>
      </c>
    </row>
    <row r="2118" spans="1:22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41136.777812500004</v>
      </c>
      <c r="T2118" s="10">
        <f t="shared" si="269"/>
        <v>41184.777812500004</v>
      </c>
      <c r="U2118" s="13">
        <f t="shared" si="270"/>
        <v>48</v>
      </c>
      <c r="V2118" s="13">
        <f t="shared" si="271"/>
        <v>1009.0416666666666</v>
      </c>
    </row>
    <row r="2119" spans="1:22" ht="43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42290.059594907405</v>
      </c>
      <c r="T2119" s="10">
        <f t="shared" si="269"/>
        <v>42304.207638888889</v>
      </c>
      <c r="U2119" s="13">
        <f t="shared" si="270"/>
        <v>14</v>
      </c>
      <c r="V2119" s="13">
        <f t="shared" si="271"/>
        <v>126.64285714285714</v>
      </c>
    </row>
    <row r="2120" spans="1:22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40718.839537037034</v>
      </c>
      <c r="T2120" s="10">
        <f t="shared" si="269"/>
        <v>40748.839537037034</v>
      </c>
      <c r="U2120" s="13">
        <f t="shared" si="270"/>
        <v>30</v>
      </c>
      <c r="V2120" s="13">
        <f t="shared" si="271"/>
        <v>44.870333333333328</v>
      </c>
    </row>
    <row r="2121" spans="1:22" ht="2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41107.130150462966</v>
      </c>
      <c r="T2121" s="10">
        <f t="shared" si="269"/>
        <v>41137.130150462966</v>
      </c>
      <c r="U2121" s="13">
        <f t="shared" si="270"/>
        <v>30</v>
      </c>
      <c r="V2121" s="13">
        <f t="shared" si="271"/>
        <v>67.166666666666671</v>
      </c>
    </row>
    <row r="2122" spans="1:22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41591.964537037034</v>
      </c>
      <c r="T2122" s="10">
        <f t="shared" si="269"/>
        <v>41640.964537037034</v>
      </c>
      <c r="U2122" s="13">
        <f t="shared" si="270"/>
        <v>49</v>
      </c>
      <c r="V2122" s="13">
        <f t="shared" si="271"/>
        <v>164.70265306122451</v>
      </c>
    </row>
    <row r="2123" spans="1:22" ht="29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42716.7424537037</v>
      </c>
      <c r="T2123" s="10">
        <f t="shared" si="269"/>
        <v>42746.7424537037</v>
      </c>
      <c r="U2123" s="13">
        <f t="shared" si="270"/>
        <v>30</v>
      </c>
      <c r="V2123" s="13">
        <f t="shared" si="271"/>
        <v>9.4666666666666668</v>
      </c>
    </row>
    <row r="2124" spans="1:22" ht="29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42712.300567129627</v>
      </c>
      <c r="T2124" s="10">
        <f t="shared" si="269"/>
        <v>42742.300567129627</v>
      </c>
      <c r="U2124" s="13">
        <f t="shared" si="270"/>
        <v>30</v>
      </c>
      <c r="V2124" s="13">
        <f t="shared" si="271"/>
        <v>10.333333333333334</v>
      </c>
    </row>
    <row r="2125" spans="1:22" ht="43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40198.424849537041</v>
      </c>
      <c r="T2125" s="10">
        <f t="shared" si="269"/>
        <v>40252.290972222225</v>
      </c>
      <c r="U2125" s="13">
        <f t="shared" si="270"/>
        <v>54</v>
      </c>
      <c r="V2125" s="13">
        <f t="shared" si="271"/>
        <v>0.92592592592592593</v>
      </c>
    </row>
    <row r="2126" spans="1:22" ht="43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40464.028182870366</v>
      </c>
      <c r="T2126" s="10">
        <f t="shared" si="269"/>
        <v>40512.208333333336</v>
      </c>
      <c r="U2126" s="13">
        <f t="shared" si="270"/>
        <v>48</v>
      </c>
      <c r="V2126" s="13">
        <f t="shared" si="271"/>
        <v>2.3958333333333335</v>
      </c>
    </row>
    <row r="2127" spans="1:22" ht="2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42191.023530092592</v>
      </c>
      <c r="T2127" s="10">
        <f t="shared" si="269"/>
        <v>42221.023530092592</v>
      </c>
      <c r="U2127" s="13">
        <f t="shared" si="270"/>
        <v>30</v>
      </c>
      <c r="V2127" s="13">
        <f t="shared" si="271"/>
        <v>28.4</v>
      </c>
    </row>
    <row r="2128" spans="1:22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41951.973229166666</v>
      </c>
      <c r="T2128" s="10">
        <f t="shared" si="269"/>
        <v>41981.973229166666</v>
      </c>
      <c r="U2128" s="13">
        <f t="shared" si="270"/>
        <v>30</v>
      </c>
      <c r="V2128" s="13">
        <f t="shared" si="271"/>
        <v>0.33333333333333331</v>
      </c>
    </row>
    <row r="2129" spans="1:2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42045.50535879629</v>
      </c>
      <c r="T2129" s="10">
        <f t="shared" si="269"/>
        <v>42075.463692129633</v>
      </c>
      <c r="U2129" s="13">
        <f t="shared" si="270"/>
        <v>30</v>
      </c>
      <c r="V2129" s="13">
        <f t="shared" si="271"/>
        <v>269.2</v>
      </c>
    </row>
    <row r="2130" spans="1:22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41843.772789351853</v>
      </c>
      <c r="T2130" s="10">
        <f t="shared" si="269"/>
        <v>41903.772789351853</v>
      </c>
      <c r="U2130" s="13">
        <f t="shared" si="270"/>
        <v>60</v>
      </c>
      <c r="V2130" s="13">
        <f t="shared" si="271"/>
        <v>0.41666666666666669</v>
      </c>
    </row>
    <row r="2131" spans="1:22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42409.024305555555</v>
      </c>
      <c r="T2131" s="10">
        <f t="shared" si="269"/>
        <v>42439.024305555555</v>
      </c>
      <c r="U2131" s="13">
        <f t="shared" si="270"/>
        <v>30</v>
      </c>
      <c r="V2131" s="13">
        <f t="shared" si="271"/>
        <v>7.8666666666666663</v>
      </c>
    </row>
    <row r="2132" spans="1:22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41832.086377314816</v>
      </c>
      <c r="T2132" s="10">
        <f t="shared" si="269"/>
        <v>41867.086377314816</v>
      </c>
      <c r="U2132" s="13">
        <f t="shared" si="270"/>
        <v>35</v>
      </c>
      <c r="V2132" s="13">
        <f t="shared" si="271"/>
        <v>2.4285714285714284</v>
      </c>
    </row>
    <row r="2133" spans="1:22" ht="2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42167.207071759258</v>
      </c>
      <c r="T2133" s="10">
        <f t="shared" si="269"/>
        <v>42197.207071759258</v>
      </c>
      <c r="U2133" s="13">
        <f t="shared" si="270"/>
        <v>30</v>
      </c>
      <c r="V2133" s="13">
        <f t="shared" si="271"/>
        <v>0.83333333333333337</v>
      </c>
    </row>
    <row r="2134" spans="1:22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41643.487175925926</v>
      </c>
      <c r="T2134" s="10">
        <f t="shared" si="269"/>
        <v>41673.487175925926</v>
      </c>
      <c r="U2134" s="13">
        <f t="shared" si="270"/>
        <v>30</v>
      </c>
      <c r="V2134" s="13">
        <f t="shared" si="271"/>
        <v>70.432999999999993</v>
      </c>
    </row>
    <row r="2135" spans="1:22" ht="43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40619.097210648149</v>
      </c>
      <c r="T2135" s="10">
        <f t="shared" si="269"/>
        <v>40657.290972222225</v>
      </c>
      <c r="U2135" s="13">
        <f t="shared" si="270"/>
        <v>38</v>
      </c>
      <c r="V2135" s="13">
        <f t="shared" si="271"/>
        <v>0.42105263157894735</v>
      </c>
    </row>
    <row r="2136" spans="1:22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41361.886469907404</v>
      </c>
      <c r="T2136" s="10">
        <f t="shared" si="269"/>
        <v>41391.886469907404</v>
      </c>
      <c r="U2136" s="13">
        <f t="shared" si="270"/>
        <v>30</v>
      </c>
      <c r="V2136" s="13">
        <f t="shared" si="271"/>
        <v>3.4666666666666668</v>
      </c>
    </row>
    <row r="2137" spans="1:22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41156.963344907403</v>
      </c>
      <c r="T2137" s="10">
        <f t="shared" si="269"/>
        <v>41186.963344907403</v>
      </c>
      <c r="U2137" s="13">
        <f t="shared" si="270"/>
        <v>30</v>
      </c>
      <c r="V2137" s="13">
        <f t="shared" si="271"/>
        <v>15.933333333333334</v>
      </c>
    </row>
    <row r="2138" spans="1:22" ht="2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41536.509097222224</v>
      </c>
      <c r="T2138" s="10">
        <f t="shared" si="269"/>
        <v>41566.509097222224</v>
      </c>
      <c r="U2138" s="13">
        <f t="shared" si="270"/>
        <v>30</v>
      </c>
      <c r="V2138" s="13">
        <f t="shared" si="271"/>
        <v>1.5896666666666666</v>
      </c>
    </row>
    <row r="2139" spans="1:22" ht="2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41948.771168981482</v>
      </c>
      <c r="T2139" s="10">
        <f t="shared" si="269"/>
        <v>41978.771168981482</v>
      </c>
      <c r="U2139" s="13">
        <f t="shared" si="270"/>
        <v>30</v>
      </c>
      <c r="V2139" s="13">
        <f t="shared" si="271"/>
        <v>473.43333333333334</v>
      </c>
    </row>
    <row r="2140" spans="1:22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41557.013182870374</v>
      </c>
      <c r="T2140" s="10">
        <f t="shared" si="269"/>
        <v>41587.054849537039</v>
      </c>
      <c r="U2140" s="13">
        <f t="shared" si="270"/>
        <v>30</v>
      </c>
      <c r="V2140" s="13">
        <f t="shared" si="271"/>
        <v>4.2666666666666666</v>
      </c>
    </row>
    <row r="2141" spans="1:22" ht="43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42647.750092592592</v>
      </c>
      <c r="T2141" s="10">
        <f t="shared" si="269"/>
        <v>42677.750092592592</v>
      </c>
      <c r="U2141" s="13">
        <f t="shared" si="270"/>
        <v>30</v>
      </c>
      <c r="V2141" s="13">
        <f t="shared" si="271"/>
        <v>54.2</v>
      </c>
    </row>
    <row r="2142" spans="1:22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41255.833611111113</v>
      </c>
      <c r="T2142" s="10">
        <f t="shared" si="269"/>
        <v>41285.833611111113</v>
      </c>
      <c r="U2142" s="13">
        <f t="shared" si="270"/>
        <v>30</v>
      </c>
      <c r="V2142" s="13">
        <f t="shared" si="271"/>
        <v>18.666666666666668</v>
      </c>
    </row>
    <row r="2143" spans="1:22" ht="43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41927.235636574071</v>
      </c>
      <c r="T2143" s="10">
        <f t="shared" si="269"/>
        <v>41957.277303240742</v>
      </c>
      <c r="U2143" s="13">
        <f t="shared" si="270"/>
        <v>30</v>
      </c>
      <c r="V2143" s="13">
        <f t="shared" si="271"/>
        <v>0</v>
      </c>
    </row>
    <row r="2144" spans="1:22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42340.701504629629</v>
      </c>
      <c r="T2144" s="10">
        <f t="shared" si="269"/>
        <v>42368.701504629629</v>
      </c>
      <c r="U2144" s="13">
        <f t="shared" si="270"/>
        <v>28</v>
      </c>
      <c r="V2144" s="13">
        <f t="shared" si="271"/>
        <v>21.464285714285715</v>
      </c>
    </row>
    <row r="2145" spans="1:22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40332.886712962965</v>
      </c>
      <c r="T2145" s="10">
        <f t="shared" si="269"/>
        <v>40380.791666666664</v>
      </c>
      <c r="U2145" s="13">
        <f t="shared" si="270"/>
        <v>48</v>
      </c>
      <c r="V2145" s="13">
        <f t="shared" si="271"/>
        <v>4.6875</v>
      </c>
    </row>
    <row r="2146" spans="1:22" ht="29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41499.546759259261</v>
      </c>
      <c r="T2146" s="10">
        <f t="shared" si="269"/>
        <v>41531.546759259261</v>
      </c>
      <c r="U2146" s="13">
        <f t="shared" si="270"/>
        <v>32</v>
      </c>
      <c r="V2146" s="13">
        <f t="shared" si="271"/>
        <v>18.96875</v>
      </c>
    </row>
    <row r="2147" spans="1:22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41575.237430555557</v>
      </c>
      <c r="T2147" s="10">
        <f t="shared" si="269"/>
        <v>41605.279097222221</v>
      </c>
      <c r="U2147" s="13">
        <f t="shared" si="270"/>
        <v>30</v>
      </c>
      <c r="V2147" s="13">
        <f t="shared" si="271"/>
        <v>152.16666666666666</v>
      </c>
    </row>
    <row r="2148" spans="1:22" ht="43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42397.679513888885</v>
      </c>
      <c r="T2148" s="10">
        <f t="shared" si="269"/>
        <v>42411.679513888885</v>
      </c>
      <c r="U2148" s="13">
        <f t="shared" si="270"/>
        <v>14</v>
      </c>
      <c r="V2148" s="13">
        <f t="shared" si="271"/>
        <v>7.1428571428571425E-2</v>
      </c>
    </row>
    <row r="2149" spans="1:2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41927.295694444445</v>
      </c>
      <c r="T2149" s="10">
        <f t="shared" si="269"/>
        <v>41959.337361111116</v>
      </c>
      <c r="U2149" s="13">
        <f t="shared" si="270"/>
        <v>32</v>
      </c>
      <c r="V2149" s="13">
        <f t="shared" si="271"/>
        <v>84.875</v>
      </c>
    </row>
    <row r="2150" spans="1:22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42066.733587962968</v>
      </c>
      <c r="T2150" s="10">
        <f t="shared" si="269"/>
        <v>42096.691921296297</v>
      </c>
      <c r="U2150" s="13">
        <f t="shared" si="270"/>
        <v>30</v>
      </c>
      <c r="V2150" s="13">
        <f t="shared" si="271"/>
        <v>6.6666666666666666E-2</v>
      </c>
    </row>
    <row r="2151" spans="1:22" ht="43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40355.024953703702</v>
      </c>
      <c r="T2151" s="10">
        <f t="shared" si="269"/>
        <v>40390</v>
      </c>
      <c r="U2151" s="13">
        <f t="shared" si="270"/>
        <v>35</v>
      </c>
      <c r="V2151" s="13">
        <f t="shared" si="271"/>
        <v>0</v>
      </c>
    </row>
    <row r="2152" spans="1:2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42534.284710648149</v>
      </c>
      <c r="T2152" s="10">
        <f t="shared" si="269"/>
        <v>42564.284710648149</v>
      </c>
      <c r="U2152" s="13">
        <f t="shared" si="270"/>
        <v>30</v>
      </c>
      <c r="V2152" s="13">
        <f t="shared" si="271"/>
        <v>13.5</v>
      </c>
    </row>
    <row r="2153" spans="1:22" ht="2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42520.847384259265</v>
      </c>
      <c r="T2153" s="10">
        <f t="shared" si="269"/>
        <v>42550.847384259265</v>
      </c>
      <c r="U2153" s="13">
        <f t="shared" si="270"/>
        <v>30</v>
      </c>
      <c r="V2153" s="13">
        <f t="shared" si="271"/>
        <v>3.9333333333333331</v>
      </c>
    </row>
    <row r="2154" spans="1:22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41683.832280092596</v>
      </c>
      <c r="T2154" s="10">
        <f t="shared" si="269"/>
        <v>41713.790613425925</v>
      </c>
      <c r="U2154" s="13">
        <f t="shared" si="270"/>
        <v>30</v>
      </c>
      <c r="V2154" s="13">
        <f t="shared" si="271"/>
        <v>1.6666666666666667</v>
      </c>
    </row>
    <row r="2155" spans="1:22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41974.911087962959</v>
      </c>
      <c r="T2155" s="10">
        <f t="shared" si="269"/>
        <v>42014.332638888889</v>
      </c>
      <c r="U2155" s="13">
        <f t="shared" si="270"/>
        <v>40</v>
      </c>
      <c r="V2155" s="13">
        <f t="shared" si="271"/>
        <v>0.85</v>
      </c>
    </row>
    <row r="2156" spans="1:22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41647.632256944446</v>
      </c>
      <c r="T2156" s="10">
        <f t="shared" si="269"/>
        <v>41667.632256944446</v>
      </c>
      <c r="U2156" s="13">
        <f t="shared" si="270"/>
        <v>20</v>
      </c>
      <c r="V2156" s="13">
        <f t="shared" si="271"/>
        <v>0.1</v>
      </c>
    </row>
    <row r="2157" spans="1:22" ht="2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42430.747511574074</v>
      </c>
      <c r="T2157" s="10">
        <f t="shared" si="269"/>
        <v>42460.70584490741</v>
      </c>
      <c r="U2157" s="13">
        <f t="shared" si="270"/>
        <v>30</v>
      </c>
      <c r="V2157" s="13">
        <f t="shared" si="271"/>
        <v>3.8333333333333335</v>
      </c>
    </row>
    <row r="2158" spans="1:22" ht="29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41488.85423611111</v>
      </c>
      <c r="T2158" s="10">
        <f t="shared" si="269"/>
        <v>41533.85423611111</v>
      </c>
      <c r="U2158" s="13">
        <f t="shared" si="270"/>
        <v>45</v>
      </c>
      <c r="V2158" s="13">
        <f t="shared" si="271"/>
        <v>33.177777777777777</v>
      </c>
    </row>
    <row r="2159" spans="1:22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42694.98128472222</v>
      </c>
      <c r="T2159" s="10">
        <f t="shared" si="269"/>
        <v>42727.332638888889</v>
      </c>
      <c r="U2159" s="13">
        <f t="shared" si="270"/>
        <v>33</v>
      </c>
      <c r="V2159" s="13">
        <f t="shared" si="271"/>
        <v>640.72727272727275</v>
      </c>
    </row>
    <row r="2160" spans="1:22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41264.853865740741</v>
      </c>
      <c r="T2160" s="10">
        <f t="shared" si="269"/>
        <v>41309.853865740741</v>
      </c>
      <c r="U2160" s="13">
        <f t="shared" si="270"/>
        <v>45</v>
      </c>
      <c r="V2160" s="13">
        <f t="shared" si="271"/>
        <v>439.33577777777776</v>
      </c>
    </row>
    <row r="2161" spans="1:22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40710.731180555551</v>
      </c>
      <c r="T2161" s="10">
        <f t="shared" si="269"/>
        <v>40740.731180555551</v>
      </c>
      <c r="U2161" s="13">
        <f t="shared" si="270"/>
        <v>30</v>
      </c>
      <c r="V2161" s="13">
        <f t="shared" si="271"/>
        <v>0.8666666666666667</v>
      </c>
    </row>
    <row r="2162" spans="1:22" ht="2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41018.711863425924</v>
      </c>
      <c r="T2162" s="10">
        <f t="shared" si="269"/>
        <v>41048.711863425924</v>
      </c>
      <c r="U2162" s="13">
        <f t="shared" si="270"/>
        <v>30</v>
      </c>
      <c r="V2162" s="13">
        <f t="shared" si="271"/>
        <v>2.8333333333333335</v>
      </c>
    </row>
    <row r="2163" spans="1:2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42240.852534722217</v>
      </c>
      <c r="T2163" s="10">
        <f t="shared" si="269"/>
        <v>42270.852534722217</v>
      </c>
      <c r="U2163" s="13">
        <f t="shared" si="270"/>
        <v>30</v>
      </c>
      <c r="V2163" s="13">
        <f t="shared" si="271"/>
        <v>15.433333333333334</v>
      </c>
    </row>
    <row r="2164" spans="1:22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41813.766099537039</v>
      </c>
      <c r="T2164" s="10">
        <f t="shared" si="269"/>
        <v>41844.766099537039</v>
      </c>
      <c r="U2164" s="13">
        <f t="shared" si="270"/>
        <v>31</v>
      </c>
      <c r="V2164" s="13">
        <f t="shared" si="271"/>
        <v>162.96774193548387</v>
      </c>
    </row>
    <row r="2165" spans="1:22" ht="2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42111.899537037039</v>
      </c>
      <c r="T2165" s="10">
        <f t="shared" si="269"/>
        <v>42163.159722222219</v>
      </c>
      <c r="U2165" s="13">
        <f t="shared" si="270"/>
        <v>52</v>
      </c>
      <c r="V2165" s="13">
        <f t="shared" si="271"/>
        <v>63.557692307692307</v>
      </c>
    </row>
    <row r="2166" spans="1:22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42515.71775462963</v>
      </c>
      <c r="T2166" s="10">
        <f t="shared" si="269"/>
        <v>42546.165972222225</v>
      </c>
      <c r="U2166" s="13">
        <f t="shared" si="270"/>
        <v>31</v>
      </c>
      <c r="V2166" s="13">
        <f t="shared" si="271"/>
        <v>182.09677419354838</v>
      </c>
    </row>
    <row r="2167" spans="1:22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42438.667071759264</v>
      </c>
      <c r="T2167" s="10">
        <f t="shared" si="269"/>
        <v>42468.625405092593</v>
      </c>
      <c r="U2167" s="13">
        <f t="shared" si="270"/>
        <v>30</v>
      </c>
      <c r="V2167" s="13">
        <f t="shared" si="271"/>
        <v>115.53333333333333</v>
      </c>
    </row>
    <row r="2168" spans="1:22" ht="43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41933.838171296295</v>
      </c>
      <c r="T2168" s="10">
        <f t="shared" si="269"/>
        <v>41978.879837962959</v>
      </c>
      <c r="U2168" s="13">
        <f t="shared" si="270"/>
        <v>45</v>
      </c>
      <c r="V2168" s="13">
        <f t="shared" si="271"/>
        <v>65.155555555555551</v>
      </c>
    </row>
    <row r="2169" spans="1:22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41153.066400462965</v>
      </c>
      <c r="T2169" s="10">
        <f t="shared" si="269"/>
        <v>41167.066400462965</v>
      </c>
      <c r="U2169" s="13">
        <f t="shared" si="270"/>
        <v>14</v>
      </c>
      <c r="V2169" s="13">
        <f t="shared" si="271"/>
        <v>12.857142857142858</v>
      </c>
    </row>
    <row r="2170" spans="1:22" ht="29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42745.600243055553</v>
      </c>
      <c r="T2170" s="10">
        <f t="shared" si="269"/>
        <v>42776.208333333328</v>
      </c>
      <c r="U2170" s="13">
        <f t="shared" si="270"/>
        <v>31</v>
      </c>
      <c r="V2170" s="13">
        <f t="shared" si="271"/>
        <v>705.9577419354838</v>
      </c>
    </row>
    <row r="2171" spans="1:22" ht="43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42793.700821759259</v>
      </c>
      <c r="T2171" s="10">
        <f t="shared" si="269"/>
        <v>42796.700821759259</v>
      </c>
      <c r="U2171" s="13">
        <f t="shared" si="270"/>
        <v>3</v>
      </c>
      <c r="V2171" s="13">
        <f t="shared" si="271"/>
        <v>51</v>
      </c>
    </row>
    <row r="2172" spans="1:22" ht="2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42198.750254629631</v>
      </c>
      <c r="T2172" s="10">
        <f t="shared" si="269"/>
        <v>42238.750254629631</v>
      </c>
      <c r="U2172" s="13">
        <f t="shared" si="270"/>
        <v>40</v>
      </c>
      <c r="V2172" s="13">
        <f t="shared" si="271"/>
        <v>15.824999999999999</v>
      </c>
    </row>
    <row r="2173" spans="1:22" ht="2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42141.95711805555</v>
      </c>
      <c r="T2173" s="10">
        <f t="shared" si="269"/>
        <v>42177.208333333328</v>
      </c>
      <c r="U2173" s="13">
        <f t="shared" si="270"/>
        <v>36</v>
      </c>
      <c r="V2173" s="13">
        <f t="shared" si="271"/>
        <v>117.86111111111111</v>
      </c>
    </row>
    <row r="2174" spans="1:22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42082.580092592587</v>
      </c>
      <c r="T2174" s="10">
        <f t="shared" si="269"/>
        <v>42112.580092592587</v>
      </c>
      <c r="U2174" s="13">
        <f t="shared" si="270"/>
        <v>30</v>
      </c>
      <c r="V2174" s="13">
        <f t="shared" si="271"/>
        <v>33.333333333333336</v>
      </c>
    </row>
    <row r="2175" spans="1:22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41495.692627314813</v>
      </c>
      <c r="T2175" s="10">
        <f t="shared" si="269"/>
        <v>41527.165972222225</v>
      </c>
      <c r="U2175" s="13">
        <f t="shared" si="270"/>
        <v>32</v>
      </c>
      <c r="V2175" s="13">
        <f t="shared" si="271"/>
        <v>166.59375</v>
      </c>
    </row>
    <row r="2176" spans="1:22" ht="2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42465.542905092589</v>
      </c>
      <c r="T2176" s="10">
        <f t="shared" si="269"/>
        <v>42495.542905092589</v>
      </c>
      <c r="U2176" s="13">
        <f t="shared" si="270"/>
        <v>30</v>
      </c>
      <c r="V2176" s="13">
        <f t="shared" si="271"/>
        <v>137.30000000000001</v>
      </c>
    </row>
    <row r="2177" spans="1:22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42565.009097222224</v>
      </c>
      <c r="T2177" s="10">
        <f t="shared" si="269"/>
        <v>42572.009097222224</v>
      </c>
      <c r="U2177" s="13">
        <f t="shared" si="270"/>
        <v>7</v>
      </c>
      <c r="V2177" s="13">
        <f t="shared" si="271"/>
        <v>250</v>
      </c>
    </row>
    <row r="2178" spans="1:22" ht="2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42096.633206018523</v>
      </c>
      <c r="T2178" s="10">
        <f t="shared" si="269"/>
        <v>42126.633206018523</v>
      </c>
      <c r="U2178" s="13">
        <f t="shared" si="270"/>
        <v>30</v>
      </c>
      <c r="V2178" s="13">
        <f t="shared" si="271"/>
        <v>210.03333333333333</v>
      </c>
    </row>
    <row r="2179" spans="1:22" ht="43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10">
        <f t="shared" ref="S2179:S2242" si="276">(((J2179/60)/60)/24)+DATE(1970,1,1)</f>
        <v>42502.250775462962</v>
      </c>
      <c r="T2179" s="10">
        <f t="shared" ref="T2179:T2242" si="277">(((I2179/60)/60)/24)+DATE(1970,1,1)</f>
        <v>42527.250775462962</v>
      </c>
      <c r="U2179" s="13">
        <f t="shared" ref="U2179:U2242" si="278">DATEDIF(S2179,T2179,"d")</f>
        <v>25</v>
      </c>
      <c r="V2179" s="13">
        <f t="shared" ref="V2179:V2242" si="279">E2179/U2179</f>
        <v>100.12</v>
      </c>
    </row>
    <row r="2180" spans="1:22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42723.63653935185</v>
      </c>
      <c r="T2180" s="10">
        <f t="shared" si="277"/>
        <v>42753.63653935185</v>
      </c>
      <c r="U2180" s="13">
        <f t="shared" si="278"/>
        <v>30</v>
      </c>
      <c r="V2180" s="13">
        <f t="shared" si="279"/>
        <v>1155.3333333333333</v>
      </c>
    </row>
    <row r="2181" spans="1:22" ht="29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42075.171203703707</v>
      </c>
      <c r="T2181" s="10">
        <f t="shared" si="277"/>
        <v>42105.171203703707</v>
      </c>
      <c r="U2181" s="13">
        <f t="shared" si="278"/>
        <v>30</v>
      </c>
      <c r="V2181" s="13">
        <f t="shared" si="279"/>
        <v>53.8</v>
      </c>
    </row>
    <row r="2182" spans="1:22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42279.669768518521</v>
      </c>
      <c r="T2182" s="10">
        <f t="shared" si="277"/>
        <v>42321.711435185185</v>
      </c>
      <c r="U2182" s="13">
        <f t="shared" si="278"/>
        <v>42</v>
      </c>
      <c r="V2182" s="13">
        <f t="shared" si="279"/>
        <v>127.6002380952381</v>
      </c>
    </row>
    <row r="2183" spans="1:22" ht="43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42773.005243055552</v>
      </c>
      <c r="T2183" s="10">
        <f t="shared" si="277"/>
        <v>42787.005243055552</v>
      </c>
      <c r="U2183" s="13">
        <f t="shared" si="278"/>
        <v>14</v>
      </c>
      <c r="V2183" s="13">
        <f t="shared" si="279"/>
        <v>218.71428571428572</v>
      </c>
    </row>
    <row r="2184" spans="1:22" ht="29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41879.900752314818</v>
      </c>
      <c r="T2184" s="10">
        <f t="shared" si="277"/>
        <v>41914.900752314818</v>
      </c>
      <c r="U2184" s="13">
        <f t="shared" si="278"/>
        <v>35</v>
      </c>
      <c r="V2184" s="13">
        <f t="shared" si="279"/>
        <v>449.28571428571428</v>
      </c>
    </row>
    <row r="2185" spans="1:22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42745.365474537044</v>
      </c>
      <c r="T2185" s="10">
        <f t="shared" si="277"/>
        <v>42775.208333333328</v>
      </c>
      <c r="U2185" s="13">
        <f t="shared" si="278"/>
        <v>30</v>
      </c>
      <c r="V2185" s="13">
        <f t="shared" si="279"/>
        <v>293.56666666666666</v>
      </c>
    </row>
    <row r="2186" spans="1:22" ht="43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42380.690289351856</v>
      </c>
      <c r="T2186" s="10">
        <f t="shared" si="277"/>
        <v>42394.666666666672</v>
      </c>
      <c r="U2186" s="13">
        <f t="shared" si="278"/>
        <v>14</v>
      </c>
      <c r="V2186" s="13">
        <f t="shared" si="279"/>
        <v>2033.8571428571429</v>
      </c>
    </row>
    <row r="2187" spans="1:22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41319.349988425929</v>
      </c>
      <c r="T2187" s="10">
        <f t="shared" si="277"/>
        <v>41359.349988425929</v>
      </c>
      <c r="U2187" s="13">
        <f t="shared" si="278"/>
        <v>40</v>
      </c>
      <c r="V2187" s="13">
        <f t="shared" si="279"/>
        <v>2321.2125000000001</v>
      </c>
    </row>
    <row r="2188" spans="1:22" ht="29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42583.615081018521</v>
      </c>
      <c r="T2188" s="10">
        <f t="shared" si="277"/>
        <v>42620.083333333328</v>
      </c>
      <c r="U2188" s="13">
        <f t="shared" si="278"/>
        <v>37</v>
      </c>
      <c r="V2188" s="13">
        <f t="shared" si="279"/>
        <v>592.83783783783781</v>
      </c>
    </row>
    <row r="2189" spans="1:22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42068.209097222221</v>
      </c>
      <c r="T2189" s="10">
        <f t="shared" si="277"/>
        <v>42097.165972222225</v>
      </c>
      <c r="U2189" s="13">
        <f t="shared" si="278"/>
        <v>29</v>
      </c>
      <c r="V2189" s="13">
        <f t="shared" si="279"/>
        <v>6997.5344827586205</v>
      </c>
    </row>
    <row r="2190" spans="1:22" ht="2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42633.586122685185</v>
      </c>
      <c r="T2190" s="10">
        <f t="shared" si="277"/>
        <v>42668.708333333328</v>
      </c>
      <c r="U2190" s="13">
        <f t="shared" si="278"/>
        <v>35</v>
      </c>
      <c r="V2190" s="13">
        <f t="shared" si="279"/>
        <v>647</v>
      </c>
    </row>
    <row r="2191" spans="1:22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42467.788194444445</v>
      </c>
      <c r="T2191" s="10">
        <f t="shared" si="277"/>
        <v>42481.916666666672</v>
      </c>
      <c r="U2191" s="13">
        <f t="shared" si="278"/>
        <v>14</v>
      </c>
      <c r="V2191" s="13">
        <f t="shared" si="279"/>
        <v>431.35714285714283</v>
      </c>
    </row>
    <row r="2192" spans="1:22" ht="2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42417.625046296293</v>
      </c>
      <c r="T2192" s="10">
        <f t="shared" si="277"/>
        <v>42452.290972222225</v>
      </c>
      <c r="U2192" s="13">
        <f t="shared" si="278"/>
        <v>35</v>
      </c>
      <c r="V2192" s="13">
        <f t="shared" si="279"/>
        <v>1002.1714285714286</v>
      </c>
    </row>
    <row r="2193" spans="1:22" ht="43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42768.833645833336</v>
      </c>
      <c r="T2193" s="10">
        <f t="shared" si="277"/>
        <v>42780.833645833336</v>
      </c>
      <c r="U2193" s="13">
        <f t="shared" si="278"/>
        <v>12</v>
      </c>
      <c r="V2193" s="13">
        <f t="shared" si="279"/>
        <v>74.833333333333329</v>
      </c>
    </row>
    <row r="2194" spans="1:22" ht="43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42691.8512037037</v>
      </c>
      <c r="T2194" s="10">
        <f t="shared" si="277"/>
        <v>42719.958333333328</v>
      </c>
      <c r="U2194" s="13">
        <f t="shared" si="278"/>
        <v>28</v>
      </c>
      <c r="V2194" s="13">
        <f t="shared" si="279"/>
        <v>4633.886428571429</v>
      </c>
    </row>
    <row r="2195" spans="1:22" ht="43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42664.405925925923</v>
      </c>
      <c r="T2195" s="10">
        <f t="shared" si="277"/>
        <v>42695.207638888889</v>
      </c>
      <c r="U2195" s="13">
        <f t="shared" si="278"/>
        <v>31</v>
      </c>
      <c r="V2195" s="13">
        <f t="shared" si="279"/>
        <v>2188.9032258064517</v>
      </c>
    </row>
    <row r="2196" spans="1:22" ht="43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42425.757986111115</v>
      </c>
      <c r="T2196" s="10">
        <f t="shared" si="277"/>
        <v>42455.716319444444</v>
      </c>
      <c r="U2196" s="13">
        <f t="shared" si="278"/>
        <v>30</v>
      </c>
      <c r="V2196" s="13">
        <f t="shared" si="279"/>
        <v>1791.2333333333333</v>
      </c>
    </row>
    <row r="2197" spans="1:22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42197.771990740745</v>
      </c>
      <c r="T2197" s="10">
        <f t="shared" si="277"/>
        <v>42227.771990740745</v>
      </c>
      <c r="U2197" s="13">
        <f t="shared" si="278"/>
        <v>30</v>
      </c>
      <c r="V2197" s="13">
        <f t="shared" si="279"/>
        <v>184.5</v>
      </c>
    </row>
    <row r="2198" spans="1:2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42675.487291666665</v>
      </c>
      <c r="T2198" s="10">
        <f t="shared" si="277"/>
        <v>42706.291666666672</v>
      </c>
      <c r="U2198" s="13">
        <f t="shared" si="278"/>
        <v>31</v>
      </c>
      <c r="V2198" s="13">
        <f t="shared" si="279"/>
        <v>514.09677419354841</v>
      </c>
    </row>
    <row r="2199" spans="1:22" ht="2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42033.584016203706</v>
      </c>
      <c r="T2199" s="10">
        <f t="shared" si="277"/>
        <v>42063.584016203706</v>
      </c>
      <c r="U2199" s="13">
        <f t="shared" si="278"/>
        <v>30</v>
      </c>
      <c r="V2199" s="13">
        <f t="shared" si="279"/>
        <v>9510.3109999999997</v>
      </c>
    </row>
    <row r="2200" spans="1:22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42292.513888888891</v>
      </c>
      <c r="T2200" s="10">
        <f t="shared" si="277"/>
        <v>42322.555555555555</v>
      </c>
      <c r="U2200" s="13">
        <f t="shared" si="278"/>
        <v>30</v>
      </c>
      <c r="V2200" s="13">
        <f t="shared" si="279"/>
        <v>1771.9</v>
      </c>
    </row>
    <row r="2201" spans="1:22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42262.416643518518</v>
      </c>
      <c r="T2201" s="10">
        <f t="shared" si="277"/>
        <v>42292.416643518518</v>
      </c>
      <c r="U2201" s="13">
        <f t="shared" si="278"/>
        <v>30</v>
      </c>
      <c r="V2201" s="13">
        <f t="shared" si="279"/>
        <v>440.93333333333334</v>
      </c>
    </row>
    <row r="2202" spans="1:22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42163.625787037032</v>
      </c>
      <c r="T2202" s="10">
        <f t="shared" si="277"/>
        <v>42191.125</v>
      </c>
      <c r="U2202" s="13">
        <f t="shared" si="278"/>
        <v>28</v>
      </c>
      <c r="V2202" s="13">
        <f t="shared" si="279"/>
        <v>387.25</v>
      </c>
    </row>
    <row r="2203" spans="1:22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41276.846817129634</v>
      </c>
      <c r="T2203" s="10">
        <f t="shared" si="277"/>
        <v>41290.846817129634</v>
      </c>
      <c r="U2203" s="13">
        <f t="shared" si="278"/>
        <v>14</v>
      </c>
      <c r="V2203" s="13">
        <f t="shared" si="279"/>
        <v>30.070714285714285</v>
      </c>
    </row>
    <row r="2204" spans="1:22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41184.849166666667</v>
      </c>
      <c r="T2204" s="10">
        <f t="shared" si="277"/>
        <v>41214.849166666667</v>
      </c>
      <c r="U2204" s="13">
        <f t="shared" si="278"/>
        <v>30</v>
      </c>
      <c r="V2204" s="13">
        <f t="shared" si="279"/>
        <v>938.9083333333333</v>
      </c>
    </row>
    <row r="2205" spans="1:22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42241.85974537037</v>
      </c>
      <c r="T2205" s="10">
        <f t="shared" si="277"/>
        <v>42271.85974537037</v>
      </c>
      <c r="U2205" s="13">
        <f t="shared" si="278"/>
        <v>30</v>
      </c>
      <c r="V2205" s="13">
        <f t="shared" si="279"/>
        <v>73.033333333333331</v>
      </c>
    </row>
    <row r="2206" spans="1:22" ht="2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41312.311562499999</v>
      </c>
      <c r="T2206" s="10">
        <f t="shared" si="277"/>
        <v>41342.311562499999</v>
      </c>
      <c r="U2206" s="13">
        <f t="shared" si="278"/>
        <v>30</v>
      </c>
      <c r="V2206" s="13">
        <f t="shared" si="279"/>
        <v>66.433333333333337</v>
      </c>
    </row>
    <row r="2207" spans="1:22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41031.82163194444</v>
      </c>
      <c r="T2207" s="10">
        <f t="shared" si="277"/>
        <v>41061.82163194444</v>
      </c>
      <c r="U2207" s="13">
        <f t="shared" si="278"/>
        <v>30</v>
      </c>
      <c r="V2207" s="13">
        <f t="shared" si="279"/>
        <v>38</v>
      </c>
    </row>
    <row r="2208" spans="1:22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40997.257222222222</v>
      </c>
      <c r="T2208" s="10">
        <f t="shared" si="277"/>
        <v>41015.257222222222</v>
      </c>
      <c r="U2208" s="13">
        <f t="shared" si="278"/>
        <v>18</v>
      </c>
      <c r="V2208" s="13">
        <f t="shared" si="279"/>
        <v>62.777777777777779</v>
      </c>
    </row>
    <row r="2209" spans="1:22" ht="2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41564.194131944445</v>
      </c>
      <c r="T2209" s="10">
        <f t="shared" si="277"/>
        <v>41594.235798611109</v>
      </c>
      <c r="U2209" s="13">
        <f t="shared" si="278"/>
        <v>30</v>
      </c>
      <c r="V2209" s="13">
        <f t="shared" si="279"/>
        <v>66.666666666666671</v>
      </c>
    </row>
    <row r="2210" spans="1:22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40946.882245370369</v>
      </c>
      <c r="T2210" s="10">
        <f t="shared" si="277"/>
        <v>41006.166666666664</v>
      </c>
      <c r="U2210" s="13">
        <f t="shared" si="278"/>
        <v>60</v>
      </c>
      <c r="V2210" s="13">
        <f t="shared" si="279"/>
        <v>16.933333333333334</v>
      </c>
    </row>
    <row r="2211" spans="1:22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41732.479675925926</v>
      </c>
      <c r="T2211" s="10">
        <f t="shared" si="277"/>
        <v>41743.958333333336</v>
      </c>
      <c r="U2211" s="13">
        <f t="shared" si="278"/>
        <v>11</v>
      </c>
      <c r="V2211" s="13">
        <f t="shared" si="279"/>
        <v>68.545454545454547</v>
      </c>
    </row>
    <row r="2212" spans="1:22" ht="43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40956.066087962965</v>
      </c>
      <c r="T2212" s="10">
        <f t="shared" si="277"/>
        <v>41013.73333333333</v>
      </c>
      <c r="U2212" s="13">
        <f t="shared" si="278"/>
        <v>57</v>
      </c>
      <c r="V2212" s="13">
        <f t="shared" si="279"/>
        <v>78.192982456140356</v>
      </c>
    </row>
    <row r="2213" spans="1:22" ht="43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41716.785011574073</v>
      </c>
      <c r="T2213" s="10">
        <f t="shared" si="277"/>
        <v>41739.290972222225</v>
      </c>
      <c r="U2213" s="13">
        <f t="shared" si="278"/>
        <v>23</v>
      </c>
      <c r="V2213" s="13">
        <f t="shared" si="279"/>
        <v>212.60869565217391</v>
      </c>
    </row>
    <row r="2214" spans="1:22" ht="43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41548.747418981482</v>
      </c>
      <c r="T2214" s="10">
        <f t="shared" si="277"/>
        <v>41582.041666666664</v>
      </c>
      <c r="U2214" s="13">
        <f t="shared" si="278"/>
        <v>34</v>
      </c>
      <c r="V2214" s="13">
        <f t="shared" si="279"/>
        <v>201.85294117647058</v>
      </c>
    </row>
    <row r="2215" spans="1:22" ht="43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42109.826145833329</v>
      </c>
      <c r="T2215" s="10">
        <f t="shared" si="277"/>
        <v>42139.826145833329</v>
      </c>
      <c r="U2215" s="13">
        <f t="shared" si="278"/>
        <v>30</v>
      </c>
      <c r="V2215" s="13">
        <f t="shared" si="279"/>
        <v>0.33333333333333331</v>
      </c>
    </row>
    <row r="2216" spans="1:22" ht="2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41646.792222222226</v>
      </c>
      <c r="T2216" s="10">
        <f t="shared" si="277"/>
        <v>41676.792222222226</v>
      </c>
      <c r="U2216" s="13">
        <f t="shared" si="278"/>
        <v>30</v>
      </c>
      <c r="V2216" s="13">
        <f t="shared" si="279"/>
        <v>58.50033333333333</v>
      </c>
    </row>
    <row r="2217" spans="1:22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40958.717268518521</v>
      </c>
      <c r="T2217" s="10">
        <f t="shared" si="277"/>
        <v>40981.290972222225</v>
      </c>
      <c r="U2217" s="13">
        <f t="shared" si="278"/>
        <v>23</v>
      </c>
      <c r="V2217" s="13">
        <f t="shared" si="279"/>
        <v>37.391304347826086</v>
      </c>
    </row>
    <row r="2218" spans="1:22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42194.751678240747</v>
      </c>
      <c r="T2218" s="10">
        <f t="shared" si="277"/>
        <v>42208.751678240747</v>
      </c>
      <c r="U2218" s="13">
        <f t="shared" si="278"/>
        <v>14</v>
      </c>
      <c r="V2218" s="13">
        <f t="shared" si="279"/>
        <v>22.642857142857142</v>
      </c>
    </row>
    <row r="2219" spans="1:22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42299.776770833334</v>
      </c>
      <c r="T2219" s="10">
        <f t="shared" si="277"/>
        <v>42310.333333333328</v>
      </c>
      <c r="U2219" s="13">
        <f t="shared" si="278"/>
        <v>11</v>
      </c>
      <c r="V2219" s="13">
        <f t="shared" si="279"/>
        <v>38.636363636363633</v>
      </c>
    </row>
    <row r="2220" spans="1:22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41127.812303240738</v>
      </c>
      <c r="T2220" s="10">
        <f t="shared" si="277"/>
        <v>41150</v>
      </c>
      <c r="U2220" s="13">
        <f t="shared" si="278"/>
        <v>23</v>
      </c>
      <c r="V2220" s="13">
        <f t="shared" si="279"/>
        <v>106.81130434782608</v>
      </c>
    </row>
    <row r="2221" spans="1:22" ht="2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42205.718888888892</v>
      </c>
      <c r="T2221" s="10">
        <f t="shared" si="277"/>
        <v>42235.718888888892</v>
      </c>
      <c r="U2221" s="13">
        <f t="shared" si="278"/>
        <v>30</v>
      </c>
      <c r="V2221" s="13">
        <f t="shared" si="279"/>
        <v>33.833333333333336</v>
      </c>
    </row>
    <row r="2222" spans="1:22" ht="2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41452.060601851852</v>
      </c>
      <c r="T2222" s="10">
        <f t="shared" si="277"/>
        <v>41482.060601851852</v>
      </c>
      <c r="U2222" s="13">
        <f t="shared" si="278"/>
        <v>30</v>
      </c>
      <c r="V2222" s="13">
        <f t="shared" si="279"/>
        <v>118</v>
      </c>
    </row>
    <row r="2223" spans="1:22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42452.666770833333</v>
      </c>
      <c r="T2223" s="10">
        <f t="shared" si="277"/>
        <v>42483</v>
      </c>
      <c r="U2223" s="13">
        <f t="shared" si="278"/>
        <v>31</v>
      </c>
      <c r="V2223" s="13">
        <f t="shared" si="279"/>
        <v>261.58064516129031</v>
      </c>
    </row>
    <row r="2224" spans="1:22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40906.787581018521</v>
      </c>
      <c r="T2224" s="10">
        <f t="shared" si="277"/>
        <v>40936.787581018521</v>
      </c>
      <c r="U2224" s="13">
        <f t="shared" si="278"/>
        <v>30</v>
      </c>
      <c r="V2224" s="13">
        <f t="shared" si="279"/>
        <v>27.1</v>
      </c>
    </row>
    <row r="2225" spans="1:22" ht="43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42152.640833333338</v>
      </c>
      <c r="T2225" s="10">
        <f t="shared" si="277"/>
        <v>42182.640833333338</v>
      </c>
      <c r="U2225" s="13">
        <f t="shared" si="278"/>
        <v>30</v>
      </c>
      <c r="V2225" s="13">
        <f t="shared" si="279"/>
        <v>687.7</v>
      </c>
    </row>
    <row r="2226" spans="1:22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42644.667534722219</v>
      </c>
      <c r="T2226" s="10">
        <f t="shared" si="277"/>
        <v>42672.791666666672</v>
      </c>
      <c r="U2226" s="13">
        <f t="shared" si="278"/>
        <v>28</v>
      </c>
      <c r="V2226" s="13">
        <f t="shared" si="279"/>
        <v>868.39285714285711</v>
      </c>
    </row>
    <row r="2227" spans="1:22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41873.79184027778</v>
      </c>
      <c r="T2227" s="10">
        <f t="shared" si="277"/>
        <v>41903.79184027778</v>
      </c>
      <c r="U2227" s="13">
        <f t="shared" si="278"/>
        <v>30</v>
      </c>
      <c r="V2227" s="13">
        <f t="shared" si="279"/>
        <v>6613.8336666666673</v>
      </c>
    </row>
    <row r="2228" spans="1:22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42381.79886574074</v>
      </c>
      <c r="T2228" s="10">
        <f t="shared" si="277"/>
        <v>42412.207638888889</v>
      </c>
      <c r="U2228" s="13">
        <f t="shared" si="278"/>
        <v>31</v>
      </c>
      <c r="V2228" s="13">
        <f t="shared" si="279"/>
        <v>629.78419354838718</v>
      </c>
    </row>
    <row r="2229" spans="1:22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41561.807349537034</v>
      </c>
      <c r="T2229" s="10">
        <f t="shared" si="277"/>
        <v>41591.849016203705</v>
      </c>
      <c r="U2229" s="13">
        <f t="shared" si="278"/>
        <v>30</v>
      </c>
      <c r="V2229" s="13">
        <f t="shared" si="279"/>
        <v>681.9666666666667</v>
      </c>
    </row>
    <row r="2230" spans="1:22" ht="43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42202.278194444443</v>
      </c>
      <c r="T2230" s="10">
        <f t="shared" si="277"/>
        <v>42232.278194444443</v>
      </c>
      <c r="U2230" s="13">
        <f t="shared" si="278"/>
        <v>30</v>
      </c>
      <c r="V2230" s="13">
        <f t="shared" si="279"/>
        <v>391.49666666666667</v>
      </c>
    </row>
    <row r="2231" spans="1:22" ht="43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41484.664247685185</v>
      </c>
      <c r="T2231" s="10">
        <f t="shared" si="277"/>
        <v>41520.166666666664</v>
      </c>
      <c r="U2231" s="13">
        <f t="shared" si="278"/>
        <v>36</v>
      </c>
      <c r="V2231" s="13">
        <f t="shared" si="279"/>
        <v>380.67583333333334</v>
      </c>
    </row>
    <row r="2232" spans="1:22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41724.881099537037</v>
      </c>
      <c r="T2232" s="10">
        <f t="shared" si="277"/>
        <v>41754.881099537037</v>
      </c>
      <c r="U2232" s="13">
        <f t="shared" si="278"/>
        <v>30</v>
      </c>
      <c r="V2232" s="13">
        <f t="shared" si="279"/>
        <v>356.86666666666667</v>
      </c>
    </row>
    <row r="2233" spans="1:22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41423.910891203705</v>
      </c>
      <c r="T2233" s="10">
        <f t="shared" si="277"/>
        <v>41450.208333333336</v>
      </c>
      <c r="U2233" s="13">
        <f t="shared" si="278"/>
        <v>27</v>
      </c>
      <c r="V2233" s="13">
        <f t="shared" si="279"/>
        <v>1122.3422222222223</v>
      </c>
    </row>
    <row r="2234" spans="1:22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41806.794074074074</v>
      </c>
      <c r="T2234" s="10">
        <f t="shared" si="277"/>
        <v>41839.125</v>
      </c>
      <c r="U2234" s="13">
        <f t="shared" si="278"/>
        <v>33</v>
      </c>
      <c r="V2234" s="13">
        <f t="shared" si="279"/>
        <v>751.21212121212125</v>
      </c>
    </row>
    <row r="2235" spans="1:22" ht="2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42331.378923611104</v>
      </c>
      <c r="T2235" s="10">
        <f t="shared" si="277"/>
        <v>42352</v>
      </c>
      <c r="U2235" s="13">
        <f t="shared" si="278"/>
        <v>21</v>
      </c>
      <c r="V2235" s="13">
        <f t="shared" si="279"/>
        <v>395.28571428571428</v>
      </c>
    </row>
    <row r="2236" spans="1:22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42710.824618055558</v>
      </c>
      <c r="T2236" s="10">
        <f t="shared" si="277"/>
        <v>42740.824618055558</v>
      </c>
      <c r="U2236" s="13">
        <f t="shared" si="278"/>
        <v>30</v>
      </c>
      <c r="V2236" s="13">
        <f t="shared" si="279"/>
        <v>38.833333333333336</v>
      </c>
    </row>
    <row r="2237" spans="1:22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42062.022118055553</v>
      </c>
      <c r="T2237" s="10">
        <f t="shared" si="277"/>
        <v>42091.980451388896</v>
      </c>
      <c r="U2237" s="13">
        <f t="shared" si="278"/>
        <v>29</v>
      </c>
      <c r="V2237" s="13">
        <f t="shared" si="279"/>
        <v>687.27586206896547</v>
      </c>
    </row>
    <row r="2238" spans="1:22" ht="29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42371.617164351846</v>
      </c>
      <c r="T2238" s="10">
        <f t="shared" si="277"/>
        <v>42401.617164351846</v>
      </c>
      <c r="U2238" s="13">
        <f t="shared" si="278"/>
        <v>30</v>
      </c>
      <c r="V2238" s="13">
        <f t="shared" si="279"/>
        <v>501.3</v>
      </c>
    </row>
    <row r="2239" spans="1:22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41915.003275462965</v>
      </c>
      <c r="T2239" s="10">
        <f t="shared" si="277"/>
        <v>41955.332638888889</v>
      </c>
      <c r="U2239" s="13">
        <f t="shared" si="278"/>
        <v>40</v>
      </c>
      <c r="V2239" s="13">
        <f t="shared" si="279"/>
        <v>1588.175</v>
      </c>
    </row>
    <row r="2240" spans="1:22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42774.621712962966</v>
      </c>
      <c r="T2240" s="10">
        <f t="shared" si="277"/>
        <v>42804.621712962966</v>
      </c>
      <c r="U2240" s="13">
        <f t="shared" si="278"/>
        <v>30</v>
      </c>
      <c r="V2240" s="13">
        <f t="shared" si="279"/>
        <v>183.2</v>
      </c>
    </row>
    <row r="2241" spans="1:22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41572.958495370374</v>
      </c>
      <c r="T2241" s="10">
        <f t="shared" si="277"/>
        <v>41609.168055555558</v>
      </c>
      <c r="U2241" s="13">
        <f t="shared" si="278"/>
        <v>37</v>
      </c>
      <c r="V2241" s="13">
        <f t="shared" si="279"/>
        <v>865.04513513513507</v>
      </c>
    </row>
    <row r="2242" spans="1:22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42452.825740740736</v>
      </c>
      <c r="T2242" s="10">
        <f t="shared" si="277"/>
        <v>42482.825740740736</v>
      </c>
      <c r="U2242" s="13">
        <f t="shared" si="278"/>
        <v>30</v>
      </c>
      <c r="V2242" s="13">
        <f t="shared" si="279"/>
        <v>451.13333333333333</v>
      </c>
    </row>
    <row r="2243" spans="1:22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10">
        <f t="shared" ref="S2243:S2306" si="284">(((J2243/60)/60)/24)+DATE(1970,1,1)</f>
        <v>42766.827546296292</v>
      </c>
      <c r="T2243" s="10">
        <f t="shared" ref="T2243:T2306" si="285">(((I2243/60)/60)/24)+DATE(1970,1,1)</f>
        <v>42796.827546296292</v>
      </c>
      <c r="U2243" s="13">
        <f t="shared" ref="U2243:U2306" si="286">DATEDIF(S2243,T2243,"d")</f>
        <v>30</v>
      </c>
      <c r="V2243" s="13">
        <f t="shared" ref="V2243:V2306" si="287">E2243/U2243</f>
        <v>268.8</v>
      </c>
    </row>
    <row r="2244" spans="1:22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41569.575613425928</v>
      </c>
      <c r="T2244" s="10">
        <f t="shared" si="285"/>
        <v>41605.126388888886</v>
      </c>
      <c r="U2244" s="13">
        <f t="shared" si="286"/>
        <v>36</v>
      </c>
      <c r="V2244" s="13">
        <f t="shared" si="287"/>
        <v>3778.048888888889</v>
      </c>
    </row>
    <row r="2245" spans="1:22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42800.751041666663</v>
      </c>
      <c r="T2245" s="10">
        <f t="shared" si="285"/>
        <v>42807.125</v>
      </c>
      <c r="U2245" s="13">
        <f t="shared" si="286"/>
        <v>7</v>
      </c>
      <c r="V2245" s="13">
        <f t="shared" si="287"/>
        <v>1328.9285714285713</v>
      </c>
    </row>
    <row r="2246" spans="1:22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42647.818819444445</v>
      </c>
      <c r="T2246" s="10">
        <f t="shared" si="285"/>
        <v>42659.854166666672</v>
      </c>
      <c r="U2246" s="13">
        <f t="shared" si="286"/>
        <v>12</v>
      </c>
      <c r="V2246" s="13">
        <f t="shared" si="287"/>
        <v>1570.9166666666667</v>
      </c>
    </row>
    <row r="2247" spans="1:22" ht="2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41660.708530092597</v>
      </c>
      <c r="T2247" s="10">
        <f t="shared" si="285"/>
        <v>41691.75</v>
      </c>
      <c r="U2247" s="13">
        <f t="shared" si="286"/>
        <v>31</v>
      </c>
      <c r="V2247" s="13">
        <f t="shared" si="287"/>
        <v>3415.516129032258</v>
      </c>
    </row>
    <row r="2248" spans="1:22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42221.79178240741</v>
      </c>
      <c r="T2248" s="10">
        <f t="shared" si="285"/>
        <v>42251.79178240741</v>
      </c>
      <c r="U2248" s="13">
        <f t="shared" si="286"/>
        <v>30</v>
      </c>
      <c r="V2248" s="13">
        <f t="shared" si="287"/>
        <v>83.433333333333337</v>
      </c>
    </row>
    <row r="2249" spans="1:22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42200.666261574079</v>
      </c>
      <c r="T2249" s="10">
        <f t="shared" si="285"/>
        <v>42214.666261574079</v>
      </c>
      <c r="U2249" s="13">
        <f t="shared" si="286"/>
        <v>14</v>
      </c>
      <c r="V2249" s="13">
        <f t="shared" si="287"/>
        <v>1380.2857142857142</v>
      </c>
    </row>
    <row r="2250" spans="1:22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42688.875902777778</v>
      </c>
      <c r="T2250" s="10">
        <f t="shared" si="285"/>
        <v>42718.875902777778</v>
      </c>
      <c r="U2250" s="13">
        <f t="shared" si="286"/>
        <v>30</v>
      </c>
      <c r="V2250" s="13">
        <f t="shared" si="287"/>
        <v>250.16666666666666</v>
      </c>
    </row>
    <row r="2251" spans="1:22" ht="2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41336.703298611108</v>
      </c>
      <c r="T2251" s="10">
        <f t="shared" si="285"/>
        <v>41366.661631944444</v>
      </c>
      <c r="U2251" s="13">
        <f t="shared" si="286"/>
        <v>30</v>
      </c>
      <c r="V2251" s="13">
        <f t="shared" si="287"/>
        <v>196.9</v>
      </c>
    </row>
    <row r="2252" spans="1:22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42677.005474537036</v>
      </c>
      <c r="T2252" s="10">
        <f t="shared" si="285"/>
        <v>42707.0471412037</v>
      </c>
      <c r="U2252" s="13">
        <f t="shared" si="286"/>
        <v>30</v>
      </c>
      <c r="V2252" s="13">
        <f t="shared" si="287"/>
        <v>8125.9333333333334</v>
      </c>
    </row>
    <row r="2253" spans="1:22" ht="2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41846.34579861111</v>
      </c>
      <c r="T2253" s="10">
        <f t="shared" si="285"/>
        <v>41867.34579861111</v>
      </c>
      <c r="U2253" s="13">
        <f t="shared" si="286"/>
        <v>21</v>
      </c>
      <c r="V2253" s="13">
        <f t="shared" si="287"/>
        <v>544.19952380952384</v>
      </c>
    </row>
    <row r="2254" spans="1:22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42573.327986111108</v>
      </c>
      <c r="T2254" s="10">
        <f t="shared" si="285"/>
        <v>42588.327986111108</v>
      </c>
      <c r="U2254" s="13">
        <f t="shared" si="286"/>
        <v>15</v>
      </c>
      <c r="V2254" s="13">
        <f t="shared" si="287"/>
        <v>1633.6666666666667</v>
      </c>
    </row>
    <row r="2255" spans="1:22" ht="43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42296.631331018521</v>
      </c>
      <c r="T2255" s="10">
        <f t="shared" si="285"/>
        <v>42326.672997685186</v>
      </c>
      <c r="U2255" s="13">
        <f t="shared" si="286"/>
        <v>30</v>
      </c>
      <c r="V2255" s="13">
        <f t="shared" si="287"/>
        <v>300.5</v>
      </c>
    </row>
    <row r="2256" spans="1:22" ht="29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42752.647777777776</v>
      </c>
      <c r="T2256" s="10">
        <f t="shared" si="285"/>
        <v>42759.647777777776</v>
      </c>
      <c r="U2256" s="13">
        <f t="shared" si="286"/>
        <v>7</v>
      </c>
      <c r="V2256" s="13">
        <f t="shared" si="287"/>
        <v>328.42857142857144</v>
      </c>
    </row>
    <row r="2257" spans="1:22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42467.951979166668</v>
      </c>
      <c r="T2257" s="10">
        <f t="shared" si="285"/>
        <v>42497.951979166668</v>
      </c>
      <c r="U2257" s="13">
        <f t="shared" si="286"/>
        <v>30</v>
      </c>
      <c r="V2257" s="13">
        <f t="shared" si="287"/>
        <v>377.43333333333334</v>
      </c>
    </row>
    <row r="2258" spans="1:22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42682.451921296291</v>
      </c>
      <c r="T2258" s="10">
        <f t="shared" si="285"/>
        <v>42696.451921296291</v>
      </c>
      <c r="U2258" s="13">
        <f t="shared" si="286"/>
        <v>14</v>
      </c>
      <c r="V2258" s="13">
        <f t="shared" si="287"/>
        <v>76.357142857142861</v>
      </c>
    </row>
    <row r="2259" spans="1:22" ht="43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42505.936678240745</v>
      </c>
      <c r="T2259" s="10">
        <f t="shared" si="285"/>
        <v>42540.958333333328</v>
      </c>
      <c r="U2259" s="13">
        <f t="shared" si="286"/>
        <v>35</v>
      </c>
      <c r="V2259" s="13">
        <f t="shared" si="287"/>
        <v>454.3857142857143</v>
      </c>
    </row>
    <row r="2260" spans="1:22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42136.75100694444</v>
      </c>
      <c r="T2260" s="10">
        <f t="shared" si="285"/>
        <v>42166.75100694444</v>
      </c>
      <c r="U2260" s="13">
        <f t="shared" si="286"/>
        <v>30</v>
      </c>
      <c r="V2260" s="13">
        <f t="shared" si="287"/>
        <v>107.43333333333334</v>
      </c>
    </row>
    <row r="2261" spans="1:22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42702.804814814815</v>
      </c>
      <c r="T2261" s="10">
        <f t="shared" si="285"/>
        <v>42712.804814814815</v>
      </c>
      <c r="U2261" s="13">
        <f t="shared" si="286"/>
        <v>10</v>
      </c>
      <c r="V2261" s="13">
        <f t="shared" si="287"/>
        <v>1867.1</v>
      </c>
    </row>
    <row r="2262" spans="1:22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41695.016782407409</v>
      </c>
      <c r="T2262" s="10">
        <f t="shared" si="285"/>
        <v>41724.975115740745</v>
      </c>
      <c r="U2262" s="13">
        <f t="shared" si="286"/>
        <v>29</v>
      </c>
      <c r="V2262" s="13">
        <f t="shared" si="287"/>
        <v>281.82758620689657</v>
      </c>
    </row>
    <row r="2263" spans="1:22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42759.724768518514</v>
      </c>
      <c r="T2263" s="10">
        <f t="shared" si="285"/>
        <v>42780.724768518514</v>
      </c>
      <c r="U2263" s="13">
        <f t="shared" si="286"/>
        <v>21</v>
      </c>
      <c r="V2263" s="13">
        <f t="shared" si="287"/>
        <v>371.1904761904762</v>
      </c>
    </row>
    <row r="2264" spans="1:22" ht="29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41926.585162037038</v>
      </c>
      <c r="T2264" s="10">
        <f t="shared" si="285"/>
        <v>41961</v>
      </c>
      <c r="U2264" s="13">
        <f t="shared" si="286"/>
        <v>35</v>
      </c>
      <c r="V2264" s="13">
        <f t="shared" si="287"/>
        <v>145.34285714285716</v>
      </c>
    </row>
    <row r="2265" spans="1:22" ht="2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42014.832326388889</v>
      </c>
      <c r="T2265" s="10">
        <f t="shared" si="285"/>
        <v>42035.832326388889</v>
      </c>
      <c r="U2265" s="13">
        <f t="shared" si="286"/>
        <v>21</v>
      </c>
      <c r="V2265" s="13">
        <f t="shared" si="287"/>
        <v>412.66666666666669</v>
      </c>
    </row>
    <row r="2266" spans="1:22" ht="43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42496.582337962958</v>
      </c>
      <c r="T2266" s="10">
        <f t="shared" si="285"/>
        <v>42513.125</v>
      </c>
      <c r="U2266" s="13">
        <f t="shared" si="286"/>
        <v>17</v>
      </c>
      <c r="V2266" s="13">
        <f t="shared" si="287"/>
        <v>635.41176470588232</v>
      </c>
    </row>
    <row r="2267" spans="1:22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42689.853090277778</v>
      </c>
      <c r="T2267" s="10">
        <f t="shared" si="285"/>
        <v>42696.853090277778</v>
      </c>
      <c r="U2267" s="13">
        <f t="shared" si="286"/>
        <v>7</v>
      </c>
      <c r="V2267" s="13">
        <f t="shared" si="287"/>
        <v>85.285714285714292</v>
      </c>
    </row>
    <row r="2268" spans="1:22" ht="2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42469.874907407408</v>
      </c>
      <c r="T2268" s="10">
        <f t="shared" si="285"/>
        <v>42487.083333333328</v>
      </c>
      <c r="U2268" s="13">
        <f t="shared" si="286"/>
        <v>18</v>
      </c>
      <c r="V2268" s="13">
        <f t="shared" si="287"/>
        <v>266.88888888888891</v>
      </c>
    </row>
    <row r="2269" spans="1:22" ht="43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41968.829826388886</v>
      </c>
      <c r="T2269" s="10">
        <f t="shared" si="285"/>
        <v>41994.041666666672</v>
      </c>
      <c r="U2269" s="13">
        <f t="shared" si="286"/>
        <v>26</v>
      </c>
      <c r="V2269" s="13">
        <f t="shared" si="287"/>
        <v>2927.1153846153848</v>
      </c>
    </row>
    <row r="2270" spans="1:22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42776.082349537035</v>
      </c>
      <c r="T2270" s="10">
        <f t="shared" si="285"/>
        <v>42806.082349537035</v>
      </c>
      <c r="U2270" s="13">
        <f t="shared" si="286"/>
        <v>30</v>
      </c>
      <c r="V2270" s="13">
        <f t="shared" si="287"/>
        <v>957.6</v>
      </c>
    </row>
    <row r="2271" spans="1:22" ht="2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42776.704432870371</v>
      </c>
      <c r="T2271" s="10">
        <f t="shared" si="285"/>
        <v>42801.208333333328</v>
      </c>
      <c r="U2271" s="13">
        <f t="shared" si="286"/>
        <v>25</v>
      </c>
      <c r="V2271" s="13">
        <f t="shared" si="287"/>
        <v>1801.64</v>
      </c>
    </row>
    <row r="2272" spans="1:22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42725.869363425925</v>
      </c>
      <c r="T2272" s="10">
        <f t="shared" si="285"/>
        <v>42745.915972222225</v>
      </c>
      <c r="U2272" s="13">
        <f t="shared" si="286"/>
        <v>20</v>
      </c>
      <c r="V2272" s="13">
        <f t="shared" si="287"/>
        <v>9003.1</v>
      </c>
    </row>
    <row r="2273" spans="1:22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42684.000046296293</v>
      </c>
      <c r="T2273" s="10">
        <f t="shared" si="285"/>
        <v>42714.000046296293</v>
      </c>
      <c r="U2273" s="13">
        <f t="shared" si="286"/>
        <v>30</v>
      </c>
      <c r="V2273" s="13">
        <f t="shared" si="287"/>
        <v>1887.2666666666667</v>
      </c>
    </row>
    <row r="2274" spans="1:22" ht="2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42315.699490740735</v>
      </c>
      <c r="T2274" s="10">
        <f t="shared" si="285"/>
        <v>42345.699490740735</v>
      </c>
      <c r="U2274" s="13">
        <f t="shared" si="286"/>
        <v>30</v>
      </c>
      <c r="V2274" s="13">
        <f t="shared" si="287"/>
        <v>452.2</v>
      </c>
    </row>
    <row r="2275" spans="1:22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42781.549097222218</v>
      </c>
      <c r="T2275" s="10">
        <f t="shared" si="285"/>
        <v>42806.507430555561</v>
      </c>
      <c r="U2275" s="13">
        <f t="shared" si="286"/>
        <v>25</v>
      </c>
      <c r="V2275" s="13">
        <f t="shared" si="287"/>
        <v>220.36</v>
      </c>
    </row>
    <row r="2276" spans="1:22" ht="43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41663.500659722224</v>
      </c>
      <c r="T2276" s="10">
        <f t="shared" si="285"/>
        <v>41693.500659722224</v>
      </c>
      <c r="U2276" s="13">
        <f t="shared" si="286"/>
        <v>30</v>
      </c>
      <c r="V2276" s="13">
        <f t="shared" si="287"/>
        <v>99.666666666666671</v>
      </c>
    </row>
    <row r="2277" spans="1:22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41965.616655092599</v>
      </c>
      <c r="T2277" s="10">
        <f t="shared" si="285"/>
        <v>41995.616655092599</v>
      </c>
      <c r="U2277" s="13">
        <f t="shared" si="286"/>
        <v>30</v>
      </c>
      <c r="V2277" s="13">
        <f t="shared" si="287"/>
        <v>88.35</v>
      </c>
    </row>
    <row r="2278" spans="1:22" ht="43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41614.651493055557</v>
      </c>
      <c r="T2278" s="10">
        <f t="shared" si="285"/>
        <v>41644.651493055557</v>
      </c>
      <c r="U2278" s="13">
        <f t="shared" si="286"/>
        <v>30</v>
      </c>
      <c r="V2278" s="13">
        <f t="shared" si="287"/>
        <v>161.86666666666667</v>
      </c>
    </row>
    <row r="2279" spans="1:22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40936.678506944445</v>
      </c>
      <c r="T2279" s="10">
        <f t="shared" si="285"/>
        <v>40966.678506944445</v>
      </c>
      <c r="U2279" s="13">
        <f t="shared" si="286"/>
        <v>30</v>
      </c>
      <c r="V2279" s="13">
        <f t="shared" si="287"/>
        <v>399.73333333333335</v>
      </c>
    </row>
    <row r="2280" spans="1:22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42338.709108796291</v>
      </c>
      <c r="T2280" s="10">
        <f t="shared" si="285"/>
        <v>42372.957638888889</v>
      </c>
      <c r="U2280" s="13">
        <f t="shared" si="286"/>
        <v>34</v>
      </c>
      <c r="V2280" s="13">
        <f t="shared" si="287"/>
        <v>159.23529411764707</v>
      </c>
    </row>
    <row r="2281" spans="1:22" ht="43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42020.806701388887</v>
      </c>
      <c r="T2281" s="10">
        <f t="shared" si="285"/>
        <v>42039.166666666672</v>
      </c>
      <c r="U2281" s="13">
        <f t="shared" si="286"/>
        <v>19</v>
      </c>
      <c r="V2281" s="13">
        <f t="shared" si="287"/>
        <v>80.94736842105263</v>
      </c>
    </row>
    <row r="2282" spans="1:22" ht="43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42234.624895833331</v>
      </c>
      <c r="T2282" s="10">
        <f t="shared" si="285"/>
        <v>42264.624895833331</v>
      </c>
      <c r="U2282" s="13">
        <f t="shared" si="286"/>
        <v>30</v>
      </c>
      <c r="V2282" s="13">
        <f t="shared" si="287"/>
        <v>1318.35</v>
      </c>
    </row>
    <row r="2283" spans="1:22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40687.285844907405</v>
      </c>
      <c r="T2283" s="10">
        <f t="shared" si="285"/>
        <v>40749.284722222219</v>
      </c>
      <c r="U2283" s="13">
        <f t="shared" si="286"/>
        <v>62</v>
      </c>
      <c r="V2283" s="13">
        <f t="shared" si="287"/>
        <v>8.9516129032258061</v>
      </c>
    </row>
    <row r="2284" spans="1:22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42323.17460648148</v>
      </c>
      <c r="T2284" s="10">
        <f t="shared" si="285"/>
        <v>42383.17460648148</v>
      </c>
      <c r="U2284" s="13">
        <f t="shared" si="286"/>
        <v>60</v>
      </c>
      <c r="V2284" s="13">
        <f t="shared" si="287"/>
        <v>23.166666666666668</v>
      </c>
    </row>
    <row r="2285" spans="1:22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40978.125046296293</v>
      </c>
      <c r="T2285" s="10">
        <f t="shared" si="285"/>
        <v>41038.083379629628</v>
      </c>
      <c r="U2285" s="13">
        <f t="shared" si="286"/>
        <v>60</v>
      </c>
      <c r="V2285" s="13">
        <f t="shared" si="287"/>
        <v>50.427666666666667</v>
      </c>
    </row>
    <row r="2286" spans="1:2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40585.796817129631</v>
      </c>
      <c r="T2286" s="10">
        <f t="shared" si="285"/>
        <v>40614.166666666664</v>
      </c>
      <c r="U2286" s="13">
        <f t="shared" si="286"/>
        <v>29</v>
      </c>
      <c r="V2286" s="13">
        <f t="shared" si="287"/>
        <v>219.76793103448279</v>
      </c>
    </row>
    <row r="2287" spans="1:22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41059.185682870368</v>
      </c>
      <c r="T2287" s="10">
        <f t="shared" si="285"/>
        <v>41089.185682870368</v>
      </c>
      <c r="U2287" s="13">
        <f t="shared" si="286"/>
        <v>30</v>
      </c>
      <c r="V2287" s="13">
        <f t="shared" si="287"/>
        <v>121.36666666666666</v>
      </c>
    </row>
    <row r="2288" spans="1:22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41494.963587962964</v>
      </c>
      <c r="T2288" s="10">
        <f t="shared" si="285"/>
        <v>41523.165972222225</v>
      </c>
      <c r="U2288" s="13">
        <f t="shared" si="286"/>
        <v>29</v>
      </c>
      <c r="V2288" s="13">
        <f t="shared" si="287"/>
        <v>51.758620689655174</v>
      </c>
    </row>
    <row r="2289" spans="1:22" ht="2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41792.667361111111</v>
      </c>
      <c r="T2289" s="10">
        <f t="shared" si="285"/>
        <v>41813.667361111111</v>
      </c>
      <c r="U2289" s="13">
        <f t="shared" si="286"/>
        <v>21</v>
      </c>
      <c r="V2289" s="13">
        <f t="shared" si="287"/>
        <v>257.09476190476187</v>
      </c>
    </row>
    <row r="2290" spans="1:22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41067.827418981484</v>
      </c>
      <c r="T2290" s="10">
        <f t="shared" si="285"/>
        <v>41086.75</v>
      </c>
      <c r="U2290" s="13">
        <f t="shared" si="286"/>
        <v>19</v>
      </c>
      <c r="V2290" s="13">
        <f t="shared" si="287"/>
        <v>52.684210526315788</v>
      </c>
    </row>
    <row r="2291" spans="1:22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41571.998379629629</v>
      </c>
      <c r="T2291" s="10">
        <f t="shared" si="285"/>
        <v>41614.973611111112</v>
      </c>
      <c r="U2291" s="13">
        <f t="shared" si="286"/>
        <v>43</v>
      </c>
      <c r="V2291" s="13">
        <f t="shared" si="287"/>
        <v>37.465116279069768</v>
      </c>
    </row>
    <row r="2292" spans="1:22" ht="2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40070.253819444442</v>
      </c>
      <c r="T2292" s="10">
        <f t="shared" si="285"/>
        <v>40148.708333333336</v>
      </c>
      <c r="U2292" s="13">
        <f t="shared" si="286"/>
        <v>78</v>
      </c>
      <c r="V2292" s="13">
        <f t="shared" si="287"/>
        <v>20.012820512820515</v>
      </c>
    </row>
    <row r="2293" spans="1:22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40987.977060185185</v>
      </c>
      <c r="T2293" s="10">
        <f t="shared" si="285"/>
        <v>41022.166666666664</v>
      </c>
      <c r="U2293" s="13">
        <f t="shared" si="286"/>
        <v>35</v>
      </c>
      <c r="V2293" s="13">
        <f t="shared" si="287"/>
        <v>123.42857142857143</v>
      </c>
    </row>
    <row r="2294" spans="1:22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40987.697638888887</v>
      </c>
      <c r="T2294" s="10">
        <f t="shared" si="285"/>
        <v>41017.697638888887</v>
      </c>
      <c r="U2294" s="13">
        <f t="shared" si="286"/>
        <v>30</v>
      </c>
      <c r="V2294" s="13">
        <f t="shared" si="287"/>
        <v>71.500333333333344</v>
      </c>
    </row>
    <row r="2295" spans="1:22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41151.708321759259</v>
      </c>
      <c r="T2295" s="10">
        <f t="shared" si="285"/>
        <v>41177.165972222225</v>
      </c>
      <c r="U2295" s="13">
        <f t="shared" si="286"/>
        <v>26</v>
      </c>
      <c r="V2295" s="13">
        <f t="shared" si="287"/>
        <v>35.384615384615387</v>
      </c>
    </row>
    <row r="2296" spans="1:22" ht="43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41264.72314814815</v>
      </c>
      <c r="T2296" s="10">
        <f t="shared" si="285"/>
        <v>41294.72314814815</v>
      </c>
      <c r="U2296" s="13">
        <f t="shared" si="286"/>
        <v>30</v>
      </c>
      <c r="V2296" s="13">
        <f t="shared" si="287"/>
        <v>243.46799999999999</v>
      </c>
    </row>
    <row r="2297" spans="1:22" ht="43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41270.954351851848</v>
      </c>
      <c r="T2297" s="10">
        <f t="shared" si="285"/>
        <v>41300.954351851848</v>
      </c>
      <c r="U2297" s="13">
        <f t="shared" si="286"/>
        <v>30</v>
      </c>
      <c r="V2297" s="13">
        <f t="shared" si="287"/>
        <v>50.1</v>
      </c>
    </row>
    <row r="2298" spans="1:22" ht="2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40927.731782407405</v>
      </c>
      <c r="T2298" s="10">
        <f t="shared" si="285"/>
        <v>40962.731782407405</v>
      </c>
      <c r="U2298" s="13">
        <f t="shared" si="286"/>
        <v>35</v>
      </c>
      <c r="V2298" s="13">
        <f t="shared" si="287"/>
        <v>298.14285714285717</v>
      </c>
    </row>
    <row r="2299" spans="1:22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40948.042233796295</v>
      </c>
      <c r="T2299" s="10">
        <f t="shared" si="285"/>
        <v>40982.165972222225</v>
      </c>
      <c r="U2299" s="13">
        <f t="shared" si="286"/>
        <v>34</v>
      </c>
      <c r="V2299" s="13">
        <f t="shared" si="287"/>
        <v>29.588235294117649</v>
      </c>
    </row>
    <row r="2300" spans="1:22" ht="2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41694.84065972222</v>
      </c>
      <c r="T2300" s="10">
        <f t="shared" si="285"/>
        <v>41724.798993055556</v>
      </c>
      <c r="U2300" s="13">
        <f t="shared" si="286"/>
        <v>30</v>
      </c>
      <c r="V2300" s="13">
        <f t="shared" si="287"/>
        <v>1050.7333333333333</v>
      </c>
    </row>
    <row r="2301" spans="1:22" ht="2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40565.032511574071</v>
      </c>
      <c r="T2301" s="10">
        <f t="shared" si="285"/>
        <v>40580.032511574071</v>
      </c>
      <c r="U2301" s="13">
        <f t="shared" si="286"/>
        <v>15</v>
      </c>
      <c r="V2301" s="13">
        <f t="shared" si="287"/>
        <v>70.033333333333331</v>
      </c>
    </row>
    <row r="2302" spans="1:22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41074.727037037039</v>
      </c>
      <c r="T2302" s="10">
        <f t="shared" si="285"/>
        <v>41088.727037037039</v>
      </c>
      <c r="U2302" s="13">
        <f t="shared" si="286"/>
        <v>14</v>
      </c>
      <c r="V2302" s="13">
        <f t="shared" si="287"/>
        <v>57.857142857142854</v>
      </c>
    </row>
    <row r="2303" spans="1:22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41416.146944444445</v>
      </c>
      <c r="T2303" s="10">
        <f t="shared" si="285"/>
        <v>41446.146944444445</v>
      </c>
      <c r="U2303" s="13">
        <f t="shared" si="286"/>
        <v>30</v>
      </c>
      <c r="V2303" s="13">
        <f t="shared" si="287"/>
        <v>222.67400000000001</v>
      </c>
    </row>
    <row r="2304" spans="1:22" ht="2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41605.868449074071</v>
      </c>
      <c r="T2304" s="10">
        <f t="shared" si="285"/>
        <v>41639.291666666664</v>
      </c>
      <c r="U2304" s="13">
        <f t="shared" si="286"/>
        <v>34</v>
      </c>
      <c r="V2304" s="13">
        <f t="shared" si="287"/>
        <v>115.44117647058823</v>
      </c>
    </row>
    <row r="2305" spans="1:22" ht="43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40850.111064814817</v>
      </c>
      <c r="T2305" s="10">
        <f t="shared" si="285"/>
        <v>40890.152731481481</v>
      </c>
      <c r="U2305" s="13">
        <f t="shared" si="286"/>
        <v>40</v>
      </c>
      <c r="V2305" s="13">
        <f t="shared" si="287"/>
        <v>176.34025</v>
      </c>
    </row>
    <row r="2306" spans="1:22" ht="2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40502.815868055557</v>
      </c>
      <c r="T2306" s="10">
        <f t="shared" si="285"/>
        <v>40544.207638888889</v>
      </c>
      <c r="U2306" s="13">
        <f t="shared" si="286"/>
        <v>42</v>
      </c>
      <c r="V2306" s="13">
        <f t="shared" si="287"/>
        <v>143.85761904761907</v>
      </c>
    </row>
    <row r="2307" spans="1:22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10">
        <f t="shared" ref="S2307:S2370" si="292">(((J2307/60)/60)/24)+DATE(1970,1,1)</f>
        <v>41834.695277777777</v>
      </c>
      <c r="T2307" s="10">
        <f t="shared" ref="T2307:T2370" si="293">(((I2307/60)/60)/24)+DATE(1970,1,1)</f>
        <v>41859.75</v>
      </c>
      <c r="U2307" s="13">
        <f t="shared" ref="U2307:U2370" si="294">DATEDIF(S2307,T2307,"d")</f>
        <v>25</v>
      </c>
      <c r="V2307" s="13">
        <f t="shared" ref="V2307:V2370" si="295">E2307/U2307</f>
        <v>728.84</v>
      </c>
    </row>
    <row r="2308" spans="1:22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40948.16815972222</v>
      </c>
      <c r="T2308" s="10">
        <f t="shared" si="293"/>
        <v>40978.16815972222</v>
      </c>
      <c r="U2308" s="13">
        <f t="shared" si="294"/>
        <v>30</v>
      </c>
      <c r="V2308" s="13">
        <f t="shared" si="295"/>
        <v>124.55166666666668</v>
      </c>
    </row>
    <row r="2309" spans="1:22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41004.802465277775</v>
      </c>
      <c r="T2309" s="10">
        <f t="shared" si="293"/>
        <v>41034.802407407406</v>
      </c>
      <c r="U2309" s="13">
        <f t="shared" si="294"/>
        <v>30</v>
      </c>
      <c r="V2309" s="13">
        <f t="shared" si="295"/>
        <v>69.842000000000013</v>
      </c>
    </row>
    <row r="2310" spans="1:22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41851.962916666671</v>
      </c>
      <c r="T2310" s="10">
        <f t="shared" si="293"/>
        <v>41880.041666666664</v>
      </c>
      <c r="U2310" s="13">
        <f t="shared" si="294"/>
        <v>29</v>
      </c>
      <c r="V2310" s="13">
        <f t="shared" si="295"/>
        <v>1746.6589655172413</v>
      </c>
    </row>
    <row r="2311" spans="1:22" ht="2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41307.987696759257</v>
      </c>
      <c r="T2311" s="10">
        <f t="shared" si="293"/>
        <v>41342.987696759257</v>
      </c>
      <c r="U2311" s="13">
        <f t="shared" si="294"/>
        <v>35</v>
      </c>
      <c r="V2311" s="13">
        <f t="shared" si="295"/>
        <v>182.87057142857142</v>
      </c>
    </row>
    <row r="2312" spans="1:22" ht="43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41324.79415509259</v>
      </c>
      <c r="T2312" s="10">
        <f t="shared" si="293"/>
        <v>41354.752488425926</v>
      </c>
      <c r="U2312" s="13">
        <f t="shared" si="294"/>
        <v>30</v>
      </c>
      <c r="V2312" s="13">
        <f t="shared" si="295"/>
        <v>2644.5120000000002</v>
      </c>
    </row>
    <row r="2313" spans="1:22" ht="2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41736.004502314812</v>
      </c>
      <c r="T2313" s="10">
        <f t="shared" si="293"/>
        <v>41766.004502314812</v>
      </c>
      <c r="U2313" s="13">
        <f t="shared" si="294"/>
        <v>30</v>
      </c>
      <c r="V2313" s="13">
        <f t="shared" si="295"/>
        <v>312.33333333333331</v>
      </c>
    </row>
    <row r="2314" spans="1:22" ht="2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41716.632847222223</v>
      </c>
      <c r="T2314" s="10">
        <f t="shared" si="293"/>
        <v>41747.958333333336</v>
      </c>
      <c r="U2314" s="13">
        <f t="shared" si="294"/>
        <v>31</v>
      </c>
      <c r="V2314" s="13">
        <f t="shared" si="295"/>
        <v>104.38709677419355</v>
      </c>
    </row>
    <row r="2315" spans="1:22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41002.958634259259</v>
      </c>
      <c r="T2315" s="10">
        <f t="shared" si="293"/>
        <v>41032.958634259259</v>
      </c>
      <c r="U2315" s="13">
        <f t="shared" si="294"/>
        <v>30</v>
      </c>
      <c r="V2315" s="13">
        <f t="shared" si="295"/>
        <v>293.06733333333335</v>
      </c>
    </row>
    <row r="2316" spans="1:22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41037.551585648151</v>
      </c>
      <c r="T2316" s="10">
        <f t="shared" si="293"/>
        <v>41067.551585648151</v>
      </c>
      <c r="U2316" s="13">
        <f t="shared" si="294"/>
        <v>30</v>
      </c>
      <c r="V2316" s="13">
        <f t="shared" si="295"/>
        <v>62.788000000000004</v>
      </c>
    </row>
    <row r="2317" spans="1:22" ht="29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41004.72619212963</v>
      </c>
      <c r="T2317" s="10">
        <f t="shared" si="293"/>
        <v>41034.72619212963</v>
      </c>
      <c r="U2317" s="13">
        <f t="shared" si="294"/>
        <v>30</v>
      </c>
      <c r="V2317" s="13">
        <f t="shared" si="295"/>
        <v>85.5</v>
      </c>
    </row>
    <row r="2318" spans="1:22" ht="43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40079.725115740745</v>
      </c>
      <c r="T2318" s="10">
        <f t="shared" si="293"/>
        <v>40156.76666666667</v>
      </c>
      <c r="U2318" s="13">
        <f t="shared" si="294"/>
        <v>77</v>
      </c>
      <c r="V2318" s="13">
        <f t="shared" si="295"/>
        <v>202.68051948051948</v>
      </c>
    </row>
    <row r="2319" spans="1:22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40192.542233796295</v>
      </c>
      <c r="T2319" s="10">
        <f t="shared" si="293"/>
        <v>40224.208333333336</v>
      </c>
      <c r="U2319" s="13">
        <f t="shared" si="294"/>
        <v>32</v>
      </c>
      <c r="V2319" s="13">
        <f t="shared" si="295"/>
        <v>13</v>
      </c>
    </row>
    <row r="2320" spans="1:22" ht="43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40050.643680555557</v>
      </c>
      <c r="T2320" s="10">
        <f t="shared" si="293"/>
        <v>40082.165972222225</v>
      </c>
      <c r="U2320" s="13">
        <f t="shared" si="294"/>
        <v>32</v>
      </c>
      <c r="V2320" s="13">
        <f t="shared" si="295"/>
        <v>189.15625</v>
      </c>
    </row>
    <row r="2321" spans="1:22" ht="2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41593.082002314812</v>
      </c>
      <c r="T2321" s="10">
        <f t="shared" si="293"/>
        <v>41623.082002314812</v>
      </c>
      <c r="U2321" s="13">
        <f t="shared" si="294"/>
        <v>30</v>
      </c>
      <c r="V2321" s="13">
        <f t="shared" si="295"/>
        <v>107.7</v>
      </c>
    </row>
    <row r="2322" spans="1:22" ht="43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41696.817129629628</v>
      </c>
      <c r="T2322" s="10">
        <f t="shared" si="293"/>
        <v>41731.775462962964</v>
      </c>
      <c r="U2322" s="13">
        <f t="shared" si="294"/>
        <v>35</v>
      </c>
      <c r="V2322" s="13">
        <f t="shared" si="295"/>
        <v>155.22857142857143</v>
      </c>
    </row>
    <row r="2323" spans="1:22" ht="2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42799.260428240741</v>
      </c>
      <c r="T2323" s="10">
        <f t="shared" si="293"/>
        <v>42829.21876157407</v>
      </c>
      <c r="U2323" s="13">
        <f t="shared" si="294"/>
        <v>30</v>
      </c>
      <c r="V2323" s="13">
        <f t="shared" si="295"/>
        <v>137.66666666666666</v>
      </c>
    </row>
    <row r="2324" spans="1:22" ht="2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42804.895474537043</v>
      </c>
      <c r="T2324" s="10">
        <f t="shared" si="293"/>
        <v>42834.853807870371</v>
      </c>
      <c r="U2324" s="13">
        <f t="shared" si="294"/>
        <v>30</v>
      </c>
      <c r="V2324" s="13">
        <f t="shared" si="295"/>
        <v>2.8333333333333335</v>
      </c>
    </row>
    <row r="2325" spans="1:22" ht="2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42807.755173611105</v>
      </c>
      <c r="T2325" s="10">
        <f t="shared" si="293"/>
        <v>42814.755173611105</v>
      </c>
      <c r="U2325" s="13">
        <f t="shared" si="294"/>
        <v>7</v>
      </c>
      <c r="V2325" s="13">
        <f t="shared" si="295"/>
        <v>17.142857142857142</v>
      </c>
    </row>
    <row r="2326" spans="1:22" ht="29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42790.885243055556</v>
      </c>
      <c r="T2326" s="10">
        <f t="shared" si="293"/>
        <v>42820.843576388885</v>
      </c>
      <c r="U2326" s="13">
        <f t="shared" si="294"/>
        <v>30</v>
      </c>
      <c r="V2326" s="13">
        <f t="shared" si="295"/>
        <v>51.833333333333336</v>
      </c>
    </row>
    <row r="2327" spans="1:22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42794.022349537037</v>
      </c>
      <c r="T2327" s="10">
        <f t="shared" si="293"/>
        <v>42823.980682870373</v>
      </c>
      <c r="U2327" s="13">
        <f t="shared" si="294"/>
        <v>29</v>
      </c>
      <c r="V2327" s="13">
        <f t="shared" si="295"/>
        <v>2.7586206896551726</v>
      </c>
    </row>
    <row r="2328" spans="1:22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42804.034120370372</v>
      </c>
      <c r="T2328" s="10">
        <f t="shared" si="293"/>
        <v>42855.708333333328</v>
      </c>
      <c r="U2328" s="13">
        <f t="shared" si="294"/>
        <v>51</v>
      </c>
      <c r="V2328" s="13">
        <f t="shared" si="295"/>
        <v>2.1176470588235294</v>
      </c>
    </row>
    <row r="2329" spans="1:22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41842.917129629634</v>
      </c>
      <c r="T2329" s="10">
        <f t="shared" si="293"/>
        <v>41877.917129629634</v>
      </c>
      <c r="U2329" s="13">
        <f t="shared" si="294"/>
        <v>35</v>
      </c>
      <c r="V2329" s="13">
        <f t="shared" si="295"/>
        <v>5260.9431428571434</v>
      </c>
    </row>
    <row r="2330" spans="1:22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42139.781678240746</v>
      </c>
      <c r="T2330" s="10">
        <f t="shared" si="293"/>
        <v>42169.781678240746</v>
      </c>
      <c r="U2330" s="13">
        <f t="shared" si="294"/>
        <v>30</v>
      </c>
      <c r="V2330" s="13">
        <f t="shared" si="295"/>
        <v>848.16666666666663</v>
      </c>
    </row>
    <row r="2331" spans="1:22" ht="2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41807.624374999999</v>
      </c>
      <c r="T2331" s="10">
        <f t="shared" si="293"/>
        <v>41837.624374999999</v>
      </c>
      <c r="U2331" s="13">
        <f t="shared" si="294"/>
        <v>30</v>
      </c>
      <c r="V2331" s="13">
        <f t="shared" si="295"/>
        <v>882.66666666666663</v>
      </c>
    </row>
    <row r="2332" spans="1:22" ht="43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42332.89980324074</v>
      </c>
      <c r="T2332" s="10">
        <f t="shared" si="293"/>
        <v>42363</v>
      </c>
      <c r="U2332" s="13">
        <f t="shared" si="294"/>
        <v>31</v>
      </c>
      <c r="V2332" s="13">
        <f t="shared" si="295"/>
        <v>1156.3870967741937</v>
      </c>
    </row>
    <row r="2333" spans="1:22" ht="2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41839.005671296298</v>
      </c>
      <c r="T2333" s="10">
        <f t="shared" si="293"/>
        <v>41869.005671296298</v>
      </c>
      <c r="U2333" s="13">
        <f t="shared" si="294"/>
        <v>30</v>
      </c>
      <c r="V2333" s="13">
        <f t="shared" si="295"/>
        <v>384.8366666666667</v>
      </c>
    </row>
    <row r="2334" spans="1:22" ht="43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42011.628136574072</v>
      </c>
      <c r="T2334" s="10">
        <f t="shared" si="293"/>
        <v>42041.628136574072</v>
      </c>
      <c r="U2334" s="13">
        <f t="shared" si="294"/>
        <v>30</v>
      </c>
      <c r="V2334" s="13">
        <f t="shared" si="295"/>
        <v>885.9</v>
      </c>
    </row>
    <row r="2335" spans="1:22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41767.650347222225</v>
      </c>
      <c r="T2335" s="10">
        <f t="shared" si="293"/>
        <v>41788.743055555555</v>
      </c>
      <c r="U2335" s="13">
        <f t="shared" si="294"/>
        <v>21</v>
      </c>
      <c r="V2335" s="13">
        <f t="shared" si="295"/>
        <v>60.61904761904762</v>
      </c>
    </row>
    <row r="2336" spans="1:22" ht="2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41918.670115740737</v>
      </c>
      <c r="T2336" s="10">
        <f t="shared" si="293"/>
        <v>41948.731944444444</v>
      </c>
      <c r="U2336" s="13">
        <f t="shared" si="294"/>
        <v>30</v>
      </c>
      <c r="V2336" s="13">
        <f t="shared" si="295"/>
        <v>135.93333333333334</v>
      </c>
    </row>
    <row r="2337" spans="1:22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41771.572256944448</v>
      </c>
      <c r="T2337" s="10">
        <f t="shared" si="293"/>
        <v>41801.572256944448</v>
      </c>
      <c r="U2337" s="13">
        <f t="shared" si="294"/>
        <v>30</v>
      </c>
      <c r="V2337" s="13">
        <f t="shared" si="295"/>
        <v>852.26666666666665</v>
      </c>
    </row>
    <row r="2338" spans="1:22" ht="2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41666.924710648149</v>
      </c>
      <c r="T2338" s="10">
        <f t="shared" si="293"/>
        <v>41706.924710648149</v>
      </c>
      <c r="U2338" s="13">
        <f t="shared" si="294"/>
        <v>40</v>
      </c>
      <c r="V2338" s="13">
        <f t="shared" si="295"/>
        <v>2603.66275</v>
      </c>
    </row>
    <row r="2339" spans="1:22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41786.640543981484</v>
      </c>
      <c r="T2339" s="10">
        <f t="shared" si="293"/>
        <v>41816.640543981484</v>
      </c>
      <c r="U2339" s="13">
        <f t="shared" si="294"/>
        <v>30</v>
      </c>
      <c r="V2339" s="13">
        <f t="shared" si="295"/>
        <v>442.63333333333333</v>
      </c>
    </row>
    <row r="2340" spans="1:22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41789.896805555552</v>
      </c>
      <c r="T2340" s="10">
        <f t="shared" si="293"/>
        <v>41819.896805555552</v>
      </c>
      <c r="U2340" s="13">
        <f t="shared" si="294"/>
        <v>30</v>
      </c>
      <c r="V2340" s="13">
        <f t="shared" si="295"/>
        <v>505.71666666666664</v>
      </c>
    </row>
    <row r="2341" spans="1:22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42692.79987268518</v>
      </c>
      <c r="T2341" s="10">
        <f t="shared" si="293"/>
        <v>42723.332638888889</v>
      </c>
      <c r="U2341" s="13">
        <f t="shared" si="294"/>
        <v>31</v>
      </c>
      <c r="V2341" s="13">
        <f t="shared" si="295"/>
        <v>2372.6451612903224</v>
      </c>
    </row>
    <row r="2342" spans="1:22" ht="2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42643.642800925925</v>
      </c>
      <c r="T2342" s="10">
        <f t="shared" si="293"/>
        <v>42673.642800925925</v>
      </c>
      <c r="U2342" s="13">
        <f t="shared" si="294"/>
        <v>30</v>
      </c>
      <c r="V2342" s="13">
        <f t="shared" si="295"/>
        <v>1410.3666666666666</v>
      </c>
    </row>
    <row r="2343" spans="1:22" ht="2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0">
        <f t="shared" si="292"/>
        <v>42167.813703703709</v>
      </c>
      <c r="T2343" s="10">
        <f t="shared" si="293"/>
        <v>42197.813703703709</v>
      </c>
      <c r="U2343" s="13">
        <f t="shared" si="294"/>
        <v>30</v>
      </c>
      <c r="V2343" s="13">
        <f t="shared" si="295"/>
        <v>0</v>
      </c>
    </row>
    <row r="2344" spans="1:22" ht="43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0">
        <f t="shared" si="292"/>
        <v>41897.702199074076</v>
      </c>
      <c r="T2344" s="10">
        <f t="shared" si="293"/>
        <v>41918.208333333336</v>
      </c>
      <c r="U2344" s="13">
        <f t="shared" si="294"/>
        <v>21</v>
      </c>
      <c r="V2344" s="13">
        <f t="shared" si="295"/>
        <v>0</v>
      </c>
    </row>
    <row r="2345" spans="1:22" ht="43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42327.825289351851</v>
      </c>
      <c r="T2345" s="10">
        <f t="shared" si="293"/>
        <v>42377.82430555555</v>
      </c>
      <c r="U2345" s="13">
        <f t="shared" si="294"/>
        <v>50</v>
      </c>
      <c r="V2345" s="13">
        <f t="shared" si="295"/>
        <v>6</v>
      </c>
    </row>
    <row r="2346" spans="1:22" ht="43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42515.727650462963</v>
      </c>
      <c r="T2346" s="10">
        <f t="shared" si="293"/>
        <v>42545.727650462963</v>
      </c>
      <c r="U2346" s="13">
        <f t="shared" si="294"/>
        <v>30</v>
      </c>
      <c r="V2346" s="13">
        <f t="shared" si="295"/>
        <v>3.3333333333333333E-2</v>
      </c>
    </row>
    <row r="2347" spans="1:22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0">
        <f t="shared" si="292"/>
        <v>42060.001805555556</v>
      </c>
      <c r="T2347" s="10">
        <f t="shared" si="293"/>
        <v>42094.985416666663</v>
      </c>
      <c r="U2347" s="13">
        <f t="shared" si="294"/>
        <v>34</v>
      </c>
      <c r="V2347" s="13">
        <f t="shared" si="295"/>
        <v>0</v>
      </c>
    </row>
    <row r="2348" spans="1:22" ht="2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42615.79896990741</v>
      </c>
      <c r="T2348" s="10">
        <f t="shared" si="293"/>
        <v>42660.79896990741</v>
      </c>
      <c r="U2348" s="13">
        <f t="shared" si="294"/>
        <v>45</v>
      </c>
      <c r="V2348" s="13">
        <f t="shared" si="295"/>
        <v>0.8666666666666667</v>
      </c>
    </row>
    <row r="2349" spans="1:22" ht="2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42577.607361111113</v>
      </c>
      <c r="T2349" s="10">
        <f t="shared" si="293"/>
        <v>42607.607361111113</v>
      </c>
      <c r="U2349" s="13">
        <f t="shared" si="294"/>
        <v>30</v>
      </c>
      <c r="V2349" s="13">
        <f t="shared" si="295"/>
        <v>0.5</v>
      </c>
    </row>
    <row r="2350" spans="1:22" ht="2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42360.932152777779</v>
      </c>
      <c r="T2350" s="10">
        <f t="shared" si="293"/>
        <v>42420.932152777779</v>
      </c>
      <c r="U2350" s="13">
        <f t="shared" si="294"/>
        <v>60</v>
      </c>
      <c r="V2350" s="13">
        <f t="shared" si="295"/>
        <v>4.5</v>
      </c>
    </row>
    <row r="2351" spans="1:22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0">
        <f t="shared" si="292"/>
        <v>42198.775787037041</v>
      </c>
      <c r="T2351" s="10">
        <f t="shared" si="293"/>
        <v>42227.775787037041</v>
      </c>
      <c r="U2351" s="13">
        <f t="shared" si="294"/>
        <v>29</v>
      </c>
      <c r="V2351" s="13">
        <f t="shared" si="295"/>
        <v>0</v>
      </c>
    </row>
    <row r="2352" spans="1:22" ht="29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0">
        <f t="shared" si="292"/>
        <v>42708.842245370368</v>
      </c>
      <c r="T2352" s="10">
        <f t="shared" si="293"/>
        <v>42738.842245370368</v>
      </c>
      <c r="U2352" s="13">
        <f t="shared" si="294"/>
        <v>30</v>
      </c>
      <c r="V2352" s="13">
        <f t="shared" si="295"/>
        <v>0</v>
      </c>
    </row>
    <row r="2353" spans="1:22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42094.101145833338</v>
      </c>
      <c r="T2353" s="10">
        <f t="shared" si="293"/>
        <v>42124.101145833338</v>
      </c>
      <c r="U2353" s="13">
        <f t="shared" si="294"/>
        <v>30</v>
      </c>
      <c r="V2353" s="13">
        <f t="shared" si="295"/>
        <v>3.6</v>
      </c>
    </row>
    <row r="2354" spans="1:22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0">
        <f t="shared" si="292"/>
        <v>42101.633703703701</v>
      </c>
      <c r="T2354" s="10">
        <f t="shared" si="293"/>
        <v>42161.633703703701</v>
      </c>
      <c r="U2354" s="13">
        <f t="shared" si="294"/>
        <v>60</v>
      </c>
      <c r="V2354" s="13">
        <f t="shared" si="295"/>
        <v>0</v>
      </c>
    </row>
    <row r="2355" spans="1:22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0">
        <f t="shared" si="292"/>
        <v>42103.676180555558</v>
      </c>
      <c r="T2355" s="10">
        <f t="shared" si="293"/>
        <v>42115.676180555558</v>
      </c>
      <c r="U2355" s="13">
        <f t="shared" si="294"/>
        <v>12</v>
      </c>
      <c r="V2355" s="13">
        <f t="shared" si="295"/>
        <v>0</v>
      </c>
    </row>
    <row r="2356" spans="1:22" ht="2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41954.722916666666</v>
      </c>
      <c r="T2356" s="10">
        <f t="shared" si="293"/>
        <v>42014.722916666666</v>
      </c>
      <c r="U2356" s="13">
        <f t="shared" si="294"/>
        <v>60</v>
      </c>
      <c r="V2356" s="13">
        <f t="shared" si="295"/>
        <v>0.41666666666666669</v>
      </c>
    </row>
    <row r="2357" spans="1:22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42096.918240740735</v>
      </c>
      <c r="T2357" s="10">
        <f t="shared" si="293"/>
        <v>42126.918240740735</v>
      </c>
      <c r="U2357" s="13">
        <f t="shared" si="294"/>
        <v>30</v>
      </c>
      <c r="V2357" s="13">
        <f t="shared" si="295"/>
        <v>1.8333333333333333</v>
      </c>
    </row>
    <row r="2358" spans="1:22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0">
        <f t="shared" si="292"/>
        <v>42130.78361111111</v>
      </c>
      <c r="T2358" s="10">
        <f t="shared" si="293"/>
        <v>42160.78361111111</v>
      </c>
      <c r="U2358" s="13">
        <f t="shared" si="294"/>
        <v>30</v>
      </c>
      <c r="V2358" s="13">
        <f t="shared" si="295"/>
        <v>0</v>
      </c>
    </row>
    <row r="2359" spans="1:22" ht="29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0">
        <f t="shared" si="292"/>
        <v>42264.620115740734</v>
      </c>
      <c r="T2359" s="10">
        <f t="shared" si="293"/>
        <v>42294.620115740734</v>
      </c>
      <c r="U2359" s="13">
        <f t="shared" si="294"/>
        <v>30</v>
      </c>
      <c r="V2359" s="13">
        <f t="shared" si="295"/>
        <v>0</v>
      </c>
    </row>
    <row r="2360" spans="1:22" ht="2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0">
        <f t="shared" si="292"/>
        <v>41978.930972222224</v>
      </c>
      <c r="T2360" s="10">
        <f t="shared" si="293"/>
        <v>42035.027083333334</v>
      </c>
      <c r="U2360" s="13">
        <f t="shared" si="294"/>
        <v>57</v>
      </c>
      <c r="V2360" s="13">
        <f t="shared" si="295"/>
        <v>0</v>
      </c>
    </row>
    <row r="2361" spans="1:22" ht="2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42159.649583333332</v>
      </c>
      <c r="T2361" s="10">
        <f t="shared" si="293"/>
        <v>42219.649583333332</v>
      </c>
      <c r="U2361" s="13">
        <f t="shared" si="294"/>
        <v>60</v>
      </c>
      <c r="V2361" s="13">
        <f t="shared" si="295"/>
        <v>18.350000000000001</v>
      </c>
    </row>
    <row r="2362" spans="1:22" ht="2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42377.70694444445</v>
      </c>
      <c r="T2362" s="10">
        <f t="shared" si="293"/>
        <v>42407.70694444445</v>
      </c>
      <c r="U2362" s="13">
        <f t="shared" si="294"/>
        <v>30</v>
      </c>
      <c r="V2362" s="13">
        <f t="shared" si="295"/>
        <v>6.6666666666666666E-2</v>
      </c>
    </row>
    <row r="2363" spans="1:22" ht="43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0">
        <f t="shared" si="292"/>
        <v>42466.858888888892</v>
      </c>
      <c r="T2363" s="10">
        <f t="shared" si="293"/>
        <v>42490.916666666672</v>
      </c>
      <c r="U2363" s="13">
        <f t="shared" si="294"/>
        <v>24</v>
      </c>
      <c r="V2363" s="13">
        <f t="shared" si="295"/>
        <v>0</v>
      </c>
    </row>
    <row r="2364" spans="1:22" ht="29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41954.688310185185</v>
      </c>
      <c r="T2364" s="10">
        <f t="shared" si="293"/>
        <v>41984.688310185185</v>
      </c>
      <c r="U2364" s="13">
        <f t="shared" si="294"/>
        <v>30</v>
      </c>
      <c r="V2364" s="13">
        <f t="shared" si="295"/>
        <v>4</v>
      </c>
    </row>
    <row r="2365" spans="1:22" ht="43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0">
        <f t="shared" si="292"/>
        <v>42322.011574074073</v>
      </c>
      <c r="T2365" s="10">
        <f t="shared" si="293"/>
        <v>42367.011574074073</v>
      </c>
      <c r="U2365" s="13">
        <f t="shared" si="294"/>
        <v>45</v>
      </c>
      <c r="V2365" s="13">
        <f t="shared" si="295"/>
        <v>0</v>
      </c>
    </row>
    <row r="2366" spans="1:22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0">
        <f t="shared" si="292"/>
        <v>42248.934675925921</v>
      </c>
      <c r="T2366" s="10">
        <f t="shared" si="293"/>
        <v>42303.934675925921</v>
      </c>
      <c r="U2366" s="13">
        <f t="shared" si="294"/>
        <v>55</v>
      </c>
      <c r="V2366" s="13">
        <f t="shared" si="295"/>
        <v>0</v>
      </c>
    </row>
    <row r="2367" spans="1:22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0">
        <f t="shared" si="292"/>
        <v>42346.736400462964</v>
      </c>
      <c r="T2367" s="10">
        <f t="shared" si="293"/>
        <v>42386.958333333328</v>
      </c>
      <c r="U2367" s="13">
        <f t="shared" si="294"/>
        <v>40</v>
      </c>
      <c r="V2367" s="13">
        <f t="shared" si="295"/>
        <v>0</v>
      </c>
    </row>
    <row r="2368" spans="1:22" ht="2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42268.531631944439</v>
      </c>
      <c r="T2368" s="10">
        <f t="shared" si="293"/>
        <v>42298.531631944439</v>
      </c>
      <c r="U2368" s="13">
        <f t="shared" si="294"/>
        <v>30</v>
      </c>
      <c r="V2368" s="13">
        <f t="shared" si="295"/>
        <v>87.666666666666671</v>
      </c>
    </row>
    <row r="2369" spans="1:22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42425.970092592594</v>
      </c>
      <c r="T2369" s="10">
        <f t="shared" si="293"/>
        <v>42485.928425925929</v>
      </c>
      <c r="U2369" s="13">
        <f t="shared" si="294"/>
        <v>60</v>
      </c>
      <c r="V2369" s="13">
        <f t="shared" si="295"/>
        <v>11.166666666666666</v>
      </c>
    </row>
    <row r="2370" spans="1:22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42063.721817129626</v>
      </c>
      <c r="T2370" s="10">
        <f t="shared" si="293"/>
        <v>42108.680150462969</v>
      </c>
      <c r="U2370" s="13">
        <f t="shared" si="294"/>
        <v>45</v>
      </c>
      <c r="V2370" s="13">
        <f t="shared" si="295"/>
        <v>2.2222222222222223</v>
      </c>
    </row>
    <row r="2371" spans="1:22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10">
        <f t="shared" ref="S2371:S2434" si="300">(((J2371/60)/60)/24)+DATE(1970,1,1)</f>
        <v>42380.812627314815</v>
      </c>
      <c r="T2371" s="10">
        <f t="shared" ref="T2371:T2434" si="301">(((I2371/60)/60)/24)+DATE(1970,1,1)</f>
        <v>42410.812627314815</v>
      </c>
      <c r="U2371" s="13">
        <f t="shared" ref="U2371:U2434" si="302">DATEDIF(S2371,T2371,"d")</f>
        <v>30</v>
      </c>
      <c r="V2371" s="13">
        <f t="shared" ref="V2371:V2434" si="303">E2371/U2371</f>
        <v>0</v>
      </c>
    </row>
    <row r="2372" spans="1:22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41961.18913194444</v>
      </c>
      <c r="T2372" s="10">
        <f t="shared" si="301"/>
        <v>41991.18913194444</v>
      </c>
      <c r="U2372" s="13">
        <f t="shared" si="302"/>
        <v>30</v>
      </c>
      <c r="V2372" s="13">
        <f t="shared" si="303"/>
        <v>2.7333333333333334</v>
      </c>
    </row>
    <row r="2373" spans="1:22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0">
        <f t="shared" si="300"/>
        <v>42150.777731481481</v>
      </c>
      <c r="T2373" s="10">
        <f t="shared" si="301"/>
        <v>42180.777731481481</v>
      </c>
      <c r="U2373" s="13">
        <f t="shared" si="302"/>
        <v>30</v>
      </c>
      <c r="V2373" s="13">
        <f t="shared" si="303"/>
        <v>0</v>
      </c>
    </row>
    <row r="2374" spans="1:22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42088.069108796291</v>
      </c>
      <c r="T2374" s="10">
        <f t="shared" si="301"/>
        <v>42118.069108796291</v>
      </c>
      <c r="U2374" s="13">
        <f t="shared" si="302"/>
        <v>30</v>
      </c>
      <c r="V2374" s="13">
        <f t="shared" si="303"/>
        <v>6</v>
      </c>
    </row>
    <row r="2375" spans="1:22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42215.662314814821</v>
      </c>
      <c r="T2375" s="10">
        <f t="shared" si="301"/>
        <v>42245.662314814821</v>
      </c>
      <c r="U2375" s="13">
        <f t="shared" si="302"/>
        <v>30</v>
      </c>
      <c r="V2375" s="13">
        <f t="shared" si="303"/>
        <v>1.6666666666666667</v>
      </c>
    </row>
    <row r="2376" spans="1:22" ht="43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42017.843287037031</v>
      </c>
      <c r="T2376" s="10">
        <f t="shared" si="301"/>
        <v>42047.843287037031</v>
      </c>
      <c r="U2376" s="13">
        <f t="shared" si="302"/>
        <v>30</v>
      </c>
      <c r="V2376" s="13">
        <f t="shared" si="303"/>
        <v>0.33333333333333331</v>
      </c>
    </row>
    <row r="2377" spans="1:22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0">
        <f t="shared" si="300"/>
        <v>42592.836076388892</v>
      </c>
      <c r="T2377" s="10">
        <f t="shared" si="301"/>
        <v>42622.836076388892</v>
      </c>
      <c r="U2377" s="13">
        <f t="shared" si="302"/>
        <v>30</v>
      </c>
      <c r="V2377" s="13">
        <f t="shared" si="303"/>
        <v>0</v>
      </c>
    </row>
    <row r="2378" spans="1:22" ht="2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42318.925532407404</v>
      </c>
      <c r="T2378" s="10">
        <f t="shared" si="301"/>
        <v>42348.925532407404</v>
      </c>
      <c r="U2378" s="13">
        <f t="shared" si="302"/>
        <v>30</v>
      </c>
      <c r="V2378" s="13">
        <f t="shared" si="303"/>
        <v>10.877666666666666</v>
      </c>
    </row>
    <row r="2379" spans="1:22" ht="2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0">
        <f t="shared" si="300"/>
        <v>42669.870173611111</v>
      </c>
      <c r="T2379" s="10">
        <f t="shared" si="301"/>
        <v>42699.911840277782</v>
      </c>
      <c r="U2379" s="13">
        <f t="shared" si="302"/>
        <v>30</v>
      </c>
      <c r="V2379" s="13">
        <f t="shared" si="303"/>
        <v>0</v>
      </c>
    </row>
    <row r="2380" spans="1:22" ht="29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0">
        <f t="shared" si="300"/>
        <v>42213.013078703705</v>
      </c>
      <c r="T2380" s="10">
        <f t="shared" si="301"/>
        <v>42242.013078703705</v>
      </c>
      <c r="U2380" s="13">
        <f t="shared" si="302"/>
        <v>29</v>
      </c>
      <c r="V2380" s="13">
        <f t="shared" si="303"/>
        <v>0</v>
      </c>
    </row>
    <row r="2381" spans="1:22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0">
        <f t="shared" si="300"/>
        <v>42237.016388888893</v>
      </c>
      <c r="T2381" s="10">
        <f t="shared" si="301"/>
        <v>42282.016388888893</v>
      </c>
      <c r="U2381" s="13">
        <f t="shared" si="302"/>
        <v>45</v>
      </c>
      <c r="V2381" s="13">
        <f t="shared" si="303"/>
        <v>0</v>
      </c>
    </row>
    <row r="2382" spans="1:22" ht="2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42248.793310185181</v>
      </c>
      <c r="T2382" s="10">
        <f t="shared" si="301"/>
        <v>42278.793310185181</v>
      </c>
      <c r="U2382" s="13">
        <f t="shared" si="302"/>
        <v>30</v>
      </c>
      <c r="V2382" s="13">
        <f t="shared" si="303"/>
        <v>1.8333333333333333</v>
      </c>
    </row>
    <row r="2383" spans="1:22" ht="2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42074.935740740737</v>
      </c>
      <c r="T2383" s="10">
        <f t="shared" si="301"/>
        <v>42104.935740740737</v>
      </c>
      <c r="U2383" s="13">
        <f t="shared" si="302"/>
        <v>30</v>
      </c>
      <c r="V2383" s="13">
        <f t="shared" si="303"/>
        <v>52.366666666666667</v>
      </c>
    </row>
    <row r="2384" spans="1:22" ht="43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42195.187534722223</v>
      </c>
      <c r="T2384" s="10">
        <f t="shared" si="301"/>
        <v>42220.187534722223</v>
      </c>
      <c r="U2384" s="13">
        <f t="shared" si="302"/>
        <v>25</v>
      </c>
      <c r="V2384" s="13">
        <f t="shared" si="303"/>
        <v>3</v>
      </c>
    </row>
    <row r="2385" spans="1:22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42027.056793981479</v>
      </c>
      <c r="T2385" s="10">
        <f t="shared" si="301"/>
        <v>42057.056793981479</v>
      </c>
      <c r="U2385" s="13">
        <f t="shared" si="302"/>
        <v>30</v>
      </c>
      <c r="V2385" s="13">
        <f t="shared" si="303"/>
        <v>14.5</v>
      </c>
    </row>
    <row r="2386" spans="1:22" ht="43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41927.067627314813</v>
      </c>
      <c r="T2386" s="10">
        <f t="shared" si="301"/>
        <v>41957.109293981484</v>
      </c>
      <c r="U2386" s="13">
        <f t="shared" si="302"/>
        <v>30</v>
      </c>
      <c r="V2386" s="13">
        <f t="shared" si="303"/>
        <v>0.26666666666666666</v>
      </c>
    </row>
    <row r="2387" spans="1:22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42191.70175925926</v>
      </c>
      <c r="T2387" s="10">
        <f t="shared" si="301"/>
        <v>42221.70175925926</v>
      </c>
      <c r="U2387" s="13">
        <f t="shared" si="302"/>
        <v>30</v>
      </c>
      <c r="V2387" s="13">
        <f t="shared" si="303"/>
        <v>26.266666666666666</v>
      </c>
    </row>
    <row r="2388" spans="1:22" ht="2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0">
        <f t="shared" si="300"/>
        <v>41954.838240740741</v>
      </c>
      <c r="T2388" s="10">
        <f t="shared" si="301"/>
        <v>42014.838240740741</v>
      </c>
      <c r="U2388" s="13">
        <f t="shared" si="302"/>
        <v>60</v>
      </c>
      <c r="V2388" s="13">
        <f t="shared" si="303"/>
        <v>0</v>
      </c>
    </row>
    <row r="2389" spans="1:22" ht="43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42528.626620370371</v>
      </c>
      <c r="T2389" s="10">
        <f t="shared" si="301"/>
        <v>42573.626620370371</v>
      </c>
      <c r="U2389" s="13">
        <f t="shared" si="302"/>
        <v>45</v>
      </c>
      <c r="V2389" s="13">
        <f t="shared" si="303"/>
        <v>22.8</v>
      </c>
    </row>
    <row r="2390" spans="1:22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41989.853692129633</v>
      </c>
      <c r="T2390" s="10">
        <f t="shared" si="301"/>
        <v>42019.811805555553</v>
      </c>
      <c r="U2390" s="13">
        <f t="shared" si="302"/>
        <v>30</v>
      </c>
      <c r="V2390" s="13">
        <f t="shared" si="303"/>
        <v>15.433333333333334</v>
      </c>
    </row>
    <row r="2391" spans="1:22" ht="43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42179.653379629628</v>
      </c>
      <c r="T2391" s="10">
        <f t="shared" si="301"/>
        <v>42210.915972222225</v>
      </c>
      <c r="U2391" s="13">
        <f t="shared" si="302"/>
        <v>31</v>
      </c>
      <c r="V2391" s="13">
        <f t="shared" si="303"/>
        <v>0.967741935483871</v>
      </c>
    </row>
    <row r="2392" spans="1:22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0">
        <f t="shared" si="300"/>
        <v>41968.262314814812</v>
      </c>
      <c r="T2392" s="10">
        <f t="shared" si="301"/>
        <v>42008.262314814812</v>
      </c>
      <c r="U2392" s="13">
        <f t="shared" si="302"/>
        <v>40</v>
      </c>
      <c r="V2392" s="13">
        <f t="shared" si="303"/>
        <v>0</v>
      </c>
    </row>
    <row r="2393" spans="1:22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42064.794490740736</v>
      </c>
      <c r="T2393" s="10">
        <f t="shared" si="301"/>
        <v>42094.752824074079</v>
      </c>
      <c r="U2393" s="13">
        <f t="shared" si="302"/>
        <v>30</v>
      </c>
      <c r="V2393" s="13">
        <f t="shared" si="303"/>
        <v>0.83333333333333337</v>
      </c>
    </row>
    <row r="2394" spans="1:22" ht="43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0">
        <f t="shared" si="300"/>
        <v>42276.120636574073</v>
      </c>
      <c r="T2394" s="10">
        <f t="shared" si="301"/>
        <v>42306.120636574073</v>
      </c>
      <c r="U2394" s="13">
        <f t="shared" si="302"/>
        <v>30</v>
      </c>
      <c r="V2394" s="13">
        <f t="shared" si="303"/>
        <v>0</v>
      </c>
    </row>
    <row r="2395" spans="1:22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42194.648344907408</v>
      </c>
      <c r="T2395" s="10">
        <f t="shared" si="301"/>
        <v>42224.648344907408</v>
      </c>
      <c r="U2395" s="13">
        <f t="shared" si="302"/>
        <v>30</v>
      </c>
      <c r="V2395" s="13">
        <f t="shared" si="303"/>
        <v>1.6666666666666667</v>
      </c>
    </row>
    <row r="2396" spans="1:22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42031.362187499995</v>
      </c>
      <c r="T2396" s="10">
        <f t="shared" si="301"/>
        <v>42061.362187499995</v>
      </c>
      <c r="U2396" s="13">
        <f t="shared" si="302"/>
        <v>30</v>
      </c>
      <c r="V2396" s="13">
        <f t="shared" si="303"/>
        <v>0.1</v>
      </c>
    </row>
    <row r="2397" spans="1:22" ht="2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0">
        <f t="shared" si="300"/>
        <v>42717.121377314819</v>
      </c>
      <c r="T2397" s="10">
        <f t="shared" si="301"/>
        <v>42745.372916666667</v>
      </c>
      <c r="U2397" s="13">
        <f t="shared" si="302"/>
        <v>28</v>
      </c>
      <c r="V2397" s="13">
        <f t="shared" si="303"/>
        <v>0</v>
      </c>
    </row>
    <row r="2398" spans="1:22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42262.849050925928</v>
      </c>
      <c r="T2398" s="10">
        <f t="shared" si="301"/>
        <v>42292.849050925928</v>
      </c>
      <c r="U2398" s="13">
        <f t="shared" si="302"/>
        <v>30</v>
      </c>
      <c r="V2398" s="13">
        <f t="shared" si="303"/>
        <v>0.33333333333333331</v>
      </c>
    </row>
    <row r="2399" spans="1:22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0">
        <f t="shared" si="300"/>
        <v>41976.88490740741</v>
      </c>
      <c r="T2399" s="10">
        <f t="shared" si="301"/>
        <v>42006.88490740741</v>
      </c>
      <c r="U2399" s="13">
        <f t="shared" si="302"/>
        <v>30</v>
      </c>
      <c r="V2399" s="13">
        <f t="shared" si="303"/>
        <v>0</v>
      </c>
    </row>
    <row r="2400" spans="1:22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0">
        <f t="shared" si="300"/>
        <v>42157.916481481487</v>
      </c>
      <c r="T2400" s="10">
        <f t="shared" si="301"/>
        <v>42187.916481481487</v>
      </c>
      <c r="U2400" s="13">
        <f t="shared" si="302"/>
        <v>30</v>
      </c>
      <c r="V2400" s="13">
        <f t="shared" si="303"/>
        <v>0</v>
      </c>
    </row>
    <row r="2401" spans="1:22" ht="2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0">
        <f t="shared" si="300"/>
        <v>41956.853078703702</v>
      </c>
      <c r="T2401" s="10">
        <f t="shared" si="301"/>
        <v>41991.853078703702</v>
      </c>
      <c r="U2401" s="13">
        <f t="shared" si="302"/>
        <v>35</v>
      </c>
      <c r="V2401" s="13">
        <f t="shared" si="303"/>
        <v>0</v>
      </c>
    </row>
    <row r="2402" spans="1:22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0">
        <f t="shared" si="300"/>
        <v>42444.268101851849</v>
      </c>
      <c r="T2402" s="10">
        <f t="shared" si="301"/>
        <v>42474.268101851849</v>
      </c>
      <c r="U2402" s="13">
        <f t="shared" si="302"/>
        <v>30</v>
      </c>
      <c r="V2402" s="13">
        <f t="shared" si="303"/>
        <v>0</v>
      </c>
    </row>
    <row r="2403" spans="1:22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42374.822870370372</v>
      </c>
      <c r="T2403" s="10">
        <f t="shared" si="301"/>
        <v>42434.822870370372</v>
      </c>
      <c r="U2403" s="13">
        <f t="shared" si="302"/>
        <v>60</v>
      </c>
      <c r="V2403" s="13">
        <f t="shared" si="303"/>
        <v>3.35</v>
      </c>
    </row>
    <row r="2404" spans="1:2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42107.679756944446</v>
      </c>
      <c r="T2404" s="10">
        <f t="shared" si="301"/>
        <v>42137.679756944446</v>
      </c>
      <c r="U2404" s="13">
        <f t="shared" si="302"/>
        <v>30</v>
      </c>
      <c r="V2404" s="13">
        <f t="shared" si="303"/>
        <v>1.7333333333333334</v>
      </c>
    </row>
    <row r="2405" spans="1:22" ht="2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42399.882615740738</v>
      </c>
      <c r="T2405" s="10">
        <f t="shared" si="301"/>
        <v>42459.840949074074</v>
      </c>
      <c r="U2405" s="13">
        <f t="shared" si="302"/>
        <v>60</v>
      </c>
      <c r="V2405" s="13">
        <f t="shared" si="303"/>
        <v>3.3666666666666667</v>
      </c>
    </row>
    <row r="2406" spans="1:22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0">
        <f t="shared" si="300"/>
        <v>42342.03943287037</v>
      </c>
      <c r="T2406" s="10">
        <f t="shared" si="301"/>
        <v>42372.03943287037</v>
      </c>
      <c r="U2406" s="13">
        <f t="shared" si="302"/>
        <v>30</v>
      </c>
      <c r="V2406" s="13">
        <f t="shared" si="303"/>
        <v>0</v>
      </c>
    </row>
    <row r="2407" spans="1:22" ht="29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42595.585358796292</v>
      </c>
      <c r="T2407" s="10">
        <f t="shared" si="301"/>
        <v>42616.585358796292</v>
      </c>
      <c r="U2407" s="13">
        <f t="shared" si="302"/>
        <v>21</v>
      </c>
      <c r="V2407" s="13">
        <f t="shared" si="303"/>
        <v>53.61904761904762</v>
      </c>
    </row>
    <row r="2408" spans="1:22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41983.110995370371</v>
      </c>
      <c r="T2408" s="10">
        <f t="shared" si="301"/>
        <v>42023.110995370371</v>
      </c>
      <c r="U2408" s="13">
        <f t="shared" si="302"/>
        <v>40</v>
      </c>
      <c r="V2408" s="13">
        <f t="shared" si="303"/>
        <v>33.625</v>
      </c>
    </row>
    <row r="2409" spans="1:22" ht="43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42082.575555555552</v>
      </c>
      <c r="T2409" s="10">
        <f t="shared" si="301"/>
        <v>42105.25</v>
      </c>
      <c r="U2409" s="13">
        <f t="shared" si="302"/>
        <v>23</v>
      </c>
      <c r="V2409" s="13">
        <f t="shared" si="303"/>
        <v>241.60869565217391</v>
      </c>
    </row>
    <row r="2410" spans="1:22" ht="29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41919.140706018516</v>
      </c>
      <c r="T2410" s="10">
        <f t="shared" si="301"/>
        <v>41949.182372685187</v>
      </c>
      <c r="U2410" s="13">
        <f t="shared" si="302"/>
        <v>30</v>
      </c>
      <c r="V2410" s="13">
        <f t="shared" si="303"/>
        <v>1</v>
      </c>
    </row>
    <row r="2411" spans="1:22" ht="29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42204.875868055555</v>
      </c>
      <c r="T2411" s="10">
        <f t="shared" si="301"/>
        <v>42234.875868055555</v>
      </c>
      <c r="U2411" s="13">
        <f t="shared" si="302"/>
        <v>30</v>
      </c>
      <c r="V2411" s="13">
        <f t="shared" si="303"/>
        <v>15.333333333333334</v>
      </c>
    </row>
    <row r="2412" spans="1:22" ht="29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42224.408275462964</v>
      </c>
      <c r="T2412" s="10">
        <f t="shared" si="301"/>
        <v>42254.408275462964</v>
      </c>
      <c r="U2412" s="13">
        <f t="shared" si="302"/>
        <v>30</v>
      </c>
      <c r="V2412" s="13">
        <f t="shared" si="303"/>
        <v>0</v>
      </c>
    </row>
    <row r="2413" spans="1:22" ht="43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42211.732430555552</v>
      </c>
      <c r="T2413" s="10">
        <f t="shared" si="301"/>
        <v>42241.732430555552</v>
      </c>
      <c r="U2413" s="13">
        <f t="shared" si="302"/>
        <v>30</v>
      </c>
      <c r="V2413" s="13">
        <f t="shared" si="303"/>
        <v>5.0333333333333332</v>
      </c>
    </row>
    <row r="2414" spans="1:22" ht="43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42655.736956018518</v>
      </c>
      <c r="T2414" s="10">
        <f t="shared" si="301"/>
        <v>42700.778622685189</v>
      </c>
      <c r="U2414" s="13">
        <f t="shared" si="302"/>
        <v>45</v>
      </c>
      <c r="V2414" s="13">
        <f t="shared" si="303"/>
        <v>0</v>
      </c>
    </row>
    <row r="2415" spans="1:22" ht="2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41760.10974537037</v>
      </c>
      <c r="T2415" s="10">
        <f t="shared" si="301"/>
        <v>41790.979166666664</v>
      </c>
      <c r="U2415" s="13">
        <f t="shared" si="302"/>
        <v>30</v>
      </c>
      <c r="V2415" s="13">
        <f t="shared" si="303"/>
        <v>0.83333333333333337</v>
      </c>
    </row>
    <row r="2416" spans="1:22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42198.695138888885</v>
      </c>
      <c r="T2416" s="10">
        <f t="shared" si="301"/>
        <v>42238.165972222225</v>
      </c>
      <c r="U2416" s="13">
        <f t="shared" si="302"/>
        <v>40</v>
      </c>
      <c r="V2416" s="13">
        <f t="shared" si="303"/>
        <v>11.5</v>
      </c>
    </row>
    <row r="2417" spans="1:22" ht="2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42536.862800925926</v>
      </c>
      <c r="T2417" s="10">
        <f t="shared" si="301"/>
        <v>42566.862800925926</v>
      </c>
      <c r="U2417" s="13">
        <f t="shared" si="302"/>
        <v>30</v>
      </c>
      <c r="V2417" s="13">
        <f t="shared" si="303"/>
        <v>11.166666666666666</v>
      </c>
    </row>
    <row r="2418" spans="1:22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42019.737766203703</v>
      </c>
      <c r="T2418" s="10">
        <f t="shared" si="301"/>
        <v>42077.625</v>
      </c>
      <c r="U2418" s="13">
        <f t="shared" si="302"/>
        <v>58</v>
      </c>
      <c r="V2418" s="13">
        <f t="shared" si="303"/>
        <v>8.6206896551724144E-2</v>
      </c>
    </row>
    <row r="2419" spans="1:22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41831.884108796294</v>
      </c>
      <c r="T2419" s="10">
        <f t="shared" si="301"/>
        <v>41861.884108796294</v>
      </c>
      <c r="U2419" s="13">
        <f t="shared" si="302"/>
        <v>30</v>
      </c>
      <c r="V2419" s="13">
        <f t="shared" si="303"/>
        <v>0</v>
      </c>
    </row>
    <row r="2420" spans="1:2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42027.856990740736</v>
      </c>
      <c r="T2420" s="10">
        <f t="shared" si="301"/>
        <v>42087.815324074079</v>
      </c>
      <c r="U2420" s="13">
        <f t="shared" si="302"/>
        <v>60</v>
      </c>
      <c r="V2420" s="13">
        <f t="shared" si="303"/>
        <v>8.3333333333333329E-2</v>
      </c>
    </row>
    <row r="2421" spans="1:22" ht="43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41993.738298611104</v>
      </c>
      <c r="T2421" s="10">
        <f t="shared" si="301"/>
        <v>42053.738298611104</v>
      </c>
      <c r="U2421" s="13">
        <f t="shared" si="302"/>
        <v>60</v>
      </c>
      <c r="V2421" s="13">
        <f t="shared" si="303"/>
        <v>0</v>
      </c>
    </row>
    <row r="2422" spans="1:22" ht="2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41893.028877314813</v>
      </c>
      <c r="T2422" s="10">
        <f t="shared" si="301"/>
        <v>41953.070543981477</v>
      </c>
      <c r="U2422" s="13">
        <f t="shared" si="302"/>
        <v>60</v>
      </c>
      <c r="V2422" s="13">
        <f t="shared" si="303"/>
        <v>41.68333333333333</v>
      </c>
    </row>
    <row r="2423" spans="1:2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42026.687453703707</v>
      </c>
      <c r="T2423" s="10">
        <f t="shared" si="301"/>
        <v>42056.687453703707</v>
      </c>
      <c r="U2423" s="13">
        <f t="shared" si="302"/>
        <v>30</v>
      </c>
      <c r="V2423" s="13">
        <f t="shared" si="303"/>
        <v>3.3333333333333333E-2</v>
      </c>
    </row>
    <row r="2424" spans="1:2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42044.724953703699</v>
      </c>
      <c r="T2424" s="10">
        <f t="shared" si="301"/>
        <v>42074.683287037042</v>
      </c>
      <c r="U2424" s="13">
        <f t="shared" si="302"/>
        <v>30</v>
      </c>
      <c r="V2424" s="13">
        <f t="shared" si="303"/>
        <v>3.3333333333333333E-2</v>
      </c>
    </row>
    <row r="2425" spans="1:22" ht="2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41974.704745370371</v>
      </c>
      <c r="T2425" s="10">
        <f t="shared" si="301"/>
        <v>42004.704745370371</v>
      </c>
      <c r="U2425" s="13">
        <f t="shared" si="302"/>
        <v>30</v>
      </c>
      <c r="V2425" s="13">
        <f t="shared" si="303"/>
        <v>0.26666666666666666</v>
      </c>
    </row>
    <row r="2426" spans="1:22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41909.892453703702</v>
      </c>
      <c r="T2426" s="10">
        <f t="shared" si="301"/>
        <v>41939.892453703702</v>
      </c>
      <c r="U2426" s="13">
        <f t="shared" si="302"/>
        <v>30</v>
      </c>
      <c r="V2426" s="13">
        <f t="shared" si="303"/>
        <v>10.333333333333334</v>
      </c>
    </row>
    <row r="2427" spans="1:22" ht="43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42502.913761574076</v>
      </c>
      <c r="T2427" s="10">
        <f t="shared" si="301"/>
        <v>42517.919444444444</v>
      </c>
      <c r="U2427" s="13">
        <f t="shared" si="302"/>
        <v>15</v>
      </c>
      <c r="V2427" s="13">
        <f t="shared" si="303"/>
        <v>6.6666666666666666E-2</v>
      </c>
    </row>
    <row r="2428" spans="1:22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0">
        <f t="shared" si="300"/>
        <v>42164.170046296291</v>
      </c>
      <c r="T2428" s="10">
        <f t="shared" si="301"/>
        <v>42224.170046296291</v>
      </c>
      <c r="U2428" s="13">
        <f t="shared" si="302"/>
        <v>60</v>
      </c>
      <c r="V2428" s="13">
        <f t="shared" si="303"/>
        <v>0</v>
      </c>
    </row>
    <row r="2429" spans="1:22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42412.318668981476</v>
      </c>
      <c r="T2429" s="10">
        <f t="shared" si="301"/>
        <v>42452.277002314819</v>
      </c>
      <c r="U2429" s="13">
        <f t="shared" si="302"/>
        <v>40</v>
      </c>
      <c r="V2429" s="13">
        <f t="shared" si="303"/>
        <v>2.5000000000000001E-2</v>
      </c>
    </row>
    <row r="2430" spans="1:22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42045.784155092595</v>
      </c>
      <c r="T2430" s="10">
        <f t="shared" si="301"/>
        <v>42075.742488425924</v>
      </c>
      <c r="U2430" s="13">
        <f t="shared" si="302"/>
        <v>30</v>
      </c>
      <c r="V2430" s="13">
        <f t="shared" si="303"/>
        <v>3.3333333333333333E-2</v>
      </c>
    </row>
    <row r="2431" spans="1:22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42734.879236111112</v>
      </c>
      <c r="T2431" s="10">
        <f t="shared" si="301"/>
        <v>42771.697222222225</v>
      </c>
      <c r="U2431" s="13">
        <f t="shared" si="302"/>
        <v>37</v>
      </c>
      <c r="V2431" s="13">
        <f t="shared" si="303"/>
        <v>54.189189189189186</v>
      </c>
    </row>
    <row r="2432" spans="1:22" ht="43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42382.130833333329</v>
      </c>
      <c r="T2432" s="10">
        <f t="shared" si="301"/>
        <v>42412.130833333329</v>
      </c>
      <c r="U2432" s="13">
        <f t="shared" si="302"/>
        <v>30</v>
      </c>
      <c r="V2432" s="13">
        <f t="shared" si="303"/>
        <v>0.7</v>
      </c>
    </row>
    <row r="2433" spans="1:22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42489.099687499998</v>
      </c>
      <c r="T2433" s="10">
        <f t="shared" si="301"/>
        <v>42549.099687499998</v>
      </c>
      <c r="U2433" s="13">
        <f t="shared" si="302"/>
        <v>60</v>
      </c>
      <c r="V2433" s="13">
        <f t="shared" si="303"/>
        <v>3.3333333333333333E-2</v>
      </c>
    </row>
    <row r="2434" spans="1:22" ht="2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42041.218715277777</v>
      </c>
      <c r="T2434" s="10">
        <f t="shared" si="301"/>
        <v>42071.218715277777</v>
      </c>
      <c r="U2434" s="13">
        <f t="shared" si="302"/>
        <v>30</v>
      </c>
      <c r="V2434" s="13">
        <f t="shared" si="303"/>
        <v>6.6666666666666666E-2</v>
      </c>
    </row>
    <row r="2435" spans="1:22" ht="43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10">
        <f t="shared" ref="S2435:S2498" si="308">(((J2435/60)/60)/24)+DATE(1970,1,1)</f>
        <v>42397.89980324074</v>
      </c>
      <c r="T2435" s="10">
        <f t="shared" ref="T2435:T2498" si="309">(((I2435/60)/60)/24)+DATE(1970,1,1)</f>
        <v>42427.89980324074</v>
      </c>
      <c r="U2435" s="13">
        <f t="shared" ref="U2435:U2498" si="310">DATEDIF(S2435,T2435,"d")</f>
        <v>30</v>
      </c>
      <c r="V2435" s="13">
        <f t="shared" ref="V2435:V2498" si="311">E2435/U2435</f>
        <v>0</v>
      </c>
    </row>
    <row r="2436" spans="1:22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42180.18604166666</v>
      </c>
      <c r="T2436" s="10">
        <f t="shared" si="309"/>
        <v>42220.18604166666</v>
      </c>
      <c r="U2436" s="13">
        <f t="shared" si="310"/>
        <v>40</v>
      </c>
      <c r="V2436" s="13">
        <f t="shared" si="311"/>
        <v>0.65</v>
      </c>
    </row>
    <row r="2437" spans="1:22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42252.277615740735</v>
      </c>
      <c r="T2437" s="10">
        <f t="shared" si="309"/>
        <v>42282.277615740735</v>
      </c>
      <c r="U2437" s="13">
        <f t="shared" si="310"/>
        <v>30</v>
      </c>
      <c r="V2437" s="13">
        <f t="shared" si="311"/>
        <v>40.799999999999997</v>
      </c>
    </row>
    <row r="2438" spans="1:22" ht="43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42338.615393518514</v>
      </c>
      <c r="T2438" s="10">
        <f t="shared" si="309"/>
        <v>42398.615393518514</v>
      </c>
      <c r="U2438" s="13">
        <f t="shared" si="310"/>
        <v>60</v>
      </c>
      <c r="V2438" s="13">
        <f t="shared" si="311"/>
        <v>0.75</v>
      </c>
    </row>
    <row r="2439" spans="1:22" ht="2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42031.965138888889</v>
      </c>
      <c r="T2439" s="10">
        <f t="shared" si="309"/>
        <v>42080.75</v>
      </c>
      <c r="U2439" s="13">
        <f t="shared" si="310"/>
        <v>49</v>
      </c>
      <c r="V2439" s="13">
        <f t="shared" si="311"/>
        <v>0</v>
      </c>
    </row>
    <row r="2440" spans="1:22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42285.91506944444</v>
      </c>
      <c r="T2440" s="10">
        <f t="shared" si="309"/>
        <v>42345.956736111111</v>
      </c>
      <c r="U2440" s="13">
        <f t="shared" si="310"/>
        <v>60</v>
      </c>
      <c r="V2440" s="13">
        <f t="shared" si="311"/>
        <v>0.83333333333333337</v>
      </c>
    </row>
    <row r="2441" spans="1:22" ht="43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42265.818622685183</v>
      </c>
      <c r="T2441" s="10">
        <f t="shared" si="309"/>
        <v>42295.818622685183</v>
      </c>
      <c r="U2441" s="13">
        <f t="shared" si="310"/>
        <v>30</v>
      </c>
      <c r="V2441" s="13">
        <f t="shared" si="311"/>
        <v>0</v>
      </c>
    </row>
    <row r="2442" spans="1:22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42383.899456018517</v>
      </c>
      <c r="T2442" s="10">
        <f t="shared" si="309"/>
        <v>42413.899456018517</v>
      </c>
      <c r="U2442" s="13">
        <f t="shared" si="310"/>
        <v>30</v>
      </c>
      <c r="V2442" s="13">
        <f t="shared" si="311"/>
        <v>0.33333333333333331</v>
      </c>
    </row>
    <row r="2443" spans="1:2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42187.125625000001</v>
      </c>
      <c r="T2443" s="10">
        <f t="shared" si="309"/>
        <v>42208.207638888889</v>
      </c>
      <c r="U2443" s="13">
        <f t="shared" si="310"/>
        <v>21</v>
      </c>
      <c r="V2443" s="13">
        <f t="shared" si="311"/>
        <v>385.28571428571428</v>
      </c>
    </row>
    <row r="2444" spans="1:22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42052.666990740734</v>
      </c>
      <c r="T2444" s="10">
        <f t="shared" si="309"/>
        <v>42082.625324074077</v>
      </c>
      <c r="U2444" s="13">
        <f t="shared" si="310"/>
        <v>30</v>
      </c>
      <c r="V2444" s="13">
        <f t="shared" si="311"/>
        <v>1007.5333333333333</v>
      </c>
    </row>
    <row r="2445" spans="1:22" ht="43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41836.625254629631</v>
      </c>
      <c r="T2445" s="10">
        <f t="shared" si="309"/>
        <v>41866.625254629631</v>
      </c>
      <c r="U2445" s="13">
        <f t="shared" si="310"/>
        <v>30</v>
      </c>
      <c r="V2445" s="13">
        <f t="shared" si="311"/>
        <v>1350.0996666666665</v>
      </c>
    </row>
    <row r="2446" spans="1:22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42485.754525462966</v>
      </c>
      <c r="T2446" s="10">
        <f t="shared" si="309"/>
        <v>42515.754525462966</v>
      </c>
      <c r="U2446" s="13">
        <f t="shared" si="310"/>
        <v>30</v>
      </c>
      <c r="V2446" s="13">
        <f t="shared" si="311"/>
        <v>108.6</v>
      </c>
    </row>
    <row r="2447" spans="1:22" ht="43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42243.190057870372</v>
      </c>
      <c r="T2447" s="10">
        <f t="shared" si="309"/>
        <v>42273.190057870372</v>
      </c>
      <c r="U2447" s="13">
        <f t="shared" si="310"/>
        <v>30</v>
      </c>
      <c r="V2447" s="13">
        <f t="shared" si="311"/>
        <v>288</v>
      </c>
    </row>
    <row r="2448" spans="1:22" ht="43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42670.602673611109</v>
      </c>
      <c r="T2448" s="10">
        <f t="shared" si="309"/>
        <v>42700.64434027778</v>
      </c>
      <c r="U2448" s="13">
        <f t="shared" si="310"/>
        <v>30</v>
      </c>
      <c r="V2448" s="13">
        <f t="shared" si="311"/>
        <v>279.96666666666664</v>
      </c>
    </row>
    <row r="2449" spans="1:22" ht="43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42654.469826388886</v>
      </c>
      <c r="T2449" s="10">
        <f t="shared" si="309"/>
        <v>42686.166666666672</v>
      </c>
      <c r="U2449" s="13">
        <f t="shared" si="310"/>
        <v>32</v>
      </c>
      <c r="V2449" s="13">
        <f t="shared" si="311"/>
        <v>333.75</v>
      </c>
    </row>
    <row r="2450" spans="1:22" ht="43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42607.316122685181</v>
      </c>
      <c r="T2450" s="10">
        <f t="shared" si="309"/>
        <v>42613.233333333337</v>
      </c>
      <c r="U2450" s="13">
        <f t="shared" si="310"/>
        <v>6</v>
      </c>
      <c r="V2450" s="13">
        <f t="shared" si="311"/>
        <v>71.666666666666671</v>
      </c>
    </row>
    <row r="2451" spans="1:22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41943.142534722225</v>
      </c>
      <c r="T2451" s="10">
        <f t="shared" si="309"/>
        <v>41973.184201388889</v>
      </c>
      <c r="U2451" s="13">
        <f t="shared" si="310"/>
        <v>30</v>
      </c>
      <c r="V2451" s="13">
        <f t="shared" si="311"/>
        <v>360</v>
      </c>
    </row>
    <row r="2452" spans="1:22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41902.07240740741</v>
      </c>
      <c r="T2452" s="10">
        <f t="shared" si="309"/>
        <v>41940.132638888892</v>
      </c>
      <c r="U2452" s="13">
        <f t="shared" si="310"/>
        <v>38</v>
      </c>
      <c r="V2452" s="13">
        <f t="shared" si="311"/>
        <v>400.79026315789474</v>
      </c>
    </row>
    <row r="2453" spans="1:22" ht="2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42779.908449074079</v>
      </c>
      <c r="T2453" s="10">
        <f t="shared" si="309"/>
        <v>42799.908449074079</v>
      </c>
      <c r="U2453" s="13">
        <f t="shared" si="310"/>
        <v>20</v>
      </c>
      <c r="V2453" s="13">
        <f t="shared" si="311"/>
        <v>577.25</v>
      </c>
    </row>
    <row r="2454" spans="1:22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42338.84375</v>
      </c>
      <c r="T2454" s="10">
        <f t="shared" si="309"/>
        <v>42367.958333333328</v>
      </c>
      <c r="U2454" s="13">
        <f t="shared" si="310"/>
        <v>29</v>
      </c>
      <c r="V2454" s="13">
        <f t="shared" si="311"/>
        <v>27.620689655172413</v>
      </c>
    </row>
    <row r="2455" spans="1:22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42738.692233796297</v>
      </c>
      <c r="T2455" s="10">
        <f t="shared" si="309"/>
        <v>42768.692233796297</v>
      </c>
      <c r="U2455" s="13">
        <f t="shared" si="310"/>
        <v>30</v>
      </c>
      <c r="V2455" s="13">
        <f t="shared" si="311"/>
        <v>154.69999999999999</v>
      </c>
    </row>
    <row r="2456" spans="1:22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42770.201481481476</v>
      </c>
      <c r="T2456" s="10">
        <f t="shared" si="309"/>
        <v>42805.201481481476</v>
      </c>
      <c r="U2456" s="13">
        <f t="shared" si="310"/>
        <v>35</v>
      </c>
      <c r="V2456" s="13">
        <f t="shared" si="311"/>
        <v>1008.4571428571429</v>
      </c>
    </row>
    <row r="2457" spans="1:22" ht="2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42452.781828703708</v>
      </c>
      <c r="T2457" s="10">
        <f t="shared" si="309"/>
        <v>42480.781828703708</v>
      </c>
      <c r="U2457" s="13">
        <f t="shared" si="310"/>
        <v>28</v>
      </c>
      <c r="V2457" s="13">
        <f t="shared" si="311"/>
        <v>19.5</v>
      </c>
    </row>
    <row r="2458" spans="1:22" ht="2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42761.961099537039</v>
      </c>
      <c r="T2458" s="10">
        <f t="shared" si="309"/>
        <v>42791.961099537039</v>
      </c>
      <c r="U2458" s="13">
        <f t="shared" si="310"/>
        <v>30</v>
      </c>
      <c r="V2458" s="13">
        <f t="shared" si="311"/>
        <v>90.433333333333337</v>
      </c>
    </row>
    <row r="2459" spans="1:22" ht="2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42423.602500000001</v>
      </c>
      <c r="T2459" s="10">
        <f t="shared" si="309"/>
        <v>42453.560833333337</v>
      </c>
      <c r="U2459" s="13">
        <f t="shared" si="310"/>
        <v>30</v>
      </c>
      <c r="V2459" s="13">
        <f t="shared" si="311"/>
        <v>784.33333333333337</v>
      </c>
    </row>
    <row r="2460" spans="1:22" ht="43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42495.871736111112</v>
      </c>
      <c r="T2460" s="10">
        <f t="shared" si="309"/>
        <v>42530.791666666672</v>
      </c>
      <c r="U2460" s="13">
        <f t="shared" si="310"/>
        <v>35</v>
      </c>
      <c r="V2460" s="13">
        <f t="shared" si="311"/>
        <v>157.4</v>
      </c>
    </row>
    <row r="2461" spans="1:22" ht="43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42407.637557870374</v>
      </c>
      <c r="T2461" s="10">
        <f t="shared" si="309"/>
        <v>42452.595891203702</v>
      </c>
      <c r="U2461" s="13">
        <f t="shared" si="310"/>
        <v>45</v>
      </c>
      <c r="V2461" s="13">
        <f t="shared" si="311"/>
        <v>681.66666666666663</v>
      </c>
    </row>
    <row r="2462" spans="1:22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42704.187118055561</v>
      </c>
      <c r="T2462" s="10">
        <f t="shared" si="309"/>
        <v>42738.178472222222</v>
      </c>
      <c r="U2462" s="13">
        <f t="shared" si="310"/>
        <v>34</v>
      </c>
      <c r="V2462" s="13">
        <f t="shared" si="311"/>
        <v>251.97058823529412</v>
      </c>
    </row>
    <row r="2463" spans="1:22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40784.012696759259</v>
      </c>
      <c r="T2463" s="10">
        <f t="shared" si="309"/>
        <v>40817.125</v>
      </c>
      <c r="U2463" s="13">
        <f t="shared" si="310"/>
        <v>33</v>
      </c>
      <c r="V2463" s="13">
        <f t="shared" si="311"/>
        <v>235.90909090909091</v>
      </c>
    </row>
    <row r="2464" spans="1:22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41089.186296296299</v>
      </c>
      <c r="T2464" s="10">
        <f t="shared" si="309"/>
        <v>41109.186296296299</v>
      </c>
      <c r="U2464" s="13">
        <f t="shared" si="310"/>
        <v>20</v>
      </c>
      <c r="V2464" s="13">
        <f t="shared" si="311"/>
        <v>166.0625</v>
      </c>
    </row>
    <row r="2465" spans="1:2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41341.111400462964</v>
      </c>
      <c r="T2465" s="10">
        <f t="shared" si="309"/>
        <v>41380.791666666664</v>
      </c>
      <c r="U2465" s="13">
        <f t="shared" si="310"/>
        <v>39</v>
      </c>
      <c r="V2465" s="13">
        <f t="shared" si="311"/>
        <v>59.615384615384613</v>
      </c>
    </row>
    <row r="2466" spans="1:22" ht="2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42248.90042824074</v>
      </c>
      <c r="T2466" s="10">
        <f t="shared" si="309"/>
        <v>42277.811805555553</v>
      </c>
      <c r="U2466" s="13">
        <f t="shared" si="310"/>
        <v>29</v>
      </c>
      <c r="V2466" s="13">
        <f t="shared" si="311"/>
        <v>76.620689655172413</v>
      </c>
    </row>
    <row r="2467" spans="1:22" ht="29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41145.719305555554</v>
      </c>
      <c r="T2467" s="10">
        <f t="shared" si="309"/>
        <v>41175.719305555554</v>
      </c>
      <c r="U2467" s="13">
        <f t="shared" si="310"/>
        <v>30</v>
      </c>
      <c r="V2467" s="13">
        <f t="shared" si="311"/>
        <v>42.033333333333331</v>
      </c>
    </row>
    <row r="2468" spans="1:22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41373.102465277778</v>
      </c>
      <c r="T2468" s="10">
        <f t="shared" si="309"/>
        <v>41403.102465277778</v>
      </c>
      <c r="U2468" s="13">
        <f t="shared" si="310"/>
        <v>30</v>
      </c>
      <c r="V2468" s="13">
        <f t="shared" si="311"/>
        <v>83.333333333333329</v>
      </c>
    </row>
    <row r="2469" spans="1:22" ht="2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41025.874201388891</v>
      </c>
      <c r="T2469" s="10">
        <f t="shared" si="309"/>
        <v>41039.708333333336</v>
      </c>
      <c r="U2469" s="13">
        <f t="shared" si="310"/>
        <v>14</v>
      </c>
      <c r="V2469" s="13">
        <f t="shared" si="311"/>
        <v>84.642857142857139</v>
      </c>
    </row>
    <row r="2470" spans="1:22" ht="29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41174.154178240737</v>
      </c>
      <c r="T2470" s="10">
        <f t="shared" si="309"/>
        <v>41210.208333333336</v>
      </c>
      <c r="U2470" s="13">
        <f t="shared" si="310"/>
        <v>36</v>
      </c>
      <c r="V2470" s="13">
        <f t="shared" si="311"/>
        <v>59.565000000000005</v>
      </c>
    </row>
    <row r="2471" spans="1:22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40557.429733796293</v>
      </c>
      <c r="T2471" s="10">
        <f t="shared" si="309"/>
        <v>40582.429733796293</v>
      </c>
      <c r="U2471" s="13">
        <f t="shared" si="310"/>
        <v>25</v>
      </c>
      <c r="V2471" s="13">
        <f t="shared" si="311"/>
        <v>54.56</v>
      </c>
    </row>
    <row r="2472" spans="1:22" ht="2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41023.07471064815</v>
      </c>
      <c r="T2472" s="10">
        <f t="shared" si="309"/>
        <v>41053.07471064815</v>
      </c>
      <c r="U2472" s="13">
        <f t="shared" si="310"/>
        <v>30</v>
      </c>
      <c r="V2472" s="13">
        <f t="shared" si="311"/>
        <v>34.388000000000005</v>
      </c>
    </row>
    <row r="2473" spans="1:22" ht="43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40893.992962962962</v>
      </c>
      <c r="T2473" s="10">
        <f t="shared" si="309"/>
        <v>40933.992962962962</v>
      </c>
      <c r="U2473" s="13">
        <f t="shared" si="310"/>
        <v>40</v>
      </c>
      <c r="V2473" s="13">
        <f t="shared" si="311"/>
        <v>16</v>
      </c>
    </row>
    <row r="2474" spans="1:22" ht="43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40354.11550925926</v>
      </c>
      <c r="T2474" s="10">
        <f t="shared" si="309"/>
        <v>40425.043749999997</v>
      </c>
      <c r="U2474" s="13">
        <f t="shared" si="310"/>
        <v>71</v>
      </c>
      <c r="V2474" s="13">
        <f t="shared" si="311"/>
        <v>143.40873239436621</v>
      </c>
    </row>
    <row r="2475" spans="1:22" ht="2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41193.748483796298</v>
      </c>
      <c r="T2475" s="10">
        <f t="shared" si="309"/>
        <v>41223.790150462963</v>
      </c>
      <c r="U2475" s="13">
        <f t="shared" si="310"/>
        <v>30</v>
      </c>
      <c r="V2475" s="13">
        <f t="shared" si="311"/>
        <v>66.666666666666671</v>
      </c>
    </row>
    <row r="2476" spans="1:22" ht="43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40417.011296296296</v>
      </c>
      <c r="T2476" s="10">
        <f t="shared" si="309"/>
        <v>40462.011296296296</v>
      </c>
      <c r="U2476" s="13">
        <f t="shared" si="310"/>
        <v>45</v>
      </c>
      <c r="V2476" s="13">
        <f t="shared" si="311"/>
        <v>111.11511111111112</v>
      </c>
    </row>
    <row r="2477" spans="1:22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40310.287673611114</v>
      </c>
      <c r="T2477" s="10">
        <f t="shared" si="309"/>
        <v>40369.916666666664</v>
      </c>
      <c r="U2477" s="13">
        <f t="shared" si="310"/>
        <v>59</v>
      </c>
      <c r="V2477" s="13">
        <f t="shared" si="311"/>
        <v>44.372881355932201</v>
      </c>
    </row>
    <row r="2478" spans="1:22" ht="2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41913.328356481477</v>
      </c>
      <c r="T2478" s="10">
        <f t="shared" si="309"/>
        <v>41946.370023148149</v>
      </c>
      <c r="U2478" s="13">
        <f t="shared" si="310"/>
        <v>33</v>
      </c>
      <c r="V2478" s="13">
        <f t="shared" si="311"/>
        <v>101.83999999999999</v>
      </c>
    </row>
    <row r="2479" spans="1:22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41088.691493055558</v>
      </c>
      <c r="T2479" s="10">
        <f t="shared" si="309"/>
        <v>41133.691493055558</v>
      </c>
      <c r="U2479" s="13">
        <f t="shared" si="310"/>
        <v>45</v>
      </c>
      <c r="V2479" s="13">
        <f t="shared" si="311"/>
        <v>28.555555555555557</v>
      </c>
    </row>
    <row r="2480" spans="1:22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41257.950381944444</v>
      </c>
      <c r="T2480" s="10">
        <f t="shared" si="309"/>
        <v>41287.950381944444</v>
      </c>
      <c r="U2480" s="13">
        <f t="shared" si="310"/>
        <v>30</v>
      </c>
      <c r="V2480" s="13">
        <f t="shared" si="311"/>
        <v>340</v>
      </c>
    </row>
    <row r="2481" spans="1:22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41107.726782407408</v>
      </c>
      <c r="T2481" s="10">
        <f t="shared" si="309"/>
        <v>41118.083333333336</v>
      </c>
      <c r="U2481" s="13">
        <f t="shared" si="310"/>
        <v>11</v>
      </c>
      <c r="V2481" s="13">
        <f t="shared" si="311"/>
        <v>36.393636363636361</v>
      </c>
    </row>
    <row r="2482" spans="1:22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42227.936157407406</v>
      </c>
      <c r="T2482" s="10">
        <f t="shared" si="309"/>
        <v>42287.936157407406</v>
      </c>
      <c r="U2482" s="13">
        <f t="shared" si="310"/>
        <v>60</v>
      </c>
      <c r="V2482" s="13">
        <f t="shared" si="311"/>
        <v>33.333333333333336</v>
      </c>
    </row>
    <row r="2483" spans="1:22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40999.645925925928</v>
      </c>
      <c r="T2483" s="10">
        <f t="shared" si="309"/>
        <v>41029.645925925928</v>
      </c>
      <c r="U2483" s="13">
        <f t="shared" si="310"/>
        <v>30</v>
      </c>
      <c r="V2483" s="13">
        <f t="shared" si="311"/>
        <v>150.54799999999997</v>
      </c>
    </row>
    <row r="2484" spans="1:22" ht="43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40711.782210648147</v>
      </c>
      <c r="T2484" s="10">
        <f t="shared" si="309"/>
        <v>40756.782210648147</v>
      </c>
      <c r="U2484" s="13">
        <f t="shared" si="310"/>
        <v>45</v>
      </c>
      <c r="V2484" s="13">
        <f t="shared" si="311"/>
        <v>22.244444444444444</v>
      </c>
    </row>
    <row r="2485" spans="1:22" ht="29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40970.750034722223</v>
      </c>
      <c r="T2485" s="10">
        <f t="shared" si="309"/>
        <v>41030.708368055559</v>
      </c>
      <c r="U2485" s="13">
        <f t="shared" si="310"/>
        <v>60</v>
      </c>
      <c r="V2485" s="13">
        <f t="shared" si="311"/>
        <v>20.85</v>
      </c>
    </row>
    <row r="2486" spans="1:22" ht="43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40771.916701388887</v>
      </c>
      <c r="T2486" s="10">
        <f t="shared" si="309"/>
        <v>40801.916701388887</v>
      </c>
      <c r="U2486" s="13">
        <f t="shared" si="310"/>
        <v>30</v>
      </c>
      <c r="V2486" s="13">
        <f t="shared" si="311"/>
        <v>139.20366666666666</v>
      </c>
    </row>
    <row r="2487" spans="1:22" ht="43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40793.998599537037</v>
      </c>
      <c r="T2487" s="10">
        <f t="shared" si="309"/>
        <v>40828.998599537037</v>
      </c>
      <c r="U2487" s="13">
        <f t="shared" si="310"/>
        <v>35</v>
      </c>
      <c r="V2487" s="13">
        <f t="shared" si="311"/>
        <v>59</v>
      </c>
    </row>
    <row r="2488" spans="1:22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40991.708055555559</v>
      </c>
      <c r="T2488" s="10">
        <f t="shared" si="309"/>
        <v>41021.708055555559</v>
      </c>
      <c r="U2488" s="13">
        <f t="shared" si="310"/>
        <v>30</v>
      </c>
      <c r="V2488" s="13">
        <f t="shared" si="311"/>
        <v>26.566666666666666</v>
      </c>
    </row>
    <row r="2489" spans="1:22" ht="2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41026.083298611113</v>
      </c>
      <c r="T2489" s="10">
        <f t="shared" si="309"/>
        <v>41056.083298611113</v>
      </c>
      <c r="U2489" s="13">
        <f t="shared" si="310"/>
        <v>30</v>
      </c>
      <c r="V2489" s="13">
        <f t="shared" si="311"/>
        <v>50.025333333333336</v>
      </c>
    </row>
    <row r="2490" spans="1:22" ht="43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40833.633194444446</v>
      </c>
      <c r="T2490" s="10">
        <f t="shared" si="309"/>
        <v>40863.674861111111</v>
      </c>
      <c r="U2490" s="13">
        <f t="shared" si="310"/>
        <v>30</v>
      </c>
      <c r="V2490" s="13">
        <f t="shared" si="311"/>
        <v>106.7</v>
      </c>
    </row>
    <row r="2491" spans="1:22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41373.690266203703</v>
      </c>
      <c r="T2491" s="10">
        <f t="shared" si="309"/>
        <v>41403.690266203703</v>
      </c>
      <c r="U2491" s="13">
        <f t="shared" si="310"/>
        <v>30</v>
      </c>
      <c r="V2491" s="13">
        <f t="shared" si="311"/>
        <v>155.94999999999999</v>
      </c>
    </row>
    <row r="2492" spans="1:22" ht="2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41023.227731481478</v>
      </c>
      <c r="T2492" s="10">
        <f t="shared" si="309"/>
        <v>41083.227731481478</v>
      </c>
      <c r="U2492" s="13">
        <f t="shared" si="310"/>
        <v>60</v>
      </c>
      <c r="V2492" s="13">
        <f t="shared" si="311"/>
        <v>10.116666666666667</v>
      </c>
    </row>
    <row r="2493" spans="1:22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40542.839282407411</v>
      </c>
      <c r="T2493" s="10">
        <f t="shared" si="309"/>
        <v>40559.07708333333</v>
      </c>
      <c r="U2493" s="13">
        <f t="shared" si="310"/>
        <v>17</v>
      </c>
      <c r="V2493" s="13">
        <f t="shared" si="311"/>
        <v>30.352941176470587</v>
      </c>
    </row>
    <row r="2494" spans="1:22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41024.985972222225</v>
      </c>
      <c r="T2494" s="10">
        <f t="shared" si="309"/>
        <v>41076.415972222225</v>
      </c>
      <c r="U2494" s="13">
        <f t="shared" si="310"/>
        <v>52</v>
      </c>
      <c r="V2494" s="13">
        <f t="shared" si="311"/>
        <v>14.423076923076923</v>
      </c>
    </row>
    <row r="2495" spans="1:22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41348.168287037035</v>
      </c>
      <c r="T2495" s="10">
        <f t="shared" si="309"/>
        <v>41393.168287037035</v>
      </c>
      <c r="U2495" s="13">
        <f t="shared" si="310"/>
        <v>45</v>
      </c>
      <c r="V2495" s="13">
        <f t="shared" si="311"/>
        <v>572</v>
      </c>
    </row>
    <row r="2496" spans="1:22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41022.645185185182</v>
      </c>
      <c r="T2496" s="10">
        <f t="shared" si="309"/>
        <v>41052.645185185182</v>
      </c>
      <c r="U2496" s="13">
        <f t="shared" si="310"/>
        <v>30</v>
      </c>
      <c r="V2496" s="13">
        <f t="shared" si="311"/>
        <v>50.502666666666663</v>
      </c>
    </row>
    <row r="2497" spans="1:22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41036.946469907409</v>
      </c>
      <c r="T2497" s="10">
        <f t="shared" si="309"/>
        <v>41066.946469907409</v>
      </c>
      <c r="U2497" s="13">
        <f t="shared" si="310"/>
        <v>30</v>
      </c>
      <c r="V2497" s="13">
        <f t="shared" si="311"/>
        <v>63.768333333333331</v>
      </c>
    </row>
    <row r="2498" spans="1:22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41327.996435185189</v>
      </c>
      <c r="T2498" s="10">
        <f t="shared" si="309"/>
        <v>41362.954768518517</v>
      </c>
      <c r="U2498" s="13">
        <f t="shared" si="310"/>
        <v>35</v>
      </c>
      <c r="V2498" s="13">
        <f t="shared" si="311"/>
        <v>171.42857142857142</v>
      </c>
    </row>
    <row r="2499" spans="1:22" ht="2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10">
        <f t="shared" ref="S2499:S2562" si="316">(((J2499/60)/60)/24)+DATE(1970,1,1)</f>
        <v>40730.878912037035</v>
      </c>
      <c r="T2499" s="10">
        <f t="shared" ref="T2499:T2562" si="317">(((I2499/60)/60)/24)+DATE(1970,1,1)</f>
        <v>40760.878912037035</v>
      </c>
      <c r="U2499" s="13">
        <f t="shared" ref="U2499:U2562" si="318">DATEDIF(S2499,T2499,"d")</f>
        <v>30</v>
      </c>
      <c r="V2499" s="13">
        <f t="shared" ref="V2499:V2562" si="319">E2499/U2499</f>
        <v>150.36199999999999</v>
      </c>
    </row>
    <row r="2500" spans="1:22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42017.967442129629</v>
      </c>
      <c r="T2500" s="10">
        <f t="shared" si="317"/>
        <v>42031.967442129629</v>
      </c>
      <c r="U2500" s="13">
        <f t="shared" si="318"/>
        <v>14</v>
      </c>
      <c r="V2500" s="13">
        <f t="shared" si="319"/>
        <v>75.428571428571431</v>
      </c>
    </row>
    <row r="2501" spans="1:22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41226.648576388885</v>
      </c>
      <c r="T2501" s="10">
        <f t="shared" si="317"/>
        <v>41274.75</v>
      </c>
      <c r="U2501" s="13">
        <f t="shared" si="318"/>
        <v>48</v>
      </c>
      <c r="V2501" s="13">
        <f t="shared" si="319"/>
        <v>168.85416666666666</v>
      </c>
    </row>
    <row r="2502" spans="1:22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41053.772858796299</v>
      </c>
      <c r="T2502" s="10">
        <f t="shared" si="317"/>
        <v>41083.772858796299</v>
      </c>
      <c r="U2502" s="13">
        <f t="shared" si="318"/>
        <v>30</v>
      </c>
      <c r="V2502" s="13">
        <f t="shared" si="319"/>
        <v>22.666666666666668</v>
      </c>
    </row>
    <row r="2503" spans="1:22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42244.776666666665</v>
      </c>
      <c r="T2503" s="10">
        <f t="shared" si="317"/>
        <v>42274.776666666665</v>
      </c>
      <c r="U2503" s="13">
        <f t="shared" si="318"/>
        <v>30</v>
      </c>
      <c r="V2503" s="13">
        <f t="shared" si="319"/>
        <v>9.3666666666666671</v>
      </c>
    </row>
    <row r="2504" spans="1:22" ht="43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41858.825439814813</v>
      </c>
      <c r="T2504" s="10">
        <f t="shared" si="317"/>
        <v>41903.825439814813</v>
      </c>
      <c r="U2504" s="13">
        <f t="shared" si="318"/>
        <v>45</v>
      </c>
      <c r="V2504" s="13">
        <f t="shared" si="319"/>
        <v>1.9111111111111112</v>
      </c>
    </row>
    <row r="2505" spans="1:22" ht="43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42498.899398148147</v>
      </c>
      <c r="T2505" s="10">
        <f t="shared" si="317"/>
        <v>42528.879166666666</v>
      </c>
      <c r="U2505" s="13">
        <f t="shared" si="318"/>
        <v>30</v>
      </c>
      <c r="V2505" s="13">
        <f t="shared" si="319"/>
        <v>0</v>
      </c>
    </row>
    <row r="2506" spans="1:22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0">
        <f t="shared" si="316"/>
        <v>41928.015439814815</v>
      </c>
      <c r="T2506" s="10">
        <f t="shared" si="317"/>
        <v>41958.057106481487</v>
      </c>
      <c r="U2506" s="13">
        <f t="shared" si="318"/>
        <v>30</v>
      </c>
      <c r="V2506" s="13">
        <f t="shared" si="319"/>
        <v>0</v>
      </c>
    </row>
    <row r="2507" spans="1:22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0">
        <f t="shared" si="316"/>
        <v>42047.05574074074</v>
      </c>
      <c r="T2507" s="10">
        <f t="shared" si="317"/>
        <v>42077.014074074075</v>
      </c>
      <c r="U2507" s="13">
        <f t="shared" si="318"/>
        <v>30</v>
      </c>
      <c r="V2507" s="13">
        <f t="shared" si="319"/>
        <v>0</v>
      </c>
    </row>
    <row r="2508" spans="1:22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42258.297094907408</v>
      </c>
      <c r="T2508" s="10">
        <f t="shared" si="317"/>
        <v>42280.875</v>
      </c>
      <c r="U2508" s="13">
        <f t="shared" si="318"/>
        <v>22</v>
      </c>
      <c r="V2508" s="13">
        <f t="shared" si="319"/>
        <v>1.3636363636363635</v>
      </c>
    </row>
    <row r="2509" spans="1:2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0">
        <f t="shared" si="316"/>
        <v>42105.072962962964</v>
      </c>
      <c r="T2509" s="10">
        <f t="shared" si="317"/>
        <v>42135.072962962964</v>
      </c>
      <c r="U2509" s="13">
        <f t="shared" si="318"/>
        <v>30</v>
      </c>
      <c r="V2509" s="13">
        <f t="shared" si="319"/>
        <v>0</v>
      </c>
    </row>
    <row r="2510" spans="1:22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41835.951782407406</v>
      </c>
      <c r="T2510" s="10">
        <f t="shared" si="317"/>
        <v>41865.951782407406</v>
      </c>
      <c r="U2510" s="13">
        <f t="shared" si="318"/>
        <v>30</v>
      </c>
      <c r="V2510" s="13">
        <f t="shared" si="319"/>
        <v>0</v>
      </c>
    </row>
    <row r="2511" spans="1:22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42058.809594907405</v>
      </c>
      <c r="T2511" s="10">
        <f t="shared" si="317"/>
        <v>42114.767928240741</v>
      </c>
      <c r="U2511" s="13">
        <f t="shared" si="318"/>
        <v>56</v>
      </c>
      <c r="V2511" s="13">
        <f t="shared" si="319"/>
        <v>17.857142857142858</v>
      </c>
    </row>
    <row r="2512" spans="1:22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42078.997361111105</v>
      </c>
      <c r="T2512" s="10">
        <f t="shared" si="317"/>
        <v>42138.997361111105</v>
      </c>
      <c r="U2512" s="13">
        <f t="shared" si="318"/>
        <v>60</v>
      </c>
      <c r="V2512" s="13">
        <f t="shared" si="319"/>
        <v>1.25</v>
      </c>
    </row>
    <row r="2513" spans="1:22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42371.446909722217</v>
      </c>
      <c r="T2513" s="10">
        <f t="shared" si="317"/>
        <v>42401.446909722217</v>
      </c>
      <c r="U2513" s="13">
        <f t="shared" si="318"/>
        <v>30</v>
      </c>
      <c r="V2513" s="13">
        <f t="shared" si="319"/>
        <v>0</v>
      </c>
    </row>
    <row r="2514" spans="1:22" ht="2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41971.876863425925</v>
      </c>
      <c r="T2514" s="10">
        <f t="shared" si="317"/>
        <v>41986.876863425925</v>
      </c>
      <c r="U2514" s="13">
        <f t="shared" si="318"/>
        <v>15</v>
      </c>
      <c r="V2514" s="13">
        <f t="shared" si="319"/>
        <v>0</v>
      </c>
    </row>
    <row r="2515" spans="1:22" ht="43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0">
        <f t="shared" si="316"/>
        <v>42732.00681712963</v>
      </c>
      <c r="T2515" s="10">
        <f t="shared" si="317"/>
        <v>42792.00681712963</v>
      </c>
      <c r="U2515" s="13">
        <f t="shared" si="318"/>
        <v>60</v>
      </c>
      <c r="V2515" s="13">
        <f t="shared" si="319"/>
        <v>0</v>
      </c>
    </row>
    <row r="2516" spans="1:22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41854.389780092592</v>
      </c>
      <c r="T2516" s="10">
        <f t="shared" si="317"/>
        <v>41871.389780092592</v>
      </c>
      <c r="U2516" s="13">
        <f t="shared" si="318"/>
        <v>17</v>
      </c>
      <c r="V2516" s="13">
        <f t="shared" si="319"/>
        <v>12.352941176470589</v>
      </c>
    </row>
    <row r="2517" spans="1:22" ht="43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42027.839733796296</v>
      </c>
      <c r="T2517" s="10">
        <f t="shared" si="317"/>
        <v>42057.839733796296</v>
      </c>
      <c r="U2517" s="13">
        <f t="shared" si="318"/>
        <v>30</v>
      </c>
      <c r="V2517" s="13">
        <f t="shared" si="319"/>
        <v>31</v>
      </c>
    </row>
    <row r="2518" spans="1:22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41942.653379629628</v>
      </c>
      <c r="T2518" s="10">
        <f t="shared" si="317"/>
        <v>41972.6950462963</v>
      </c>
      <c r="U2518" s="13">
        <f t="shared" si="318"/>
        <v>30</v>
      </c>
      <c r="V2518" s="13">
        <f t="shared" si="319"/>
        <v>0</v>
      </c>
    </row>
    <row r="2519" spans="1:22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42052.802430555559</v>
      </c>
      <c r="T2519" s="10">
        <f t="shared" si="317"/>
        <v>42082.760763888888</v>
      </c>
      <c r="U2519" s="13">
        <f t="shared" si="318"/>
        <v>30</v>
      </c>
      <c r="V2519" s="13">
        <f t="shared" si="319"/>
        <v>58.9</v>
      </c>
    </row>
    <row r="2520" spans="1:22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41926.680879629632</v>
      </c>
      <c r="T2520" s="10">
        <f t="shared" si="317"/>
        <v>41956.722546296296</v>
      </c>
      <c r="U2520" s="13">
        <f t="shared" si="318"/>
        <v>30</v>
      </c>
      <c r="V2520" s="13">
        <f t="shared" si="319"/>
        <v>0</v>
      </c>
    </row>
    <row r="2521" spans="1:22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41809.155138888891</v>
      </c>
      <c r="T2521" s="10">
        <f t="shared" si="317"/>
        <v>41839.155138888891</v>
      </c>
      <c r="U2521" s="13">
        <f t="shared" si="318"/>
        <v>30</v>
      </c>
      <c r="V2521" s="13">
        <f t="shared" si="319"/>
        <v>2.1666666666666665</v>
      </c>
    </row>
    <row r="2522" spans="1:22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42612.600520833337</v>
      </c>
      <c r="T2522" s="10">
        <f t="shared" si="317"/>
        <v>42658.806249999994</v>
      </c>
      <c r="U2522" s="13">
        <f t="shared" si="318"/>
        <v>46</v>
      </c>
      <c r="V2522" s="13">
        <f t="shared" si="319"/>
        <v>0</v>
      </c>
    </row>
    <row r="2523" spans="1:22" ht="43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42269.967835648145</v>
      </c>
      <c r="T2523" s="10">
        <f t="shared" si="317"/>
        <v>42290.967835648145</v>
      </c>
      <c r="U2523" s="13">
        <f t="shared" si="318"/>
        <v>21</v>
      </c>
      <c r="V2523" s="13">
        <f t="shared" si="319"/>
        <v>651.71380952380946</v>
      </c>
    </row>
    <row r="2524" spans="1:22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42460.573611111111</v>
      </c>
      <c r="T2524" s="10">
        <f t="shared" si="317"/>
        <v>42482.619444444441</v>
      </c>
      <c r="U2524" s="13">
        <f t="shared" si="318"/>
        <v>22</v>
      </c>
      <c r="V2524" s="13">
        <f t="shared" si="319"/>
        <v>227.27272727272728</v>
      </c>
    </row>
    <row r="2525" spans="1:22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41930.975601851853</v>
      </c>
      <c r="T2525" s="10">
        <f t="shared" si="317"/>
        <v>41961.017268518524</v>
      </c>
      <c r="U2525" s="13">
        <f t="shared" si="318"/>
        <v>31</v>
      </c>
      <c r="V2525" s="13">
        <f t="shared" si="319"/>
        <v>45.41935483870968</v>
      </c>
    </row>
    <row r="2526" spans="1:22" ht="29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41961.807372685187</v>
      </c>
      <c r="T2526" s="10">
        <f t="shared" si="317"/>
        <v>41994.1875</v>
      </c>
      <c r="U2526" s="13">
        <f t="shared" si="318"/>
        <v>33</v>
      </c>
      <c r="V2526" s="13">
        <f t="shared" si="319"/>
        <v>230.90909090909091</v>
      </c>
    </row>
    <row r="2527" spans="1:22" ht="2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41058.844571759262</v>
      </c>
      <c r="T2527" s="10">
        <f t="shared" si="317"/>
        <v>41088.844571759262</v>
      </c>
      <c r="U2527" s="13">
        <f t="shared" si="318"/>
        <v>30</v>
      </c>
      <c r="V2527" s="13">
        <f t="shared" si="319"/>
        <v>267.53333333333336</v>
      </c>
    </row>
    <row r="2528" spans="1:22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41953.091134259259</v>
      </c>
      <c r="T2528" s="10">
        <f t="shared" si="317"/>
        <v>41981.207638888889</v>
      </c>
      <c r="U2528" s="13">
        <f t="shared" si="318"/>
        <v>28</v>
      </c>
      <c r="V2528" s="13">
        <f t="shared" si="319"/>
        <v>161.35714285714286</v>
      </c>
    </row>
    <row r="2529" spans="1:22" ht="2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41546.75105324074</v>
      </c>
      <c r="T2529" s="10">
        <f t="shared" si="317"/>
        <v>41565.165972222225</v>
      </c>
      <c r="U2529" s="13">
        <f t="shared" si="318"/>
        <v>19</v>
      </c>
      <c r="V2529" s="13">
        <f t="shared" si="319"/>
        <v>215</v>
      </c>
    </row>
    <row r="2530" spans="1:22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42217.834525462968</v>
      </c>
      <c r="T2530" s="10">
        <f t="shared" si="317"/>
        <v>42236.458333333328</v>
      </c>
      <c r="U2530" s="13">
        <f t="shared" si="318"/>
        <v>19</v>
      </c>
      <c r="V2530" s="13">
        <f t="shared" si="319"/>
        <v>225.78894736842105</v>
      </c>
    </row>
    <row r="2531" spans="1:2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40948.080729166664</v>
      </c>
      <c r="T2531" s="10">
        <f t="shared" si="317"/>
        <v>40993.0390625</v>
      </c>
      <c r="U2531" s="13">
        <f t="shared" si="318"/>
        <v>45</v>
      </c>
      <c r="V2531" s="13">
        <f t="shared" si="319"/>
        <v>139.04444444444445</v>
      </c>
    </row>
    <row r="2532" spans="1:22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42081.864641203705</v>
      </c>
      <c r="T2532" s="10">
        <f t="shared" si="317"/>
        <v>42114.201388888891</v>
      </c>
      <c r="U2532" s="13">
        <f t="shared" si="318"/>
        <v>33</v>
      </c>
      <c r="V2532" s="13">
        <f t="shared" si="319"/>
        <v>196.96969696969697</v>
      </c>
    </row>
    <row r="2533" spans="1:22" ht="43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42208.680023148147</v>
      </c>
      <c r="T2533" s="10">
        <f t="shared" si="317"/>
        <v>42231.165972222225</v>
      </c>
      <c r="U2533" s="13">
        <f t="shared" si="318"/>
        <v>23</v>
      </c>
      <c r="V2533" s="13">
        <f t="shared" si="319"/>
        <v>196.43478260869566</v>
      </c>
    </row>
    <row r="2534" spans="1:22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41107.849143518521</v>
      </c>
      <c r="T2534" s="10">
        <f t="shared" si="317"/>
        <v>41137.849143518521</v>
      </c>
      <c r="U2534" s="13">
        <f t="shared" si="318"/>
        <v>30</v>
      </c>
      <c r="V2534" s="13">
        <f t="shared" si="319"/>
        <v>168.16666666666666</v>
      </c>
    </row>
    <row r="2535" spans="1:22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41304.751284722224</v>
      </c>
      <c r="T2535" s="10">
        <f t="shared" si="317"/>
        <v>41334.750787037039</v>
      </c>
      <c r="U2535" s="13">
        <f t="shared" si="318"/>
        <v>30</v>
      </c>
      <c r="V2535" s="13">
        <f t="shared" si="319"/>
        <v>276.66666666666669</v>
      </c>
    </row>
    <row r="2536" spans="1:22" ht="43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40127.700370370374</v>
      </c>
      <c r="T2536" s="10">
        <f t="shared" si="317"/>
        <v>40179.25</v>
      </c>
      <c r="U2536" s="13">
        <f t="shared" si="318"/>
        <v>52</v>
      </c>
      <c r="V2536" s="13">
        <f t="shared" si="319"/>
        <v>40.384615384615387</v>
      </c>
    </row>
    <row r="2537" spans="1:2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41943.791030092594</v>
      </c>
      <c r="T2537" s="10">
        <f t="shared" si="317"/>
        <v>41974.832696759258</v>
      </c>
      <c r="U2537" s="13">
        <f t="shared" si="318"/>
        <v>31</v>
      </c>
      <c r="V2537" s="13">
        <f t="shared" si="319"/>
        <v>669.51612903225805</v>
      </c>
    </row>
    <row r="2538" spans="1:22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41464.106087962966</v>
      </c>
      <c r="T2538" s="10">
        <f t="shared" si="317"/>
        <v>41485.106087962966</v>
      </c>
      <c r="U2538" s="13">
        <f t="shared" si="318"/>
        <v>21</v>
      </c>
      <c r="V2538" s="13">
        <f t="shared" si="319"/>
        <v>1.3809523809523809</v>
      </c>
    </row>
    <row r="2539" spans="1:22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40696.648784722223</v>
      </c>
      <c r="T2539" s="10">
        <f t="shared" si="317"/>
        <v>40756.648784722223</v>
      </c>
      <c r="U2539" s="13">
        <f t="shared" si="318"/>
        <v>60</v>
      </c>
      <c r="V2539" s="13">
        <f t="shared" si="319"/>
        <v>18.333333333333332</v>
      </c>
    </row>
    <row r="2540" spans="1:22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41298.509965277779</v>
      </c>
      <c r="T2540" s="10">
        <f t="shared" si="317"/>
        <v>41329.207638888889</v>
      </c>
      <c r="U2540" s="13">
        <f t="shared" si="318"/>
        <v>31</v>
      </c>
      <c r="V2540" s="13">
        <f t="shared" si="319"/>
        <v>656.23129032258055</v>
      </c>
    </row>
    <row r="2541" spans="1:22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41977.902222222227</v>
      </c>
      <c r="T2541" s="10">
        <f t="shared" si="317"/>
        <v>42037.902222222227</v>
      </c>
      <c r="U2541" s="13">
        <f t="shared" si="318"/>
        <v>60</v>
      </c>
      <c r="V2541" s="13">
        <f t="shared" si="319"/>
        <v>167.08333333333334</v>
      </c>
    </row>
    <row r="2542" spans="1:22" ht="43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40785.675011574072</v>
      </c>
      <c r="T2542" s="10">
        <f t="shared" si="317"/>
        <v>40845.675011574072</v>
      </c>
      <c r="U2542" s="13">
        <f t="shared" si="318"/>
        <v>60</v>
      </c>
      <c r="V2542" s="13">
        <f t="shared" si="319"/>
        <v>43.083333333333336</v>
      </c>
    </row>
    <row r="2543" spans="1:22" ht="43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41483.449282407404</v>
      </c>
      <c r="T2543" s="10">
        <f t="shared" si="317"/>
        <v>41543.449282407404</v>
      </c>
      <c r="U2543" s="13">
        <f t="shared" si="318"/>
        <v>60</v>
      </c>
      <c r="V2543" s="13">
        <f t="shared" si="319"/>
        <v>62.43333333333333</v>
      </c>
    </row>
    <row r="2544" spans="1:22" ht="2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41509.426585648151</v>
      </c>
      <c r="T2544" s="10">
        <f t="shared" si="317"/>
        <v>41548.165972222225</v>
      </c>
      <c r="U2544" s="13">
        <f t="shared" si="318"/>
        <v>39</v>
      </c>
      <c r="V2544" s="13">
        <f t="shared" si="319"/>
        <v>18.589743589743591</v>
      </c>
    </row>
    <row r="2545" spans="1:22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40514.107615740737</v>
      </c>
      <c r="T2545" s="10">
        <f t="shared" si="317"/>
        <v>40545.125</v>
      </c>
      <c r="U2545" s="13">
        <f t="shared" si="318"/>
        <v>31</v>
      </c>
      <c r="V2545" s="13">
        <f t="shared" si="319"/>
        <v>12.612903225806452</v>
      </c>
    </row>
    <row r="2546" spans="1:22" ht="2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41068.520474537036</v>
      </c>
      <c r="T2546" s="10">
        <f t="shared" si="317"/>
        <v>41098.520474537036</v>
      </c>
      <c r="U2546" s="13">
        <f t="shared" si="318"/>
        <v>30</v>
      </c>
      <c r="V2546" s="13">
        <f t="shared" si="319"/>
        <v>168.03333333333333</v>
      </c>
    </row>
    <row r="2547" spans="1:22" ht="2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42027.13817129629</v>
      </c>
      <c r="T2547" s="10">
        <f t="shared" si="317"/>
        <v>42062.020833333328</v>
      </c>
      <c r="U2547" s="13">
        <f t="shared" si="318"/>
        <v>35</v>
      </c>
      <c r="V2547" s="13">
        <f t="shared" si="319"/>
        <v>111.6</v>
      </c>
    </row>
    <row r="2548" spans="1:22" ht="2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41524.858553240738</v>
      </c>
      <c r="T2548" s="10">
        <f t="shared" si="317"/>
        <v>41552.208333333336</v>
      </c>
      <c r="U2548" s="13">
        <f t="shared" si="318"/>
        <v>28</v>
      </c>
      <c r="V2548" s="13">
        <f t="shared" si="319"/>
        <v>139.64285714285714</v>
      </c>
    </row>
    <row r="2549" spans="1:22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40973.773182870369</v>
      </c>
      <c r="T2549" s="10">
        <f t="shared" si="317"/>
        <v>41003.731516203705</v>
      </c>
      <c r="U2549" s="13">
        <f t="shared" si="318"/>
        <v>30</v>
      </c>
      <c r="V2549" s="13">
        <f t="shared" si="319"/>
        <v>219.73333333333332</v>
      </c>
    </row>
    <row r="2550" spans="1:22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42618.625428240746</v>
      </c>
      <c r="T2550" s="10">
        <f t="shared" si="317"/>
        <v>42643.185416666667</v>
      </c>
      <c r="U2550" s="13">
        <f t="shared" si="318"/>
        <v>25</v>
      </c>
      <c r="V2550" s="13">
        <f t="shared" si="319"/>
        <v>244.44</v>
      </c>
    </row>
    <row r="2551" spans="1:22" ht="2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41390.757754629631</v>
      </c>
      <c r="T2551" s="10">
        <f t="shared" si="317"/>
        <v>41425.708333333336</v>
      </c>
      <c r="U2551" s="13">
        <f t="shared" si="318"/>
        <v>35</v>
      </c>
      <c r="V2551" s="13">
        <f t="shared" si="319"/>
        <v>46.114285714285714</v>
      </c>
    </row>
    <row r="2552" spans="1:22" ht="43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42228.634328703702</v>
      </c>
      <c r="T2552" s="10">
        <f t="shared" si="317"/>
        <v>42285.165972222225</v>
      </c>
      <c r="U2552" s="13">
        <f t="shared" si="318"/>
        <v>57</v>
      </c>
      <c r="V2552" s="13">
        <f t="shared" si="319"/>
        <v>115</v>
      </c>
    </row>
    <row r="2553" spans="1:22" ht="2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40961.252141203702</v>
      </c>
      <c r="T2553" s="10">
        <f t="shared" si="317"/>
        <v>40989.866666666669</v>
      </c>
      <c r="U2553" s="13">
        <f t="shared" si="318"/>
        <v>28</v>
      </c>
      <c r="V2553" s="13">
        <f t="shared" si="319"/>
        <v>134.83928571428572</v>
      </c>
    </row>
    <row r="2554" spans="1:22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42769.809965277775</v>
      </c>
      <c r="T2554" s="10">
        <f t="shared" si="317"/>
        <v>42799.809965277775</v>
      </c>
      <c r="U2554" s="13">
        <f t="shared" si="318"/>
        <v>30</v>
      </c>
      <c r="V2554" s="13">
        <f t="shared" si="319"/>
        <v>106.5</v>
      </c>
    </row>
    <row r="2555" spans="1:22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41113.199155092596</v>
      </c>
      <c r="T2555" s="10">
        <f t="shared" si="317"/>
        <v>41173.199155092596</v>
      </c>
      <c r="U2555" s="13">
        <f t="shared" si="318"/>
        <v>60</v>
      </c>
      <c r="V2555" s="13">
        <f t="shared" si="319"/>
        <v>38.883333333333333</v>
      </c>
    </row>
    <row r="2556" spans="1:22" ht="43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42125.078275462962</v>
      </c>
      <c r="T2556" s="10">
        <f t="shared" si="317"/>
        <v>42156.165972222225</v>
      </c>
      <c r="U2556" s="13">
        <f t="shared" si="318"/>
        <v>31</v>
      </c>
      <c r="V2556" s="13">
        <f t="shared" si="319"/>
        <v>118.83870967741936</v>
      </c>
    </row>
    <row r="2557" spans="1:22" ht="43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41026.655011574076</v>
      </c>
      <c r="T2557" s="10">
        <f t="shared" si="317"/>
        <v>41057.655011574076</v>
      </c>
      <c r="U2557" s="13">
        <f t="shared" si="318"/>
        <v>31</v>
      </c>
      <c r="V2557" s="13">
        <f t="shared" si="319"/>
        <v>69.258064516129039</v>
      </c>
    </row>
    <row r="2558" spans="1:22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41222.991400462961</v>
      </c>
      <c r="T2558" s="10">
        <f t="shared" si="317"/>
        <v>41267.991400462961</v>
      </c>
      <c r="U2558" s="13">
        <f t="shared" si="318"/>
        <v>45</v>
      </c>
      <c r="V2558" s="13">
        <f t="shared" si="319"/>
        <v>17.466666666666665</v>
      </c>
    </row>
    <row r="2559" spans="1:22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41744.745208333334</v>
      </c>
      <c r="T2559" s="10">
        <f t="shared" si="317"/>
        <v>41774.745208333334</v>
      </c>
      <c r="U2559" s="13">
        <f t="shared" si="318"/>
        <v>30</v>
      </c>
      <c r="V2559" s="13">
        <f t="shared" si="319"/>
        <v>35.533333333333331</v>
      </c>
    </row>
    <row r="2560" spans="1:22" ht="29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42093.860023148154</v>
      </c>
      <c r="T2560" s="10">
        <f t="shared" si="317"/>
        <v>42125.582638888889</v>
      </c>
      <c r="U2560" s="13">
        <f t="shared" si="318"/>
        <v>32</v>
      </c>
      <c r="V2560" s="13">
        <f t="shared" si="319"/>
        <v>42.53125</v>
      </c>
    </row>
    <row r="2561" spans="1:22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40829.873657407406</v>
      </c>
      <c r="T2561" s="10">
        <f t="shared" si="317"/>
        <v>40862.817361111112</v>
      </c>
      <c r="U2561" s="13">
        <f t="shared" si="318"/>
        <v>33</v>
      </c>
      <c r="V2561" s="13">
        <f t="shared" si="319"/>
        <v>26.969696969696969</v>
      </c>
    </row>
    <row r="2562" spans="1:22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42039.951087962967</v>
      </c>
      <c r="T2562" s="10">
        <f t="shared" si="317"/>
        <v>42069.951087962967</v>
      </c>
      <c r="U2562" s="13">
        <f t="shared" si="318"/>
        <v>30</v>
      </c>
      <c r="V2562" s="13">
        <f t="shared" si="319"/>
        <v>100.1</v>
      </c>
    </row>
    <row r="2563" spans="1:22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10">
        <f t="shared" ref="S2563:S2626" si="324">(((J2563/60)/60)/24)+DATE(1970,1,1)</f>
        <v>42260.528807870374</v>
      </c>
      <c r="T2563" s="10">
        <f t="shared" ref="T2563:T2626" si="325">(((I2563/60)/60)/24)+DATE(1970,1,1)</f>
        <v>42290.528807870374</v>
      </c>
      <c r="U2563" s="13">
        <f t="shared" ref="U2563:U2626" si="326">DATEDIF(S2563,T2563,"d")</f>
        <v>30</v>
      </c>
      <c r="V2563" s="13">
        <f t="shared" ref="V2563:V2626" si="327">E2563/U2563</f>
        <v>0</v>
      </c>
    </row>
    <row r="2564" spans="1:22" ht="43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42594.524756944447</v>
      </c>
      <c r="T2564" s="10">
        <f t="shared" si="325"/>
        <v>42654.524756944447</v>
      </c>
      <c r="U2564" s="13">
        <f t="shared" si="326"/>
        <v>60</v>
      </c>
      <c r="V2564" s="13">
        <f t="shared" si="327"/>
        <v>1.25</v>
      </c>
    </row>
    <row r="2565" spans="1:2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0">
        <f t="shared" si="324"/>
        <v>42155.139479166668</v>
      </c>
      <c r="T2565" s="10">
        <f t="shared" si="325"/>
        <v>42215.139479166668</v>
      </c>
      <c r="U2565" s="13">
        <f t="shared" si="326"/>
        <v>60</v>
      </c>
      <c r="V2565" s="13">
        <f t="shared" si="327"/>
        <v>0</v>
      </c>
    </row>
    <row r="2566" spans="1:22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0">
        <f t="shared" si="324"/>
        <v>41822.040497685186</v>
      </c>
      <c r="T2566" s="10">
        <f t="shared" si="325"/>
        <v>41852.040497685186</v>
      </c>
      <c r="U2566" s="13">
        <f t="shared" si="326"/>
        <v>30</v>
      </c>
      <c r="V2566" s="13">
        <f t="shared" si="327"/>
        <v>0</v>
      </c>
    </row>
    <row r="2567" spans="1:22" ht="2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42440.650335648148</v>
      </c>
      <c r="T2567" s="10">
        <f t="shared" si="325"/>
        <v>42499.868055555555</v>
      </c>
      <c r="U2567" s="13">
        <f t="shared" si="326"/>
        <v>59</v>
      </c>
      <c r="V2567" s="13">
        <f t="shared" si="327"/>
        <v>1.6949152542372881</v>
      </c>
    </row>
    <row r="2568" spans="1:22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41842.980879629627</v>
      </c>
      <c r="T2568" s="10">
        <f t="shared" si="325"/>
        <v>41872.980879629627</v>
      </c>
      <c r="U2568" s="13">
        <f t="shared" si="326"/>
        <v>30</v>
      </c>
      <c r="V2568" s="13">
        <f t="shared" si="327"/>
        <v>0</v>
      </c>
    </row>
    <row r="2569" spans="1:22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42087.878912037035</v>
      </c>
      <c r="T2569" s="10">
        <f t="shared" si="325"/>
        <v>42117.878912037035</v>
      </c>
      <c r="U2569" s="13">
        <f t="shared" si="326"/>
        <v>30</v>
      </c>
      <c r="V2569" s="13">
        <f t="shared" si="327"/>
        <v>4</v>
      </c>
    </row>
    <row r="2570" spans="1:22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42584.666597222225</v>
      </c>
      <c r="T2570" s="10">
        <f t="shared" si="325"/>
        <v>42614.666597222225</v>
      </c>
      <c r="U2570" s="13">
        <f t="shared" si="326"/>
        <v>30</v>
      </c>
      <c r="V2570" s="13">
        <f t="shared" si="327"/>
        <v>1.6666666666666667</v>
      </c>
    </row>
    <row r="2571" spans="1:22" ht="2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42234.105462962965</v>
      </c>
      <c r="T2571" s="10">
        <f t="shared" si="325"/>
        <v>42264.105462962965</v>
      </c>
      <c r="U2571" s="13">
        <f t="shared" si="326"/>
        <v>30</v>
      </c>
      <c r="V2571" s="13">
        <f t="shared" si="327"/>
        <v>4.833333333333333</v>
      </c>
    </row>
    <row r="2572" spans="1:22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42744.903182870374</v>
      </c>
      <c r="T2572" s="10">
        <f t="shared" si="325"/>
        <v>42774.903182870374</v>
      </c>
      <c r="U2572" s="13">
        <f t="shared" si="326"/>
        <v>30</v>
      </c>
      <c r="V2572" s="13">
        <f t="shared" si="327"/>
        <v>1.9666666666666666</v>
      </c>
    </row>
    <row r="2573" spans="1:22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42449.341678240744</v>
      </c>
      <c r="T2573" s="10">
        <f t="shared" si="325"/>
        <v>42509.341678240744</v>
      </c>
      <c r="U2573" s="13">
        <f t="shared" si="326"/>
        <v>60</v>
      </c>
      <c r="V2573" s="13">
        <f t="shared" si="327"/>
        <v>4.166666666666667</v>
      </c>
    </row>
    <row r="2574" spans="1:22" ht="2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0">
        <f t="shared" si="324"/>
        <v>42077.119409722218</v>
      </c>
      <c r="T2574" s="10">
        <f t="shared" si="325"/>
        <v>42107.119409722218</v>
      </c>
      <c r="U2574" s="13">
        <f t="shared" si="326"/>
        <v>30</v>
      </c>
      <c r="V2574" s="13">
        <f t="shared" si="327"/>
        <v>0</v>
      </c>
    </row>
    <row r="2575" spans="1:22" ht="43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41829.592002314814</v>
      </c>
      <c r="T2575" s="10">
        <f t="shared" si="325"/>
        <v>41874.592002314814</v>
      </c>
      <c r="U2575" s="13">
        <f t="shared" si="326"/>
        <v>45</v>
      </c>
      <c r="V2575" s="13">
        <f t="shared" si="327"/>
        <v>0</v>
      </c>
    </row>
    <row r="2576" spans="1:22" ht="43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42487.825752314813</v>
      </c>
      <c r="T2576" s="10">
        <f t="shared" si="325"/>
        <v>42508.825752314813</v>
      </c>
      <c r="U2576" s="13">
        <f t="shared" si="326"/>
        <v>21</v>
      </c>
      <c r="V2576" s="13">
        <f t="shared" si="327"/>
        <v>0</v>
      </c>
    </row>
    <row r="2577" spans="1:22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0">
        <f t="shared" si="324"/>
        <v>41986.108726851846</v>
      </c>
      <c r="T2577" s="10">
        <f t="shared" si="325"/>
        <v>42016.108726851846</v>
      </c>
      <c r="U2577" s="13">
        <f t="shared" si="326"/>
        <v>30</v>
      </c>
      <c r="V2577" s="13">
        <f t="shared" si="327"/>
        <v>0</v>
      </c>
    </row>
    <row r="2578" spans="1:22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0">
        <f t="shared" si="324"/>
        <v>42060.00980324074</v>
      </c>
      <c r="T2578" s="10">
        <f t="shared" si="325"/>
        <v>42104.968136574069</v>
      </c>
      <c r="U2578" s="13">
        <f t="shared" si="326"/>
        <v>44</v>
      </c>
      <c r="V2578" s="13">
        <f t="shared" si="327"/>
        <v>0</v>
      </c>
    </row>
    <row r="2579" spans="1:22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41830.820567129631</v>
      </c>
      <c r="T2579" s="10">
        <f t="shared" si="325"/>
        <v>41855.820567129631</v>
      </c>
      <c r="U2579" s="13">
        <f t="shared" si="326"/>
        <v>25</v>
      </c>
      <c r="V2579" s="13">
        <f t="shared" si="327"/>
        <v>0</v>
      </c>
    </row>
    <row r="2580" spans="1:22" ht="43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0">
        <f t="shared" si="324"/>
        <v>42238.022905092599</v>
      </c>
      <c r="T2580" s="10">
        <f t="shared" si="325"/>
        <v>42286.708333333328</v>
      </c>
      <c r="U2580" s="13">
        <f t="shared" si="326"/>
        <v>48</v>
      </c>
      <c r="V2580" s="13">
        <f t="shared" si="327"/>
        <v>0</v>
      </c>
    </row>
    <row r="2581" spans="1:22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41837.829895833333</v>
      </c>
      <c r="T2581" s="10">
        <f t="shared" si="325"/>
        <v>41897.829895833333</v>
      </c>
      <c r="U2581" s="13">
        <f t="shared" si="326"/>
        <v>60</v>
      </c>
      <c r="V2581" s="13">
        <f t="shared" si="327"/>
        <v>4.6166666666666663</v>
      </c>
    </row>
    <row r="2582" spans="1:22" ht="2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42110.326423611114</v>
      </c>
      <c r="T2582" s="10">
        <f t="shared" si="325"/>
        <v>42140.125</v>
      </c>
      <c r="U2582" s="13">
        <f t="shared" si="326"/>
        <v>30</v>
      </c>
      <c r="V2582" s="13">
        <f t="shared" si="327"/>
        <v>1.7</v>
      </c>
    </row>
    <row r="2583" spans="1:22" ht="2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42294.628449074073</v>
      </c>
      <c r="T2583" s="10">
        <f t="shared" si="325"/>
        <v>42324.670115740737</v>
      </c>
      <c r="U2583" s="13">
        <f t="shared" si="326"/>
        <v>30</v>
      </c>
      <c r="V2583" s="13">
        <f t="shared" si="327"/>
        <v>17.666666666666668</v>
      </c>
    </row>
    <row r="2584" spans="1:2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42642.988819444443</v>
      </c>
      <c r="T2584" s="10">
        <f t="shared" si="325"/>
        <v>42672.988819444443</v>
      </c>
      <c r="U2584" s="13">
        <f t="shared" si="326"/>
        <v>30</v>
      </c>
      <c r="V2584" s="13">
        <f t="shared" si="327"/>
        <v>3.3333333333333333E-2</v>
      </c>
    </row>
    <row r="2585" spans="1:22" ht="29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42019.76944444445</v>
      </c>
      <c r="T2585" s="10">
        <f t="shared" si="325"/>
        <v>42079.727777777778</v>
      </c>
      <c r="U2585" s="13">
        <f t="shared" si="326"/>
        <v>60</v>
      </c>
      <c r="V2585" s="13">
        <f t="shared" si="327"/>
        <v>8.3333333333333329E-2</v>
      </c>
    </row>
    <row r="2586" spans="1:22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0">
        <f t="shared" si="324"/>
        <v>42140.173252314817</v>
      </c>
      <c r="T2586" s="10">
        <f t="shared" si="325"/>
        <v>42170.173252314817</v>
      </c>
      <c r="U2586" s="13">
        <f t="shared" si="326"/>
        <v>30</v>
      </c>
      <c r="V2586" s="13">
        <f t="shared" si="327"/>
        <v>0</v>
      </c>
    </row>
    <row r="2587" spans="1:22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41795.963333333333</v>
      </c>
      <c r="T2587" s="10">
        <f t="shared" si="325"/>
        <v>41825.963333333333</v>
      </c>
      <c r="U2587" s="13">
        <f t="shared" si="326"/>
        <v>30</v>
      </c>
      <c r="V2587" s="13">
        <f t="shared" si="327"/>
        <v>1.6666666666666667</v>
      </c>
    </row>
    <row r="2588" spans="1:22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42333.330277777779</v>
      </c>
      <c r="T2588" s="10">
        <f t="shared" si="325"/>
        <v>42363.330277777779</v>
      </c>
      <c r="U2588" s="13">
        <f t="shared" si="326"/>
        <v>30</v>
      </c>
      <c r="V2588" s="13">
        <f t="shared" si="327"/>
        <v>0.16666666666666666</v>
      </c>
    </row>
    <row r="2589" spans="1:22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42338.675381944442</v>
      </c>
      <c r="T2589" s="10">
        <f t="shared" si="325"/>
        <v>42368.675381944442</v>
      </c>
      <c r="U2589" s="13">
        <f t="shared" si="326"/>
        <v>30</v>
      </c>
      <c r="V2589" s="13">
        <f t="shared" si="327"/>
        <v>40.56666666666667</v>
      </c>
    </row>
    <row r="2590" spans="1:22" ht="43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42042.676226851851</v>
      </c>
      <c r="T2590" s="10">
        <f t="shared" si="325"/>
        <v>42094.551388888889</v>
      </c>
      <c r="U2590" s="13">
        <f t="shared" si="326"/>
        <v>52</v>
      </c>
      <c r="V2590" s="13">
        <f t="shared" si="327"/>
        <v>4.4807692307692308</v>
      </c>
    </row>
    <row r="2591" spans="1:22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42422.536192129628</v>
      </c>
      <c r="T2591" s="10">
        <f t="shared" si="325"/>
        <v>42452.494525462964</v>
      </c>
      <c r="U2591" s="13">
        <f t="shared" si="326"/>
        <v>30</v>
      </c>
      <c r="V2591" s="13">
        <f t="shared" si="327"/>
        <v>0.16666666666666666</v>
      </c>
    </row>
    <row r="2592" spans="1:22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42388.589085648149</v>
      </c>
      <c r="T2592" s="10">
        <f t="shared" si="325"/>
        <v>42395.589085648149</v>
      </c>
      <c r="U2592" s="13">
        <f t="shared" si="326"/>
        <v>7</v>
      </c>
      <c r="V2592" s="13">
        <f t="shared" si="327"/>
        <v>0</v>
      </c>
    </row>
    <row r="2593" spans="1:22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42382.906527777777</v>
      </c>
      <c r="T2593" s="10">
        <f t="shared" si="325"/>
        <v>42442.864861111113</v>
      </c>
      <c r="U2593" s="13">
        <f t="shared" si="326"/>
        <v>60</v>
      </c>
      <c r="V2593" s="13">
        <f t="shared" si="327"/>
        <v>0.43333333333333335</v>
      </c>
    </row>
    <row r="2594" spans="1:22" ht="43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41887.801168981481</v>
      </c>
      <c r="T2594" s="10">
        <f t="shared" si="325"/>
        <v>41917.801168981481</v>
      </c>
      <c r="U2594" s="13">
        <f t="shared" si="326"/>
        <v>30</v>
      </c>
      <c r="V2594" s="13">
        <f t="shared" si="327"/>
        <v>1.6666666666666667</v>
      </c>
    </row>
    <row r="2595" spans="1:22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42089.84520833334</v>
      </c>
      <c r="T2595" s="10">
        <f t="shared" si="325"/>
        <v>42119.84520833334</v>
      </c>
      <c r="U2595" s="13">
        <f t="shared" si="326"/>
        <v>30</v>
      </c>
      <c r="V2595" s="13">
        <f t="shared" si="327"/>
        <v>0</v>
      </c>
    </row>
    <row r="2596" spans="1:22" ht="2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41828.967916666668</v>
      </c>
      <c r="T2596" s="10">
        <f t="shared" si="325"/>
        <v>41858.967916666668</v>
      </c>
      <c r="U2596" s="13">
        <f t="shared" si="326"/>
        <v>30</v>
      </c>
      <c r="V2596" s="13">
        <f t="shared" si="327"/>
        <v>3.3333333333333333E-2</v>
      </c>
    </row>
    <row r="2597" spans="1:22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42760.244212962964</v>
      </c>
      <c r="T2597" s="10">
        <f t="shared" si="325"/>
        <v>42790.244212962964</v>
      </c>
      <c r="U2597" s="13">
        <f t="shared" si="326"/>
        <v>30</v>
      </c>
      <c r="V2597" s="13">
        <f t="shared" si="327"/>
        <v>60.833333333333336</v>
      </c>
    </row>
    <row r="2598" spans="1:22" ht="43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41828.664456018516</v>
      </c>
      <c r="T2598" s="10">
        <f t="shared" si="325"/>
        <v>41858.664456018516</v>
      </c>
      <c r="U2598" s="13">
        <f t="shared" si="326"/>
        <v>30</v>
      </c>
      <c r="V2598" s="13">
        <f t="shared" si="327"/>
        <v>275.2</v>
      </c>
    </row>
    <row r="2599" spans="1:22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42510.341631944444</v>
      </c>
      <c r="T2599" s="10">
        <f t="shared" si="325"/>
        <v>42540.341631944444</v>
      </c>
      <c r="U2599" s="13">
        <f t="shared" si="326"/>
        <v>30</v>
      </c>
      <c r="V2599" s="13">
        <f t="shared" si="327"/>
        <v>2.8333333333333335</v>
      </c>
    </row>
    <row r="2600" spans="1:22" ht="29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42240.840289351851</v>
      </c>
      <c r="T2600" s="10">
        <f t="shared" si="325"/>
        <v>42270.840289351851</v>
      </c>
      <c r="U2600" s="13">
        <f t="shared" si="326"/>
        <v>30</v>
      </c>
      <c r="V2600" s="13">
        <f t="shared" si="327"/>
        <v>39</v>
      </c>
    </row>
    <row r="2601" spans="1:22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41809.754016203704</v>
      </c>
      <c r="T2601" s="10">
        <f t="shared" si="325"/>
        <v>41854.754016203704</v>
      </c>
      <c r="U2601" s="13">
        <f t="shared" si="326"/>
        <v>45</v>
      </c>
      <c r="V2601" s="13">
        <f t="shared" si="327"/>
        <v>2</v>
      </c>
    </row>
    <row r="2602" spans="1:22" ht="29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42394.900462962964</v>
      </c>
      <c r="T2602" s="10">
        <f t="shared" si="325"/>
        <v>42454.858796296292</v>
      </c>
      <c r="U2602" s="13">
        <f t="shared" si="326"/>
        <v>60</v>
      </c>
      <c r="V2602" s="13">
        <f t="shared" si="327"/>
        <v>57.766666666666666</v>
      </c>
    </row>
    <row r="2603" spans="1:22" ht="43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41150.902187499996</v>
      </c>
      <c r="T2603" s="10">
        <f t="shared" si="325"/>
        <v>41165.165972222225</v>
      </c>
      <c r="U2603" s="13">
        <f t="shared" si="326"/>
        <v>15</v>
      </c>
      <c r="V2603" s="13">
        <f t="shared" si="327"/>
        <v>220.46666666666667</v>
      </c>
    </row>
    <row r="2604" spans="1:22" ht="2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41915.747314814813</v>
      </c>
      <c r="T2604" s="10">
        <f t="shared" si="325"/>
        <v>41955.888888888891</v>
      </c>
      <c r="U2604" s="13">
        <f t="shared" si="326"/>
        <v>40</v>
      </c>
      <c r="V2604" s="13">
        <f t="shared" si="327"/>
        <v>978.27499999999998</v>
      </c>
    </row>
    <row r="2605" spans="1:22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41617.912662037037</v>
      </c>
      <c r="T2605" s="10">
        <f t="shared" si="325"/>
        <v>41631.912662037037</v>
      </c>
      <c r="U2605" s="13">
        <f t="shared" si="326"/>
        <v>14</v>
      </c>
      <c r="V2605" s="13">
        <f t="shared" si="327"/>
        <v>126.85714285714286</v>
      </c>
    </row>
    <row r="2606" spans="1:22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40998.051192129627</v>
      </c>
      <c r="T2606" s="10">
        <f t="shared" si="325"/>
        <v>41028.051192129627</v>
      </c>
      <c r="U2606" s="13">
        <f t="shared" si="326"/>
        <v>30</v>
      </c>
      <c r="V2606" s="13">
        <f t="shared" si="327"/>
        <v>694.78666666666663</v>
      </c>
    </row>
    <row r="2607" spans="1:22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42508.541550925926</v>
      </c>
      <c r="T2607" s="10">
        <f t="shared" si="325"/>
        <v>42538.541550925926</v>
      </c>
      <c r="U2607" s="13">
        <f t="shared" si="326"/>
        <v>30</v>
      </c>
      <c r="V2607" s="13">
        <f t="shared" si="327"/>
        <v>3580.7190000000001</v>
      </c>
    </row>
    <row r="2608" spans="1:22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41726.712754629632</v>
      </c>
      <c r="T2608" s="10">
        <f t="shared" si="325"/>
        <v>41758.712754629632</v>
      </c>
      <c r="U2608" s="13">
        <f t="shared" si="326"/>
        <v>32</v>
      </c>
      <c r="V2608" s="13">
        <f t="shared" si="327"/>
        <v>378.3125</v>
      </c>
    </row>
    <row r="2609" spans="1:22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42184.874675925923</v>
      </c>
      <c r="T2609" s="10">
        <f t="shared" si="325"/>
        <v>42228.083333333328</v>
      </c>
      <c r="U2609" s="13">
        <f t="shared" si="326"/>
        <v>44</v>
      </c>
      <c r="V2609" s="13">
        <f t="shared" si="327"/>
        <v>741.27272727272725</v>
      </c>
    </row>
    <row r="2610" spans="1:22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42767.801712962959</v>
      </c>
      <c r="T2610" s="10">
        <f t="shared" si="325"/>
        <v>42809</v>
      </c>
      <c r="U2610" s="13">
        <f t="shared" si="326"/>
        <v>42</v>
      </c>
      <c r="V2610" s="13">
        <f t="shared" si="327"/>
        <v>426.52380952380952</v>
      </c>
    </row>
    <row r="2611" spans="1:22" ht="43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41075.237858796296</v>
      </c>
      <c r="T2611" s="10">
        <f t="shared" si="325"/>
        <v>41105.237858796296</v>
      </c>
      <c r="U2611" s="13">
        <f t="shared" si="326"/>
        <v>30</v>
      </c>
      <c r="V2611" s="13">
        <f t="shared" si="327"/>
        <v>3544.3463333333334</v>
      </c>
    </row>
    <row r="2612" spans="1:22" ht="29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42564.881076388891</v>
      </c>
      <c r="T2612" s="10">
        <f t="shared" si="325"/>
        <v>42604.290972222225</v>
      </c>
      <c r="U2612" s="13">
        <f t="shared" si="326"/>
        <v>40</v>
      </c>
      <c r="V2612" s="13">
        <f t="shared" si="327"/>
        <v>804.31650000000002</v>
      </c>
    </row>
    <row r="2613" spans="1:22" ht="43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42704.335810185185</v>
      </c>
      <c r="T2613" s="10">
        <f t="shared" si="325"/>
        <v>42737.957638888889</v>
      </c>
      <c r="U2613" s="13">
        <f t="shared" si="326"/>
        <v>33</v>
      </c>
      <c r="V2613" s="13">
        <f t="shared" si="327"/>
        <v>9302.121212121212</v>
      </c>
    </row>
    <row r="2614" spans="1:22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41982.143171296295</v>
      </c>
      <c r="T2614" s="10">
        <f t="shared" si="325"/>
        <v>42013.143171296295</v>
      </c>
      <c r="U2614" s="13">
        <f t="shared" si="326"/>
        <v>31</v>
      </c>
      <c r="V2614" s="13">
        <f t="shared" si="327"/>
        <v>554.06870967741941</v>
      </c>
    </row>
    <row r="2615" spans="1:22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41143.81821759259</v>
      </c>
      <c r="T2615" s="10">
        <f t="shared" si="325"/>
        <v>41173.81821759259</v>
      </c>
      <c r="U2615" s="13">
        <f t="shared" si="326"/>
        <v>30</v>
      </c>
      <c r="V2615" s="13">
        <f t="shared" si="327"/>
        <v>252.53333333333333</v>
      </c>
    </row>
    <row r="2616" spans="1:22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41730.708472222221</v>
      </c>
      <c r="T2616" s="10">
        <f t="shared" si="325"/>
        <v>41759.208333333336</v>
      </c>
      <c r="U2616" s="13">
        <f t="shared" si="326"/>
        <v>29</v>
      </c>
      <c r="V2616" s="13">
        <f t="shared" si="327"/>
        <v>369.31034482758622</v>
      </c>
    </row>
    <row r="2617" spans="1:22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42453.49726851852</v>
      </c>
      <c r="T2617" s="10">
        <f t="shared" si="325"/>
        <v>42490.5</v>
      </c>
      <c r="U2617" s="13">
        <f t="shared" si="326"/>
        <v>37</v>
      </c>
      <c r="V2617" s="13">
        <f t="shared" si="327"/>
        <v>91.810810810810807</v>
      </c>
    </row>
    <row r="2618" spans="1:22" ht="2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42211.99454861111</v>
      </c>
      <c r="T2618" s="10">
        <f t="shared" si="325"/>
        <v>42241.99454861111</v>
      </c>
      <c r="U2618" s="13">
        <f t="shared" si="326"/>
        <v>30</v>
      </c>
      <c r="V2618" s="13">
        <f t="shared" si="327"/>
        <v>954.45</v>
      </c>
    </row>
    <row r="2619" spans="1:22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41902.874432870369</v>
      </c>
      <c r="T2619" s="10">
        <f t="shared" si="325"/>
        <v>41932.874432870369</v>
      </c>
      <c r="U2619" s="13">
        <f t="shared" si="326"/>
        <v>30</v>
      </c>
      <c r="V2619" s="13">
        <f t="shared" si="327"/>
        <v>146.26666666666668</v>
      </c>
    </row>
    <row r="2620" spans="1:22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42279.792372685188</v>
      </c>
      <c r="T2620" s="10">
        <f t="shared" si="325"/>
        <v>42339.834039351852</v>
      </c>
      <c r="U2620" s="13">
        <f t="shared" si="326"/>
        <v>60</v>
      </c>
      <c r="V2620" s="13">
        <f t="shared" si="327"/>
        <v>263.46666666666664</v>
      </c>
    </row>
    <row r="2621" spans="1:22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42273.884305555555</v>
      </c>
      <c r="T2621" s="10">
        <f t="shared" si="325"/>
        <v>42300.458333333328</v>
      </c>
      <c r="U2621" s="13">
        <f t="shared" si="326"/>
        <v>27</v>
      </c>
      <c r="V2621" s="13">
        <f t="shared" si="327"/>
        <v>69.777777777777771</v>
      </c>
    </row>
    <row r="2622" spans="1:22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42251.16715277778</v>
      </c>
      <c r="T2622" s="10">
        <f t="shared" si="325"/>
        <v>42288.041666666672</v>
      </c>
      <c r="U2622" s="13">
        <f t="shared" si="326"/>
        <v>37</v>
      </c>
      <c r="V2622" s="13">
        <f t="shared" si="327"/>
        <v>2523.6216216216217</v>
      </c>
    </row>
    <row r="2623" spans="1:22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42115.74754629629</v>
      </c>
      <c r="T2623" s="10">
        <f t="shared" si="325"/>
        <v>42145.74754629629</v>
      </c>
      <c r="U2623" s="13">
        <f t="shared" si="326"/>
        <v>30</v>
      </c>
      <c r="V2623" s="13">
        <f t="shared" si="327"/>
        <v>729.4</v>
      </c>
    </row>
    <row r="2624" spans="1:22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42689.74324074074</v>
      </c>
      <c r="T2624" s="10">
        <f t="shared" si="325"/>
        <v>42734.74324074074</v>
      </c>
      <c r="U2624" s="13">
        <f t="shared" si="326"/>
        <v>45</v>
      </c>
      <c r="V2624" s="13">
        <f t="shared" si="327"/>
        <v>43.728000000000002</v>
      </c>
    </row>
    <row r="2625" spans="1:22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42692.256550925929</v>
      </c>
      <c r="T2625" s="10">
        <f t="shared" si="325"/>
        <v>42706.256550925929</v>
      </c>
      <c r="U2625" s="13">
        <f t="shared" si="326"/>
        <v>14</v>
      </c>
      <c r="V2625" s="13">
        <f t="shared" si="327"/>
        <v>162.85714285714286</v>
      </c>
    </row>
    <row r="2626" spans="1:22" ht="2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41144.42155092593</v>
      </c>
      <c r="T2626" s="10">
        <f t="shared" si="325"/>
        <v>41165.42155092593</v>
      </c>
      <c r="U2626" s="13">
        <f t="shared" si="326"/>
        <v>21</v>
      </c>
      <c r="V2626" s="13">
        <f t="shared" si="327"/>
        <v>5254.9357142857143</v>
      </c>
    </row>
    <row r="2627" spans="1:22" ht="43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10">
        <f t="shared" ref="S2627:S2690" si="332">(((J2627/60)/60)/24)+DATE(1970,1,1)</f>
        <v>42658.810277777782</v>
      </c>
      <c r="T2627" s="10">
        <f t="shared" ref="T2627:T2690" si="333">(((I2627/60)/60)/24)+DATE(1970,1,1)</f>
        <v>42683.851944444439</v>
      </c>
      <c r="U2627" s="13">
        <f t="shared" ref="U2627:U2690" si="334">DATEDIF(S2627,T2627,"d")</f>
        <v>25</v>
      </c>
      <c r="V2627" s="13">
        <f t="shared" ref="V2627:V2690" si="335">E2627/U2627</f>
        <v>57.36</v>
      </c>
    </row>
    <row r="2628" spans="1:22" ht="2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42128.628113425926</v>
      </c>
      <c r="T2628" s="10">
        <f t="shared" si="333"/>
        <v>42158.628113425926</v>
      </c>
      <c r="U2628" s="13">
        <f t="shared" si="334"/>
        <v>30</v>
      </c>
      <c r="V2628" s="13">
        <f t="shared" si="335"/>
        <v>93.333333333333329</v>
      </c>
    </row>
    <row r="2629" spans="1:22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42304.829409722224</v>
      </c>
      <c r="T2629" s="10">
        <f t="shared" si="333"/>
        <v>42334.871076388896</v>
      </c>
      <c r="U2629" s="13">
        <f t="shared" si="334"/>
        <v>30</v>
      </c>
      <c r="V2629" s="13">
        <f t="shared" si="335"/>
        <v>32.333333333333336</v>
      </c>
    </row>
    <row r="2630" spans="1:22" ht="29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41953.966053240743</v>
      </c>
      <c r="T2630" s="10">
        <f t="shared" si="333"/>
        <v>41973.966053240743</v>
      </c>
      <c r="U2630" s="13">
        <f t="shared" si="334"/>
        <v>20</v>
      </c>
      <c r="V2630" s="13">
        <f t="shared" si="335"/>
        <v>46.3</v>
      </c>
    </row>
    <row r="2631" spans="1:22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42108.538449074069</v>
      </c>
      <c r="T2631" s="10">
        <f t="shared" si="333"/>
        <v>42138.538449074069</v>
      </c>
      <c r="U2631" s="13">
        <f t="shared" si="334"/>
        <v>30</v>
      </c>
      <c r="V2631" s="13">
        <f t="shared" si="335"/>
        <v>212.9</v>
      </c>
    </row>
    <row r="2632" spans="1:22" ht="2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42524.105462962965</v>
      </c>
      <c r="T2632" s="10">
        <f t="shared" si="333"/>
        <v>42551.416666666672</v>
      </c>
      <c r="U2632" s="13">
        <f t="shared" si="334"/>
        <v>27</v>
      </c>
      <c r="V2632" s="13">
        <f t="shared" si="335"/>
        <v>116.96296296296296</v>
      </c>
    </row>
    <row r="2633" spans="1:22" ht="2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42218.169293981482</v>
      </c>
      <c r="T2633" s="10">
        <f t="shared" si="333"/>
        <v>42246.169293981482</v>
      </c>
      <c r="U2633" s="13">
        <f t="shared" si="334"/>
        <v>28</v>
      </c>
      <c r="V2633" s="13">
        <f t="shared" si="335"/>
        <v>819.03750000000002</v>
      </c>
    </row>
    <row r="2634" spans="1:22" ht="2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42494.061793981484</v>
      </c>
      <c r="T2634" s="10">
        <f t="shared" si="333"/>
        <v>42519.061793981484</v>
      </c>
      <c r="U2634" s="13">
        <f t="shared" si="334"/>
        <v>25</v>
      </c>
      <c r="V2634" s="13">
        <f t="shared" si="335"/>
        <v>58.64</v>
      </c>
    </row>
    <row r="2635" spans="1:22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41667.823287037041</v>
      </c>
      <c r="T2635" s="10">
        <f t="shared" si="333"/>
        <v>41697.958333333336</v>
      </c>
      <c r="U2635" s="13">
        <f t="shared" si="334"/>
        <v>30</v>
      </c>
      <c r="V2635" s="13">
        <f t="shared" si="335"/>
        <v>591.0333333333333</v>
      </c>
    </row>
    <row r="2636" spans="1:22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42612.656493055561</v>
      </c>
      <c r="T2636" s="10">
        <f t="shared" si="333"/>
        <v>42642.656493055561</v>
      </c>
      <c r="U2636" s="13">
        <f t="shared" si="334"/>
        <v>30</v>
      </c>
      <c r="V2636" s="13">
        <f t="shared" si="335"/>
        <v>32.866666666666667</v>
      </c>
    </row>
    <row r="2637" spans="1:22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42037.950937500005</v>
      </c>
      <c r="T2637" s="10">
        <f t="shared" si="333"/>
        <v>42072.909270833334</v>
      </c>
      <c r="U2637" s="13">
        <f t="shared" si="334"/>
        <v>35</v>
      </c>
      <c r="V2637" s="13">
        <f t="shared" si="335"/>
        <v>328.57142857142856</v>
      </c>
    </row>
    <row r="2638" spans="1:22" ht="43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42636.614745370374</v>
      </c>
      <c r="T2638" s="10">
        <f t="shared" si="333"/>
        <v>42659.041666666672</v>
      </c>
      <c r="U2638" s="13">
        <f t="shared" si="334"/>
        <v>23</v>
      </c>
      <c r="V2638" s="13">
        <f t="shared" si="335"/>
        <v>81.434782608695656</v>
      </c>
    </row>
    <row r="2639" spans="1:22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42639.549479166672</v>
      </c>
      <c r="T2639" s="10">
        <f t="shared" si="333"/>
        <v>42655.549479166672</v>
      </c>
      <c r="U2639" s="13">
        <f t="shared" si="334"/>
        <v>16</v>
      </c>
      <c r="V2639" s="13">
        <f t="shared" si="335"/>
        <v>51.9375</v>
      </c>
    </row>
    <row r="2640" spans="1:22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41989.913136574076</v>
      </c>
      <c r="T2640" s="10">
        <f t="shared" si="333"/>
        <v>42019.913136574076</v>
      </c>
      <c r="U2640" s="13">
        <f t="shared" si="334"/>
        <v>30</v>
      </c>
      <c r="V2640" s="13">
        <f t="shared" si="335"/>
        <v>11.766666666666667</v>
      </c>
    </row>
    <row r="2641" spans="1:22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42024.86513888889</v>
      </c>
      <c r="T2641" s="10">
        <f t="shared" si="333"/>
        <v>42054.86513888889</v>
      </c>
      <c r="U2641" s="13">
        <f t="shared" si="334"/>
        <v>30</v>
      </c>
      <c r="V2641" s="13">
        <f t="shared" si="335"/>
        <v>16.399999999999999</v>
      </c>
    </row>
    <row r="2642" spans="1:22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42103.160578703704</v>
      </c>
      <c r="T2642" s="10">
        <f t="shared" si="333"/>
        <v>42163.160578703704</v>
      </c>
      <c r="U2642" s="13">
        <f t="shared" si="334"/>
        <v>60</v>
      </c>
      <c r="V2642" s="13">
        <f t="shared" si="335"/>
        <v>52.833333333333336</v>
      </c>
    </row>
    <row r="2643" spans="1:22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41880.827118055553</v>
      </c>
      <c r="T2643" s="10">
        <f t="shared" si="333"/>
        <v>41897.839583333334</v>
      </c>
      <c r="U2643" s="13">
        <f t="shared" si="334"/>
        <v>17</v>
      </c>
      <c r="V2643" s="13">
        <f t="shared" si="335"/>
        <v>0.88235294117647056</v>
      </c>
    </row>
    <row r="2644" spans="1:22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42536.246620370366</v>
      </c>
      <c r="T2644" s="10">
        <f t="shared" si="333"/>
        <v>42566.289583333331</v>
      </c>
      <c r="U2644" s="13">
        <f t="shared" si="334"/>
        <v>30</v>
      </c>
      <c r="V2644" s="13">
        <f t="shared" si="335"/>
        <v>0</v>
      </c>
    </row>
    <row r="2645" spans="1:22" ht="43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42689.582349537035</v>
      </c>
      <c r="T2645" s="10">
        <f t="shared" si="333"/>
        <v>42725.332638888889</v>
      </c>
      <c r="U2645" s="13">
        <f t="shared" si="334"/>
        <v>36</v>
      </c>
      <c r="V2645" s="13">
        <f t="shared" si="335"/>
        <v>9322.1474999999991</v>
      </c>
    </row>
    <row r="2646" spans="1:22" ht="2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42774.792071759264</v>
      </c>
      <c r="T2646" s="10">
        <f t="shared" si="333"/>
        <v>42804.792071759264</v>
      </c>
      <c r="U2646" s="13">
        <f t="shared" si="334"/>
        <v>30</v>
      </c>
      <c r="V2646" s="13">
        <f t="shared" si="335"/>
        <v>68.433333333333337</v>
      </c>
    </row>
    <row r="2647" spans="1:22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41921.842627314814</v>
      </c>
      <c r="T2647" s="10">
        <f t="shared" si="333"/>
        <v>41951.884293981479</v>
      </c>
      <c r="U2647" s="13">
        <f t="shared" si="334"/>
        <v>30</v>
      </c>
      <c r="V2647" s="13">
        <f t="shared" si="335"/>
        <v>70</v>
      </c>
    </row>
    <row r="2648" spans="1:22" ht="2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42226.313298611116</v>
      </c>
      <c r="T2648" s="10">
        <f t="shared" si="333"/>
        <v>42256.313298611116</v>
      </c>
      <c r="U2648" s="13">
        <f t="shared" si="334"/>
        <v>30</v>
      </c>
      <c r="V2648" s="13">
        <f t="shared" si="335"/>
        <v>1402.8806666666667</v>
      </c>
    </row>
    <row r="2649" spans="1:22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42200.261793981481</v>
      </c>
      <c r="T2649" s="10">
        <f t="shared" si="333"/>
        <v>42230.261793981481</v>
      </c>
      <c r="U2649" s="13">
        <f t="shared" si="334"/>
        <v>30</v>
      </c>
      <c r="V2649" s="13">
        <f t="shared" si="335"/>
        <v>1.2</v>
      </c>
    </row>
    <row r="2650" spans="1:22" ht="43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42408.714814814812</v>
      </c>
      <c r="T2650" s="10">
        <f t="shared" si="333"/>
        <v>42438.714814814812</v>
      </c>
      <c r="U2650" s="13">
        <f t="shared" si="334"/>
        <v>30</v>
      </c>
      <c r="V2650" s="13">
        <f t="shared" si="335"/>
        <v>3.5333333333333332</v>
      </c>
    </row>
    <row r="2651" spans="1:2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42341.99700231482</v>
      </c>
      <c r="T2651" s="10">
        <f t="shared" si="333"/>
        <v>42401.99700231482</v>
      </c>
      <c r="U2651" s="13">
        <f t="shared" si="334"/>
        <v>60</v>
      </c>
      <c r="V2651" s="13">
        <f t="shared" si="335"/>
        <v>2.0666666666666669</v>
      </c>
    </row>
    <row r="2652" spans="1:22" ht="43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42695.624340277776</v>
      </c>
      <c r="T2652" s="10">
        <f t="shared" si="333"/>
        <v>42725.624340277776</v>
      </c>
      <c r="U2652" s="13">
        <f t="shared" si="334"/>
        <v>30</v>
      </c>
      <c r="V2652" s="13">
        <f t="shared" si="335"/>
        <v>11.933333333333334</v>
      </c>
    </row>
    <row r="2653" spans="1:22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42327.805659722217</v>
      </c>
      <c r="T2653" s="10">
        <f t="shared" si="333"/>
        <v>42355.805659722217</v>
      </c>
      <c r="U2653" s="13">
        <f t="shared" si="334"/>
        <v>28</v>
      </c>
      <c r="V2653" s="13">
        <f t="shared" si="335"/>
        <v>186.89285714285714</v>
      </c>
    </row>
    <row r="2654" spans="1:22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41953.158854166672</v>
      </c>
      <c r="T2654" s="10">
        <f t="shared" si="333"/>
        <v>41983.158854166672</v>
      </c>
      <c r="U2654" s="13">
        <f t="shared" si="334"/>
        <v>30</v>
      </c>
      <c r="V2654" s="13">
        <f t="shared" si="335"/>
        <v>29.5</v>
      </c>
    </row>
    <row r="2655" spans="1:22" ht="2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41771.651932870373</v>
      </c>
      <c r="T2655" s="10">
        <f t="shared" si="333"/>
        <v>41803.166666666664</v>
      </c>
      <c r="U2655" s="13">
        <f t="shared" si="334"/>
        <v>32</v>
      </c>
      <c r="V2655" s="13">
        <f t="shared" si="335"/>
        <v>183.625</v>
      </c>
    </row>
    <row r="2656" spans="1:22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42055.600995370376</v>
      </c>
      <c r="T2656" s="10">
        <f t="shared" si="333"/>
        <v>42115.559328703705</v>
      </c>
      <c r="U2656" s="13">
        <f t="shared" si="334"/>
        <v>60</v>
      </c>
      <c r="V2656" s="13">
        <f t="shared" si="335"/>
        <v>0.85</v>
      </c>
    </row>
    <row r="2657" spans="1:2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42381.866284722222</v>
      </c>
      <c r="T2657" s="10">
        <f t="shared" si="333"/>
        <v>42409.833333333328</v>
      </c>
      <c r="U2657" s="13">
        <f t="shared" si="334"/>
        <v>28</v>
      </c>
      <c r="V2657" s="13">
        <f t="shared" si="335"/>
        <v>112.67857142857143</v>
      </c>
    </row>
    <row r="2658" spans="1:22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42767.688518518517</v>
      </c>
      <c r="T2658" s="10">
        <f t="shared" si="333"/>
        <v>42806.791666666672</v>
      </c>
      <c r="U2658" s="13">
        <f t="shared" si="334"/>
        <v>39</v>
      </c>
      <c r="V2658" s="13">
        <f t="shared" si="335"/>
        <v>439.87179487179486</v>
      </c>
    </row>
    <row r="2659" spans="1:22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42551.928854166668</v>
      </c>
      <c r="T2659" s="10">
        <f t="shared" si="333"/>
        <v>42585.0625</v>
      </c>
      <c r="U2659" s="13">
        <f t="shared" si="334"/>
        <v>34</v>
      </c>
      <c r="V2659" s="13">
        <f t="shared" si="335"/>
        <v>165.33470588235295</v>
      </c>
    </row>
    <row r="2660" spans="1:22" ht="2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42551.884189814817</v>
      </c>
      <c r="T2660" s="10">
        <f t="shared" si="333"/>
        <v>42581.884189814817</v>
      </c>
      <c r="U2660" s="13">
        <f t="shared" si="334"/>
        <v>30</v>
      </c>
      <c r="V2660" s="13">
        <f t="shared" si="335"/>
        <v>3.0333333333333332</v>
      </c>
    </row>
    <row r="2661" spans="1:2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42082.069560185191</v>
      </c>
      <c r="T2661" s="10">
        <f t="shared" si="333"/>
        <v>42112.069560185191</v>
      </c>
      <c r="U2661" s="13">
        <f t="shared" si="334"/>
        <v>30</v>
      </c>
      <c r="V2661" s="13">
        <f t="shared" si="335"/>
        <v>44.43333333333333</v>
      </c>
    </row>
    <row r="2662" spans="1:22" ht="43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42272.713171296295</v>
      </c>
      <c r="T2662" s="10">
        <f t="shared" si="333"/>
        <v>42332.754837962959</v>
      </c>
      <c r="U2662" s="13">
        <f t="shared" si="334"/>
        <v>60</v>
      </c>
      <c r="V2662" s="13">
        <f t="shared" si="335"/>
        <v>0.31666666666666665</v>
      </c>
    </row>
    <row r="2663" spans="1:22" ht="2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41542.958449074074</v>
      </c>
      <c r="T2663" s="10">
        <f t="shared" si="333"/>
        <v>41572.958449074074</v>
      </c>
      <c r="U2663" s="13">
        <f t="shared" si="334"/>
        <v>30</v>
      </c>
      <c r="V2663" s="13">
        <f t="shared" si="335"/>
        <v>171.5</v>
      </c>
    </row>
    <row r="2664" spans="1:22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42207.746678240743</v>
      </c>
      <c r="T2664" s="10">
        <f t="shared" si="333"/>
        <v>42237.746678240743</v>
      </c>
      <c r="U2664" s="13">
        <f t="shared" si="334"/>
        <v>30</v>
      </c>
      <c r="V2664" s="13">
        <f t="shared" si="335"/>
        <v>712</v>
      </c>
    </row>
    <row r="2665" spans="1:22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42222.622766203705</v>
      </c>
      <c r="T2665" s="10">
        <f t="shared" si="333"/>
        <v>42251.625</v>
      </c>
      <c r="U2665" s="13">
        <f t="shared" si="334"/>
        <v>29</v>
      </c>
      <c r="V2665" s="13">
        <f t="shared" si="335"/>
        <v>721.35344827586209</v>
      </c>
    </row>
    <row r="2666" spans="1:22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42313.02542824074</v>
      </c>
      <c r="T2666" s="10">
        <f t="shared" si="333"/>
        <v>42347.290972222225</v>
      </c>
      <c r="U2666" s="13">
        <f t="shared" si="334"/>
        <v>34</v>
      </c>
      <c r="V2666" s="13">
        <f t="shared" si="335"/>
        <v>532.35294117647061</v>
      </c>
    </row>
    <row r="2667" spans="1:22" ht="43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42083.895532407405</v>
      </c>
      <c r="T2667" s="10">
        <f t="shared" si="333"/>
        <v>42128.895532407405</v>
      </c>
      <c r="U2667" s="13">
        <f t="shared" si="334"/>
        <v>45</v>
      </c>
      <c r="V2667" s="13">
        <f t="shared" si="335"/>
        <v>95.777777777777771</v>
      </c>
    </row>
    <row r="2668" spans="1:22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42235.764340277776</v>
      </c>
      <c r="T2668" s="10">
        <f t="shared" si="333"/>
        <v>42272.875</v>
      </c>
      <c r="U2668" s="13">
        <f t="shared" si="334"/>
        <v>37</v>
      </c>
      <c r="V2668" s="13">
        <f t="shared" si="335"/>
        <v>430.52729729729731</v>
      </c>
    </row>
    <row r="2669" spans="1:22" ht="43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42380.926111111112</v>
      </c>
      <c r="T2669" s="10">
        <f t="shared" si="333"/>
        <v>42410.926111111112</v>
      </c>
      <c r="U2669" s="13">
        <f t="shared" si="334"/>
        <v>30</v>
      </c>
      <c r="V2669" s="13">
        <f t="shared" si="335"/>
        <v>55.333333333333336</v>
      </c>
    </row>
    <row r="2670" spans="1:22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42275.588715277772</v>
      </c>
      <c r="T2670" s="10">
        <f t="shared" si="333"/>
        <v>42317.60555555555</v>
      </c>
      <c r="U2670" s="13">
        <f t="shared" si="334"/>
        <v>42</v>
      </c>
      <c r="V2670" s="13">
        <f t="shared" si="335"/>
        <v>40.642857142857146</v>
      </c>
    </row>
    <row r="2671" spans="1:22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42319.035833333335</v>
      </c>
      <c r="T2671" s="10">
        <f t="shared" si="333"/>
        <v>42379.035833333335</v>
      </c>
      <c r="U2671" s="13">
        <f t="shared" si="334"/>
        <v>60</v>
      </c>
      <c r="V2671" s="13">
        <f t="shared" si="335"/>
        <v>16.683333333333334</v>
      </c>
    </row>
    <row r="2672" spans="1:22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41821.020601851851</v>
      </c>
      <c r="T2672" s="10">
        <f t="shared" si="333"/>
        <v>41849.020601851851</v>
      </c>
      <c r="U2672" s="13">
        <f t="shared" si="334"/>
        <v>28</v>
      </c>
      <c r="V2672" s="13">
        <f t="shared" si="335"/>
        <v>89.107142857142861</v>
      </c>
    </row>
    <row r="2673" spans="1:22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41962.749027777783</v>
      </c>
      <c r="T2673" s="10">
        <f t="shared" si="333"/>
        <v>41992.818055555559</v>
      </c>
      <c r="U2673" s="13">
        <f t="shared" si="334"/>
        <v>30</v>
      </c>
      <c r="V2673" s="13">
        <f t="shared" si="335"/>
        <v>94.533333333333331</v>
      </c>
    </row>
    <row r="2674" spans="1:22" ht="43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42344.884143518517</v>
      </c>
      <c r="T2674" s="10">
        <f t="shared" si="333"/>
        <v>42366.25</v>
      </c>
      <c r="U2674" s="13">
        <f t="shared" si="334"/>
        <v>22</v>
      </c>
      <c r="V2674" s="13">
        <f t="shared" si="335"/>
        <v>150.86363636363637</v>
      </c>
    </row>
    <row r="2675" spans="1:22" ht="43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41912.541655092595</v>
      </c>
      <c r="T2675" s="10">
        <f t="shared" si="333"/>
        <v>41941.947916666664</v>
      </c>
      <c r="U2675" s="13">
        <f t="shared" si="334"/>
        <v>29</v>
      </c>
      <c r="V2675" s="13">
        <f t="shared" si="335"/>
        <v>380.41379310344826</v>
      </c>
    </row>
    <row r="2676" spans="1:22" ht="43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42529.632754629631</v>
      </c>
      <c r="T2676" s="10">
        <f t="shared" si="333"/>
        <v>42556.207638888889</v>
      </c>
      <c r="U2676" s="13">
        <f t="shared" si="334"/>
        <v>27</v>
      </c>
      <c r="V2676" s="13">
        <f t="shared" si="335"/>
        <v>814.59259259259261</v>
      </c>
    </row>
    <row r="2677" spans="1:22" ht="43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41923.857511574075</v>
      </c>
      <c r="T2677" s="10">
        <f t="shared" si="333"/>
        <v>41953.899178240739</v>
      </c>
      <c r="U2677" s="13">
        <f t="shared" si="334"/>
        <v>30</v>
      </c>
      <c r="V2677" s="13">
        <f t="shared" si="335"/>
        <v>63.233333333333334</v>
      </c>
    </row>
    <row r="2678" spans="1:22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42482.624699074076</v>
      </c>
      <c r="T2678" s="10">
        <f t="shared" si="333"/>
        <v>42512.624699074076</v>
      </c>
      <c r="U2678" s="13">
        <f t="shared" si="334"/>
        <v>30</v>
      </c>
      <c r="V2678" s="13">
        <f t="shared" si="335"/>
        <v>35.266666666666666</v>
      </c>
    </row>
    <row r="2679" spans="1:22" ht="2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41793.029432870368</v>
      </c>
      <c r="T2679" s="10">
        <f t="shared" si="333"/>
        <v>41823.029432870368</v>
      </c>
      <c r="U2679" s="13">
        <f t="shared" si="334"/>
        <v>30</v>
      </c>
      <c r="V2679" s="13">
        <f t="shared" si="335"/>
        <v>113.83333333333333</v>
      </c>
    </row>
    <row r="2680" spans="1:22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42241.798206018517</v>
      </c>
      <c r="T2680" s="10">
        <f t="shared" si="333"/>
        <v>42271.798206018517</v>
      </c>
      <c r="U2680" s="13">
        <f t="shared" si="334"/>
        <v>30</v>
      </c>
      <c r="V2680" s="13">
        <f t="shared" si="335"/>
        <v>36.666666666666664</v>
      </c>
    </row>
    <row r="2681" spans="1:22" ht="43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42033.001087962963</v>
      </c>
      <c r="T2681" s="10">
        <f t="shared" si="333"/>
        <v>42063.001087962963</v>
      </c>
      <c r="U2681" s="13">
        <f t="shared" si="334"/>
        <v>30</v>
      </c>
      <c r="V2681" s="13">
        <f t="shared" si="335"/>
        <v>4.4000000000000004</v>
      </c>
    </row>
    <row r="2682" spans="1:2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42436.211701388893</v>
      </c>
      <c r="T2682" s="10">
        <f t="shared" si="333"/>
        <v>42466.170034722221</v>
      </c>
      <c r="U2682" s="13">
        <f t="shared" si="334"/>
        <v>30</v>
      </c>
      <c r="V2682" s="13">
        <f t="shared" si="335"/>
        <v>9.1999999999999993</v>
      </c>
    </row>
    <row r="2683" spans="1:22" ht="2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41805.895254629628</v>
      </c>
      <c r="T2683" s="10">
        <f t="shared" si="333"/>
        <v>41830.895254629628</v>
      </c>
      <c r="U2683" s="13">
        <f t="shared" si="334"/>
        <v>25</v>
      </c>
      <c r="V2683" s="13">
        <f t="shared" si="335"/>
        <v>2.2000000000000002</v>
      </c>
    </row>
    <row r="2684" spans="1:22" ht="2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41932.871990740743</v>
      </c>
      <c r="T2684" s="10">
        <f t="shared" si="333"/>
        <v>41965.249305555553</v>
      </c>
      <c r="U2684" s="13">
        <f t="shared" si="334"/>
        <v>33</v>
      </c>
      <c r="V2684" s="13">
        <f t="shared" si="335"/>
        <v>51.454545454545453</v>
      </c>
    </row>
    <row r="2685" spans="1:22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42034.75509259259</v>
      </c>
      <c r="T2685" s="10">
        <f t="shared" si="333"/>
        <v>42064.75509259259</v>
      </c>
      <c r="U2685" s="13">
        <f t="shared" si="334"/>
        <v>30</v>
      </c>
      <c r="V2685" s="13">
        <f t="shared" si="335"/>
        <v>1.2</v>
      </c>
    </row>
    <row r="2686" spans="1:22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41820.914641203701</v>
      </c>
      <c r="T2686" s="10">
        <f t="shared" si="333"/>
        <v>41860.914641203701</v>
      </c>
      <c r="U2686" s="13">
        <f t="shared" si="334"/>
        <v>40</v>
      </c>
      <c r="V2686" s="13">
        <f t="shared" si="335"/>
        <v>20</v>
      </c>
    </row>
    <row r="2687" spans="1:22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42061.69594907407</v>
      </c>
      <c r="T2687" s="10">
        <f t="shared" si="333"/>
        <v>42121.654282407413</v>
      </c>
      <c r="U2687" s="13">
        <f t="shared" si="334"/>
        <v>60</v>
      </c>
      <c r="V2687" s="13">
        <f t="shared" si="335"/>
        <v>0.16666666666666666</v>
      </c>
    </row>
    <row r="2688" spans="1:22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41892.974803240737</v>
      </c>
      <c r="T2688" s="10">
        <f t="shared" si="333"/>
        <v>41912.974803240737</v>
      </c>
      <c r="U2688" s="13">
        <f t="shared" si="334"/>
        <v>20</v>
      </c>
      <c r="V2688" s="13">
        <f t="shared" si="335"/>
        <v>0</v>
      </c>
    </row>
    <row r="2689" spans="1:22" ht="2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42154.64025462963</v>
      </c>
      <c r="T2689" s="10">
        <f t="shared" si="333"/>
        <v>42184.64025462963</v>
      </c>
      <c r="U2689" s="13">
        <f t="shared" si="334"/>
        <v>30</v>
      </c>
      <c r="V2689" s="13">
        <f t="shared" si="335"/>
        <v>0</v>
      </c>
    </row>
    <row r="2690" spans="1:2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42028.118865740747</v>
      </c>
      <c r="T2690" s="10">
        <f t="shared" si="333"/>
        <v>42059.125</v>
      </c>
      <c r="U2690" s="13">
        <f t="shared" si="334"/>
        <v>31</v>
      </c>
      <c r="V2690" s="13">
        <f t="shared" si="335"/>
        <v>2.3870967741935485</v>
      </c>
    </row>
    <row r="2691" spans="1:22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10">
        <f t="shared" ref="S2691:S2754" si="340">(((J2691/60)/60)/24)+DATE(1970,1,1)</f>
        <v>42551.961689814809</v>
      </c>
      <c r="T2691" s="10">
        <f t="shared" ref="T2691:T2754" si="341">(((I2691/60)/60)/24)+DATE(1970,1,1)</f>
        <v>42581.961689814809</v>
      </c>
      <c r="U2691" s="13">
        <f t="shared" ref="U2691:U2754" si="342">DATEDIF(S2691,T2691,"d")</f>
        <v>30</v>
      </c>
      <c r="V2691" s="13">
        <f t="shared" ref="V2691:V2754" si="343">E2691/U2691</f>
        <v>3.3333333333333333E-2</v>
      </c>
    </row>
    <row r="2692" spans="1:22" ht="43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42113.105046296296</v>
      </c>
      <c r="T2692" s="10">
        <f t="shared" si="341"/>
        <v>42158.105046296296</v>
      </c>
      <c r="U2692" s="13">
        <f t="shared" si="342"/>
        <v>45</v>
      </c>
      <c r="V2692" s="13">
        <f t="shared" si="343"/>
        <v>190.8</v>
      </c>
    </row>
    <row r="2693" spans="1:22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42089.724039351851</v>
      </c>
      <c r="T2693" s="10">
        <f t="shared" si="341"/>
        <v>42134.724039351851</v>
      </c>
      <c r="U2693" s="13">
        <f t="shared" si="342"/>
        <v>45</v>
      </c>
      <c r="V2693" s="13">
        <f t="shared" si="343"/>
        <v>0.77777777777777779</v>
      </c>
    </row>
    <row r="2694" spans="1:22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42058.334027777775</v>
      </c>
      <c r="T2694" s="10">
        <f t="shared" si="341"/>
        <v>42088.292361111111</v>
      </c>
      <c r="U2694" s="13">
        <f t="shared" si="342"/>
        <v>30</v>
      </c>
      <c r="V2694" s="13">
        <f t="shared" si="343"/>
        <v>0.83333333333333337</v>
      </c>
    </row>
    <row r="2695" spans="1:22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41834.138495370367</v>
      </c>
      <c r="T2695" s="10">
        <f t="shared" si="341"/>
        <v>41864.138495370367</v>
      </c>
      <c r="U2695" s="13">
        <f t="shared" si="342"/>
        <v>30</v>
      </c>
      <c r="V2695" s="13">
        <f t="shared" si="343"/>
        <v>1.3333333333333333</v>
      </c>
    </row>
    <row r="2696" spans="1:22" ht="43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41878.140497685185</v>
      </c>
      <c r="T2696" s="10">
        <f t="shared" si="341"/>
        <v>41908.140497685185</v>
      </c>
      <c r="U2696" s="13">
        <f t="shared" si="342"/>
        <v>30</v>
      </c>
      <c r="V2696" s="13">
        <f t="shared" si="343"/>
        <v>3.3333333333333333E-2</v>
      </c>
    </row>
    <row r="2697" spans="1:22" ht="29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42048.181921296295</v>
      </c>
      <c r="T2697" s="10">
        <f t="shared" si="341"/>
        <v>42108.14025462963</v>
      </c>
      <c r="U2697" s="13">
        <f t="shared" si="342"/>
        <v>60</v>
      </c>
      <c r="V2697" s="13">
        <f t="shared" si="343"/>
        <v>1.1833333333333333</v>
      </c>
    </row>
    <row r="2698" spans="1:22" ht="43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41964.844444444447</v>
      </c>
      <c r="T2698" s="10">
        <f t="shared" si="341"/>
        <v>41998.844444444447</v>
      </c>
      <c r="U2698" s="13">
        <f t="shared" si="342"/>
        <v>34</v>
      </c>
      <c r="V2698" s="13">
        <f t="shared" si="343"/>
        <v>99.705882352941174</v>
      </c>
    </row>
    <row r="2699" spans="1:22" ht="2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42187.940081018518</v>
      </c>
      <c r="T2699" s="10">
        <f t="shared" si="341"/>
        <v>42218.916666666672</v>
      </c>
      <c r="U2699" s="13">
        <f t="shared" si="342"/>
        <v>31</v>
      </c>
      <c r="V2699" s="13">
        <f t="shared" si="343"/>
        <v>195.51612903225808</v>
      </c>
    </row>
    <row r="2700" spans="1:22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41787.898240740738</v>
      </c>
      <c r="T2700" s="10">
        <f t="shared" si="341"/>
        <v>41817.898240740738</v>
      </c>
      <c r="U2700" s="13">
        <f t="shared" si="342"/>
        <v>30</v>
      </c>
      <c r="V2700" s="13">
        <f t="shared" si="343"/>
        <v>0.8670000000000001</v>
      </c>
    </row>
    <row r="2701" spans="1:22" ht="2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41829.896562499998</v>
      </c>
      <c r="T2701" s="10">
        <f t="shared" si="341"/>
        <v>41859.896562499998</v>
      </c>
      <c r="U2701" s="13">
        <f t="shared" si="342"/>
        <v>30</v>
      </c>
      <c r="V2701" s="13">
        <f t="shared" si="343"/>
        <v>0</v>
      </c>
    </row>
    <row r="2702" spans="1:22" ht="2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41870.87467592593</v>
      </c>
      <c r="T2702" s="10">
        <f t="shared" si="341"/>
        <v>41900.87467592593</v>
      </c>
      <c r="U2702" s="13">
        <f t="shared" si="342"/>
        <v>30</v>
      </c>
      <c r="V2702" s="13">
        <f t="shared" si="343"/>
        <v>2.3333333333333335</v>
      </c>
    </row>
    <row r="2703" spans="1:22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42801.774699074071</v>
      </c>
      <c r="T2703" s="10">
        <f t="shared" si="341"/>
        <v>42832.733032407406</v>
      </c>
      <c r="U2703" s="13">
        <f t="shared" si="342"/>
        <v>31</v>
      </c>
      <c r="V2703" s="13">
        <f t="shared" si="343"/>
        <v>50.645161290322584</v>
      </c>
    </row>
    <row r="2704" spans="1:22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42800.801817129628</v>
      </c>
      <c r="T2704" s="10">
        <f t="shared" si="341"/>
        <v>42830.760150462964</v>
      </c>
      <c r="U2704" s="13">
        <f t="shared" si="342"/>
        <v>30</v>
      </c>
      <c r="V2704" s="13">
        <f t="shared" si="343"/>
        <v>114.7</v>
      </c>
    </row>
    <row r="2705" spans="1:22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42756.690162037034</v>
      </c>
      <c r="T2705" s="10">
        <f t="shared" si="341"/>
        <v>42816.648495370369</v>
      </c>
      <c r="U2705" s="13">
        <f t="shared" si="342"/>
        <v>60</v>
      </c>
      <c r="V2705" s="13">
        <f t="shared" si="343"/>
        <v>691.66666666666663</v>
      </c>
    </row>
    <row r="2706" spans="1:22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42787.862430555557</v>
      </c>
      <c r="T2706" s="10">
        <f t="shared" si="341"/>
        <v>42830.820763888885</v>
      </c>
      <c r="U2706" s="13">
        <f t="shared" si="342"/>
        <v>43</v>
      </c>
      <c r="V2706" s="13">
        <f t="shared" si="343"/>
        <v>26.627906976744185</v>
      </c>
    </row>
    <row r="2707" spans="1:22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42773.916180555556</v>
      </c>
      <c r="T2707" s="10">
        <f t="shared" si="341"/>
        <v>42818.874513888892</v>
      </c>
      <c r="U2707" s="13">
        <f t="shared" si="342"/>
        <v>45</v>
      </c>
      <c r="V2707" s="13">
        <f t="shared" si="343"/>
        <v>38.644444444444446</v>
      </c>
    </row>
    <row r="2708" spans="1:22" ht="2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41899.294942129629</v>
      </c>
      <c r="T2708" s="10">
        <f t="shared" si="341"/>
        <v>41928.290972222225</v>
      </c>
      <c r="U2708" s="13">
        <f t="shared" si="342"/>
        <v>29</v>
      </c>
      <c r="V2708" s="13">
        <f t="shared" si="343"/>
        <v>1355.3103448275863</v>
      </c>
    </row>
    <row r="2709" spans="1:22" ht="2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41391.782905092594</v>
      </c>
      <c r="T2709" s="10">
        <f t="shared" si="341"/>
        <v>41421.290972222225</v>
      </c>
      <c r="U2709" s="13">
        <f t="shared" si="342"/>
        <v>30</v>
      </c>
      <c r="V2709" s="13">
        <f t="shared" si="343"/>
        <v>935.58566666666661</v>
      </c>
    </row>
    <row r="2710" spans="1:22" ht="2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42512.698217592595</v>
      </c>
      <c r="T2710" s="10">
        <f t="shared" si="341"/>
        <v>42572.698217592595</v>
      </c>
      <c r="U2710" s="13">
        <f t="shared" si="342"/>
        <v>60</v>
      </c>
      <c r="V2710" s="13">
        <f t="shared" si="343"/>
        <v>777.3845</v>
      </c>
    </row>
    <row r="2711" spans="1:22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42612.149780092594</v>
      </c>
      <c r="T2711" s="10">
        <f t="shared" si="341"/>
        <v>42647.165972222225</v>
      </c>
      <c r="U2711" s="13">
        <f t="shared" si="342"/>
        <v>35</v>
      </c>
      <c r="V2711" s="13">
        <f t="shared" si="343"/>
        <v>1451.5142857142857</v>
      </c>
    </row>
    <row r="2712" spans="1:22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41828.229490740741</v>
      </c>
      <c r="T2712" s="10">
        <f t="shared" si="341"/>
        <v>41860.083333333336</v>
      </c>
      <c r="U2712" s="13">
        <f t="shared" si="342"/>
        <v>32</v>
      </c>
      <c r="V2712" s="13">
        <f t="shared" si="343"/>
        <v>2885.6315625000002</v>
      </c>
    </row>
    <row r="2713" spans="1:22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41780.745254629634</v>
      </c>
      <c r="T2713" s="10">
        <f t="shared" si="341"/>
        <v>41810.917361111111</v>
      </c>
      <c r="U2713" s="13">
        <f t="shared" si="342"/>
        <v>30</v>
      </c>
      <c r="V2713" s="13">
        <f t="shared" si="343"/>
        <v>131.26666666666668</v>
      </c>
    </row>
    <row r="2714" spans="1:22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41432.062037037038</v>
      </c>
      <c r="T2714" s="10">
        <f t="shared" si="341"/>
        <v>41468.75</v>
      </c>
      <c r="U2714" s="13">
        <f t="shared" si="342"/>
        <v>36</v>
      </c>
      <c r="V2714" s="13">
        <f t="shared" si="343"/>
        <v>200.72222222222223</v>
      </c>
    </row>
    <row r="2715" spans="1:22" ht="43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42322.653749999998</v>
      </c>
      <c r="T2715" s="10">
        <f t="shared" si="341"/>
        <v>42362.653749999998</v>
      </c>
      <c r="U2715" s="13">
        <f t="shared" si="342"/>
        <v>40</v>
      </c>
      <c r="V2715" s="13">
        <f t="shared" si="343"/>
        <v>3834.05</v>
      </c>
    </row>
    <row r="2716" spans="1:22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42629.655046296291</v>
      </c>
      <c r="T2716" s="10">
        <f t="shared" si="341"/>
        <v>42657.958333333328</v>
      </c>
      <c r="U2716" s="13">
        <f t="shared" si="342"/>
        <v>28</v>
      </c>
      <c r="V2716" s="13">
        <f t="shared" si="343"/>
        <v>1038.8928571428571</v>
      </c>
    </row>
    <row r="2717" spans="1:22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42387.398472222223</v>
      </c>
      <c r="T2717" s="10">
        <f t="shared" si="341"/>
        <v>42421.398472222223</v>
      </c>
      <c r="U2717" s="13">
        <f t="shared" si="342"/>
        <v>34</v>
      </c>
      <c r="V2717" s="13">
        <f t="shared" si="343"/>
        <v>933.96147058823522</v>
      </c>
    </row>
    <row r="2718" spans="1:22" ht="58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42255.333252314813</v>
      </c>
      <c r="T2718" s="10">
        <f t="shared" si="341"/>
        <v>42285.333252314813</v>
      </c>
      <c r="U2718" s="13">
        <f t="shared" si="342"/>
        <v>30</v>
      </c>
      <c r="V2718" s="13">
        <f t="shared" si="343"/>
        <v>399.93366666666668</v>
      </c>
    </row>
    <row r="2719" spans="1:22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41934.914918981485</v>
      </c>
      <c r="T2719" s="10">
        <f t="shared" si="341"/>
        <v>41979.956585648149</v>
      </c>
      <c r="U2719" s="13">
        <f t="shared" si="342"/>
        <v>45</v>
      </c>
      <c r="V2719" s="13">
        <f t="shared" si="343"/>
        <v>667.24444444444441</v>
      </c>
    </row>
    <row r="2720" spans="1:22" ht="2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42465.596585648149</v>
      </c>
      <c r="T2720" s="10">
        <f t="shared" si="341"/>
        <v>42493.958333333328</v>
      </c>
      <c r="U2720" s="13">
        <f t="shared" si="342"/>
        <v>28</v>
      </c>
      <c r="V2720" s="13">
        <f t="shared" si="343"/>
        <v>665.89285714285711</v>
      </c>
    </row>
    <row r="2721" spans="1:22" ht="43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42418.031180555554</v>
      </c>
      <c r="T2721" s="10">
        <f t="shared" si="341"/>
        <v>42477.989513888882</v>
      </c>
      <c r="U2721" s="13">
        <f t="shared" si="342"/>
        <v>59</v>
      </c>
      <c r="V2721" s="13">
        <f t="shared" si="343"/>
        <v>110.67796610169492</v>
      </c>
    </row>
    <row r="2722" spans="1:22" ht="2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42655.465891203698</v>
      </c>
      <c r="T2722" s="10">
        <f t="shared" si="341"/>
        <v>42685.507557870369</v>
      </c>
      <c r="U2722" s="13">
        <f t="shared" si="342"/>
        <v>30</v>
      </c>
      <c r="V2722" s="13">
        <f t="shared" si="343"/>
        <v>984.36666666666667</v>
      </c>
    </row>
    <row r="2723" spans="1:22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41493.543958333335</v>
      </c>
      <c r="T2723" s="10">
        <f t="shared" si="341"/>
        <v>41523.791666666664</v>
      </c>
      <c r="U2723" s="13">
        <f t="shared" si="342"/>
        <v>30</v>
      </c>
      <c r="V2723" s="13">
        <f t="shared" si="343"/>
        <v>365.5</v>
      </c>
    </row>
    <row r="2724" spans="1:22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42704.857094907406</v>
      </c>
      <c r="T2724" s="10">
        <f t="shared" si="341"/>
        <v>42764.857094907406</v>
      </c>
      <c r="U2724" s="13">
        <f t="shared" si="342"/>
        <v>60</v>
      </c>
      <c r="V2724" s="13">
        <f t="shared" si="343"/>
        <v>210.45</v>
      </c>
    </row>
    <row r="2725" spans="1:22" ht="43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41944.83898148148</v>
      </c>
      <c r="T2725" s="10">
        <f t="shared" si="341"/>
        <v>42004.880648148144</v>
      </c>
      <c r="U2725" s="13">
        <f t="shared" si="342"/>
        <v>60</v>
      </c>
      <c r="V2725" s="13">
        <f t="shared" si="343"/>
        <v>280.10000000000002</v>
      </c>
    </row>
    <row r="2726" spans="1:22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42199.32707175926</v>
      </c>
      <c r="T2726" s="10">
        <f t="shared" si="341"/>
        <v>42231.32707175926</v>
      </c>
      <c r="U2726" s="13">
        <f t="shared" si="342"/>
        <v>32</v>
      </c>
      <c r="V2726" s="13">
        <f t="shared" si="343"/>
        <v>228.965</v>
      </c>
    </row>
    <row r="2727" spans="1:22" ht="29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42745.744618055556</v>
      </c>
      <c r="T2727" s="10">
        <f t="shared" si="341"/>
        <v>42795.744618055556</v>
      </c>
      <c r="U2727" s="13">
        <f t="shared" si="342"/>
        <v>50</v>
      </c>
      <c r="V2727" s="13">
        <f t="shared" si="343"/>
        <v>1156.3399999999999</v>
      </c>
    </row>
    <row r="2728" spans="1:2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42452.579988425925</v>
      </c>
      <c r="T2728" s="10">
        <f t="shared" si="341"/>
        <v>42482.579988425925</v>
      </c>
      <c r="U2728" s="13">
        <f t="shared" si="342"/>
        <v>30</v>
      </c>
      <c r="V2728" s="13">
        <f t="shared" si="343"/>
        <v>3524.8333333333335</v>
      </c>
    </row>
    <row r="2729" spans="1:22" ht="2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42198.676655092597</v>
      </c>
      <c r="T2729" s="10">
        <f t="shared" si="341"/>
        <v>42223.676655092597</v>
      </c>
      <c r="U2729" s="13">
        <f t="shared" si="342"/>
        <v>25</v>
      </c>
      <c r="V2729" s="13">
        <f t="shared" si="343"/>
        <v>1972.84</v>
      </c>
    </row>
    <row r="2730" spans="1:22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42333.59993055556</v>
      </c>
      <c r="T2730" s="10">
        <f t="shared" si="341"/>
        <v>42368.59993055556</v>
      </c>
      <c r="U2730" s="13">
        <f t="shared" si="342"/>
        <v>35</v>
      </c>
      <c r="V2730" s="13">
        <f t="shared" si="343"/>
        <v>864.97142857142853</v>
      </c>
    </row>
    <row r="2731" spans="1:22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42095.240706018521</v>
      </c>
      <c r="T2731" s="10">
        <f t="shared" si="341"/>
        <v>42125.240706018521</v>
      </c>
      <c r="U2731" s="13">
        <f t="shared" si="342"/>
        <v>30</v>
      </c>
      <c r="V2731" s="13">
        <f t="shared" si="343"/>
        <v>261.10000000000002</v>
      </c>
    </row>
    <row r="2732" spans="1:22" ht="29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41351.541377314818</v>
      </c>
      <c r="T2732" s="10">
        <f t="shared" si="341"/>
        <v>41386.541377314818</v>
      </c>
      <c r="U2732" s="13">
        <f t="shared" si="342"/>
        <v>35</v>
      </c>
      <c r="V2732" s="13">
        <f t="shared" si="343"/>
        <v>1313.6860000000001</v>
      </c>
    </row>
    <row r="2733" spans="1:22" ht="43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41872.525717592594</v>
      </c>
      <c r="T2733" s="10">
        <f t="shared" si="341"/>
        <v>41930.166666666664</v>
      </c>
      <c r="U2733" s="13">
        <f t="shared" si="342"/>
        <v>58</v>
      </c>
      <c r="V2733" s="13">
        <f t="shared" si="343"/>
        <v>539.5</v>
      </c>
    </row>
    <row r="2734" spans="1:22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41389.808194444442</v>
      </c>
      <c r="T2734" s="10">
        <f t="shared" si="341"/>
        <v>41422</v>
      </c>
      <c r="U2734" s="13">
        <f t="shared" si="342"/>
        <v>33</v>
      </c>
      <c r="V2734" s="13">
        <f t="shared" si="343"/>
        <v>430</v>
      </c>
    </row>
    <row r="2735" spans="1:22" ht="43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42044.272847222222</v>
      </c>
      <c r="T2735" s="10">
        <f t="shared" si="341"/>
        <v>42104.231180555551</v>
      </c>
      <c r="U2735" s="13">
        <f t="shared" si="342"/>
        <v>60</v>
      </c>
      <c r="V2735" s="13">
        <f t="shared" si="343"/>
        <v>896.15</v>
      </c>
    </row>
    <row r="2736" spans="1:22" ht="43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42626.668888888889</v>
      </c>
      <c r="T2736" s="10">
        <f t="shared" si="341"/>
        <v>42656.915972222225</v>
      </c>
      <c r="U2736" s="13">
        <f t="shared" si="342"/>
        <v>30</v>
      </c>
      <c r="V2736" s="13">
        <f t="shared" si="343"/>
        <v>753.43333333333328</v>
      </c>
    </row>
    <row r="2737" spans="1:22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41316.120949074073</v>
      </c>
      <c r="T2737" s="10">
        <f t="shared" si="341"/>
        <v>41346.833333333336</v>
      </c>
      <c r="U2737" s="13">
        <f t="shared" si="342"/>
        <v>30</v>
      </c>
      <c r="V2737" s="13">
        <f t="shared" si="343"/>
        <v>244.53366666666668</v>
      </c>
    </row>
    <row r="2738" spans="1:22" ht="58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41722.666354166664</v>
      </c>
      <c r="T2738" s="10">
        <f t="shared" si="341"/>
        <v>41752.666354166664</v>
      </c>
      <c r="U2738" s="13">
        <f t="shared" si="342"/>
        <v>30</v>
      </c>
      <c r="V2738" s="13">
        <f t="shared" si="343"/>
        <v>327.73333333333335</v>
      </c>
    </row>
    <row r="2739" spans="1:22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41611.917673611111</v>
      </c>
      <c r="T2739" s="10">
        <f t="shared" si="341"/>
        <v>41654.791666666664</v>
      </c>
      <c r="U2739" s="13">
        <f t="shared" si="342"/>
        <v>43</v>
      </c>
      <c r="V2739" s="13">
        <f t="shared" si="343"/>
        <v>1716.7032558139535</v>
      </c>
    </row>
    <row r="2740" spans="1:22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42620.143564814818</v>
      </c>
      <c r="T2740" s="10">
        <f t="shared" si="341"/>
        <v>42680.143564814818</v>
      </c>
      <c r="U2740" s="13">
        <f t="shared" si="342"/>
        <v>60</v>
      </c>
      <c r="V2740" s="13">
        <f t="shared" si="343"/>
        <v>123.28333333333333</v>
      </c>
    </row>
    <row r="2741" spans="1:22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41719.887928240743</v>
      </c>
      <c r="T2741" s="10">
        <f t="shared" si="341"/>
        <v>41764.887928240743</v>
      </c>
      <c r="U2741" s="13">
        <f t="shared" si="342"/>
        <v>45</v>
      </c>
      <c r="V2741" s="13">
        <f t="shared" si="343"/>
        <v>93.888888888888886</v>
      </c>
    </row>
    <row r="2742" spans="1:22" ht="29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42045.031851851847</v>
      </c>
      <c r="T2742" s="10">
        <f t="shared" si="341"/>
        <v>42074.99018518519</v>
      </c>
      <c r="U2742" s="13">
        <f t="shared" si="342"/>
        <v>29</v>
      </c>
      <c r="V2742" s="13">
        <f t="shared" si="343"/>
        <v>10.689655172413794</v>
      </c>
    </row>
    <row r="2743" spans="1:2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41911.657430555555</v>
      </c>
      <c r="T2743" s="10">
        <f t="shared" si="341"/>
        <v>41932.088194444441</v>
      </c>
      <c r="U2743" s="13">
        <f t="shared" si="342"/>
        <v>21</v>
      </c>
      <c r="V2743" s="13">
        <f t="shared" si="343"/>
        <v>1.6666666666666667</v>
      </c>
    </row>
    <row r="2744" spans="1:22" ht="2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41030.719756944447</v>
      </c>
      <c r="T2744" s="10">
        <f t="shared" si="341"/>
        <v>41044.719756944447</v>
      </c>
      <c r="U2744" s="13">
        <f t="shared" si="342"/>
        <v>14</v>
      </c>
      <c r="V2744" s="13">
        <f t="shared" si="343"/>
        <v>52.214285714285715</v>
      </c>
    </row>
    <row r="2745" spans="1:22" ht="43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42632.328784722224</v>
      </c>
      <c r="T2745" s="10">
        <f t="shared" si="341"/>
        <v>42662.328784722224</v>
      </c>
      <c r="U2745" s="13">
        <f t="shared" si="342"/>
        <v>30</v>
      </c>
      <c r="V2745" s="13">
        <f t="shared" si="343"/>
        <v>0</v>
      </c>
    </row>
    <row r="2746" spans="1:22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40938.062476851854</v>
      </c>
      <c r="T2746" s="10">
        <f t="shared" si="341"/>
        <v>40968.062476851854</v>
      </c>
      <c r="U2746" s="13">
        <f t="shared" si="342"/>
        <v>30</v>
      </c>
      <c r="V2746" s="13">
        <f t="shared" si="343"/>
        <v>27.833333333333332</v>
      </c>
    </row>
    <row r="2747" spans="1:22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41044.988055555557</v>
      </c>
      <c r="T2747" s="10">
        <f t="shared" si="341"/>
        <v>41104.988055555557</v>
      </c>
      <c r="U2747" s="13">
        <f t="shared" si="342"/>
        <v>60</v>
      </c>
      <c r="V2747" s="13">
        <f t="shared" si="343"/>
        <v>29.183333333333334</v>
      </c>
    </row>
    <row r="2748" spans="1:22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41850.781377314815</v>
      </c>
      <c r="T2748" s="10">
        <f t="shared" si="341"/>
        <v>41880.781377314815</v>
      </c>
      <c r="U2748" s="13">
        <f t="shared" si="342"/>
        <v>30</v>
      </c>
      <c r="V2748" s="13">
        <f t="shared" si="343"/>
        <v>26.7</v>
      </c>
    </row>
    <row r="2749" spans="1:22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41044.64811342593</v>
      </c>
      <c r="T2749" s="10">
        <f t="shared" si="341"/>
        <v>41076.131944444445</v>
      </c>
      <c r="U2749" s="13">
        <f t="shared" si="342"/>
        <v>32</v>
      </c>
      <c r="V2749" s="13">
        <f t="shared" si="343"/>
        <v>4.375</v>
      </c>
    </row>
    <row r="2750" spans="1:22" ht="29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42585.7106712963</v>
      </c>
      <c r="T2750" s="10">
        <f t="shared" si="341"/>
        <v>42615.7106712963</v>
      </c>
      <c r="U2750" s="13">
        <f t="shared" si="342"/>
        <v>30</v>
      </c>
      <c r="V2750" s="13">
        <f t="shared" si="343"/>
        <v>1.7666666666666666</v>
      </c>
    </row>
    <row r="2751" spans="1:22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42068.799039351856</v>
      </c>
      <c r="T2751" s="10">
        <f t="shared" si="341"/>
        <v>42098.757372685184</v>
      </c>
      <c r="U2751" s="13">
        <f t="shared" si="342"/>
        <v>30</v>
      </c>
      <c r="V2751" s="13">
        <f t="shared" si="343"/>
        <v>3.6666666666666665</v>
      </c>
    </row>
    <row r="2752" spans="1:22" ht="2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41078.899826388886</v>
      </c>
      <c r="T2752" s="10">
        <f t="shared" si="341"/>
        <v>41090.833333333336</v>
      </c>
      <c r="U2752" s="13">
        <f t="shared" si="342"/>
        <v>12</v>
      </c>
      <c r="V2752" s="13">
        <f t="shared" si="343"/>
        <v>0</v>
      </c>
    </row>
    <row r="2753" spans="1:22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41747.887060185189</v>
      </c>
      <c r="T2753" s="10">
        <f t="shared" si="341"/>
        <v>41807.887060185189</v>
      </c>
      <c r="U2753" s="13">
        <f t="shared" si="342"/>
        <v>60</v>
      </c>
      <c r="V2753" s="13">
        <f t="shared" si="343"/>
        <v>0</v>
      </c>
    </row>
    <row r="2754" spans="1:22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40855.765092592592</v>
      </c>
      <c r="T2754" s="10">
        <f t="shared" si="341"/>
        <v>40895.765092592592</v>
      </c>
      <c r="U2754" s="13">
        <f t="shared" si="342"/>
        <v>40</v>
      </c>
      <c r="V2754" s="13">
        <f t="shared" si="343"/>
        <v>13.75</v>
      </c>
    </row>
    <row r="2755" spans="1:22" ht="2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10">
        <f t="shared" ref="S2755:S2818" si="348">(((J2755/60)/60)/24)+DATE(1970,1,1)</f>
        <v>41117.900729166664</v>
      </c>
      <c r="T2755" s="10">
        <f t="shared" ref="T2755:T2818" si="349">(((I2755/60)/60)/24)+DATE(1970,1,1)</f>
        <v>41147.900729166664</v>
      </c>
      <c r="U2755" s="13">
        <f t="shared" ref="U2755:U2818" si="350">DATEDIF(S2755,T2755,"d")</f>
        <v>30</v>
      </c>
      <c r="V2755" s="13">
        <f t="shared" ref="V2755:V2818" si="351">E2755/U2755</f>
        <v>12.666666666666666</v>
      </c>
    </row>
    <row r="2756" spans="1:22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41863.636006944449</v>
      </c>
      <c r="T2756" s="10">
        <f t="shared" si="349"/>
        <v>41893.636006944449</v>
      </c>
      <c r="U2756" s="13">
        <f t="shared" si="350"/>
        <v>30</v>
      </c>
      <c r="V2756" s="13">
        <f t="shared" si="351"/>
        <v>0</v>
      </c>
    </row>
    <row r="2757" spans="1:22" ht="29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42072.790821759263</v>
      </c>
      <c r="T2757" s="10">
        <f t="shared" si="349"/>
        <v>42102.790821759263</v>
      </c>
      <c r="U2757" s="13">
        <f t="shared" si="350"/>
        <v>30</v>
      </c>
      <c r="V2757" s="13">
        <f t="shared" si="351"/>
        <v>8.6666666666666661</v>
      </c>
    </row>
    <row r="2758" spans="1:22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41620.90047453704</v>
      </c>
      <c r="T2758" s="10">
        <f t="shared" si="349"/>
        <v>41650.90047453704</v>
      </c>
      <c r="U2758" s="13">
        <f t="shared" si="350"/>
        <v>30</v>
      </c>
      <c r="V2758" s="13">
        <f t="shared" si="351"/>
        <v>34.93333333333333</v>
      </c>
    </row>
    <row r="2759" spans="1:2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42573.65662037037</v>
      </c>
      <c r="T2759" s="10">
        <f t="shared" si="349"/>
        <v>42588.65662037037</v>
      </c>
      <c r="U2759" s="13">
        <f t="shared" si="350"/>
        <v>15</v>
      </c>
      <c r="V2759" s="13">
        <f t="shared" si="351"/>
        <v>0.66666666666666663</v>
      </c>
    </row>
    <row r="2760" spans="1:22" ht="43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42639.441932870366</v>
      </c>
      <c r="T2760" s="10">
        <f t="shared" si="349"/>
        <v>42653.441932870366</v>
      </c>
      <c r="U2760" s="13">
        <f t="shared" si="350"/>
        <v>14</v>
      </c>
      <c r="V2760" s="13">
        <f t="shared" si="351"/>
        <v>16.714285714285715</v>
      </c>
    </row>
    <row r="2761" spans="1:22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42524.36650462963</v>
      </c>
      <c r="T2761" s="10">
        <f t="shared" si="349"/>
        <v>42567.36650462963</v>
      </c>
      <c r="U2761" s="13">
        <f t="shared" si="350"/>
        <v>43</v>
      </c>
      <c r="V2761" s="13">
        <f t="shared" si="351"/>
        <v>2.441860465116279</v>
      </c>
    </row>
    <row r="2762" spans="1:22" ht="43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41415.461319444446</v>
      </c>
      <c r="T2762" s="10">
        <f t="shared" si="349"/>
        <v>41445.461319444446</v>
      </c>
      <c r="U2762" s="13">
        <f t="shared" si="350"/>
        <v>30</v>
      </c>
      <c r="V2762" s="13">
        <f t="shared" si="351"/>
        <v>0</v>
      </c>
    </row>
    <row r="2763" spans="1:22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41247.063576388886</v>
      </c>
      <c r="T2763" s="10">
        <f t="shared" si="349"/>
        <v>41277.063576388886</v>
      </c>
      <c r="U2763" s="13">
        <f t="shared" si="350"/>
        <v>30</v>
      </c>
      <c r="V2763" s="13">
        <f t="shared" si="351"/>
        <v>1.2</v>
      </c>
    </row>
    <row r="2764" spans="1:22" ht="2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40927.036979166667</v>
      </c>
      <c r="T2764" s="10">
        <f t="shared" si="349"/>
        <v>40986.995312500003</v>
      </c>
      <c r="U2764" s="13">
        <f t="shared" si="350"/>
        <v>59</v>
      </c>
      <c r="V2764" s="13">
        <f t="shared" si="351"/>
        <v>0.42372881355932202</v>
      </c>
    </row>
    <row r="2765" spans="1:22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41373.579675925925</v>
      </c>
      <c r="T2765" s="10">
        <f t="shared" si="349"/>
        <v>41418.579675925925</v>
      </c>
      <c r="U2765" s="13">
        <f t="shared" si="350"/>
        <v>45</v>
      </c>
      <c r="V2765" s="13">
        <f t="shared" si="351"/>
        <v>2</v>
      </c>
    </row>
    <row r="2766" spans="1:22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41030.292025462964</v>
      </c>
      <c r="T2766" s="10">
        <f t="shared" si="349"/>
        <v>41059.791666666664</v>
      </c>
      <c r="U2766" s="13">
        <f t="shared" si="350"/>
        <v>29</v>
      </c>
      <c r="V2766" s="13">
        <f t="shared" si="351"/>
        <v>1.5517241379310345</v>
      </c>
    </row>
    <row r="2767" spans="1:22" ht="2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41194.579027777778</v>
      </c>
      <c r="T2767" s="10">
        <f t="shared" si="349"/>
        <v>41210.579027777778</v>
      </c>
      <c r="U2767" s="13">
        <f t="shared" si="350"/>
        <v>16</v>
      </c>
      <c r="V2767" s="13">
        <f t="shared" si="351"/>
        <v>0</v>
      </c>
    </row>
    <row r="2768" spans="1:22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40736.668032407404</v>
      </c>
      <c r="T2768" s="10">
        <f t="shared" si="349"/>
        <v>40766.668032407404</v>
      </c>
      <c r="U2768" s="13">
        <f t="shared" si="350"/>
        <v>30</v>
      </c>
      <c r="V2768" s="13">
        <f t="shared" si="351"/>
        <v>3.3333333333333335</v>
      </c>
    </row>
    <row r="2769" spans="1:22" ht="2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42172.958912037036</v>
      </c>
      <c r="T2769" s="10">
        <f t="shared" si="349"/>
        <v>42232.958912037036</v>
      </c>
      <c r="U2769" s="13">
        <f t="shared" si="350"/>
        <v>60</v>
      </c>
      <c r="V2769" s="13">
        <f t="shared" si="351"/>
        <v>0.56666666666666665</v>
      </c>
    </row>
    <row r="2770" spans="1:22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40967.614849537036</v>
      </c>
      <c r="T2770" s="10">
        <f t="shared" si="349"/>
        <v>40997.573182870372</v>
      </c>
      <c r="U2770" s="13">
        <f t="shared" si="350"/>
        <v>30</v>
      </c>
      <c r="V2770" s="13">
        <f t="shared" si="351"/>
        <v>33.4</v>
      </c>
    </row>
    <row r="2771" spans="1:22" ht="2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41745.826273148145</v>
      </c>
      <c r="T2771" s="10">
        <f t="shared" si="349"/>
        <v>41795.826273148145</v>
      </c>
      <c r="U2771" s="13">
        <f t="shared" si="350"/>
        <v>50</v>
      </c>
      <c r="V2771" s="13">
        <f t="shared" si="351"/>
        <v>0.04</v>
      </c>
    </row>
    <row r="2772" spans="1:22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41686.705208333333</v>
      </c>
      <c r="T2772" s="10">
        <f t="shared" si="349"/>
        <v>41716.663541666669</v>
      </c>
      <c r="U2772" s="13">
        <f t="shared" si="350"/>
        <v>30</v>
      </c>
      <c r="V2772" s="13">
        <f t="shared" si="351"/>
        <v>69.408333333333331</v>
      </c>
    </row>
    <row r="2773" spans="1:22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41257.531712962962</v>
      </c>
      <c r="T2773" s="10">
        <f t="shared" si="349"/>
        <v>41306.708333333336</v>
      </c>
      <c r="U2773" s="13">
        <f t="shared" si="350"/>
        <v>49</v>
      </c>
      <c r="V2773" s="13">
        <f t="shared" si="351"/>
        <v>0</v>
      </c>
    </row>
    <row r="2774" spans="1:22" ht="2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41537.869143518517</v>
      </c>
      <c r="T2774" s="10">
        <f t="shared" si="349"/>
        <v>41552.869143518517</v>
      </c>
      <c r="U2774" s="13">
        <f t="shared" si="350"/>
        <v>15</v>
      </c>
      <c r="V2774" s="13">
        <f t="shared" si="351"/>
        <v>0</v>
      </c>
    </row>
    <row r="2775" spans="1:22" ht="2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42474.86482638889</v>
      </c>
      <c r="T2775" s="10">
        <f t="shared" si="349"/>
        <v>42484.86482638889</v>
      </c>
      <c r="U2775" s="13">
        <f t="shared" si="350"/>
        <v>10</v>
      </c>
      <c r="V2775" s="13">
        <f t="shared" si="351"/>
        <v>0.1</v>
      </c>
    </row>
    <row r="2776" spans="1:22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41311.126481481479</v>
      </c>
      <c r="T2776" s="10">
        <f t="shared" si="349"/>
        <v>41341.126481481479</v>
      </c>
      <c r="U2776" s="13">
        <f t="shared" si="350"/>
        <v>30</v>
      </c>
      <c r="V2776" s="13">
        <f t="shared" si="351"/>
        <v>19</v>
      </c>
    </row>
    <row r="2777" spans="1:22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40863.013356481482</v>
      </c>
      <c r="T2777" s="10">
        <f t="shared" si="349"/>
        <v>40893.013356481482</v>
      </c>
      <c r="U2777" s="13">
        <f t="shared" si="350"/>
        <v>30</v>
      </c>
      <c r="V2777" s="13">
        <f t="shared" si="351"/>
        <v>5</v>
      </c>
    </row>
    <row r="2778" spans="1:22" ht="43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42136.297175925924</v>
      </c>
      <c r="T2778" s="10">
        <f t="shared" si="349"/>
        <v>42167.297175925924</v>
      </c>
      <c r="U2778" s="13">
        <f t="shared" si="350"/>
        <v>31</v>
      </c>
      <c r="V2778" s="13">
        <f t="shared" si="351"/>
        <v>53.387096774193552</v>
      </c>
    </row>
    <row r="2779" spans="1:22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42172.669027777782</v>
      </c>
      <c r="T2779" s="10">
        <f t="shared" si="349"/>
        <v>42202.669027777782</v>
      </c>
      <c r="U2779" s="13">
        <f t="shared" si="350"/>
        <v>30</v>
      </c>
      <c r="V2779" s="13">
        <f t="shared" si="351"/>
        <v>0.33333333333333331</v>
      </c>
    </row>
    <row r="2780" spans="1:22" ht="43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41846.978078703702</v>
      </c>
      <c r="T2780" s="10">
        <f t="shared" si="349"/>
        <v>41876.978078703702</v>
      </c>
      <c r="U2780" s="13">
        <f t="shared" si="350"/>
        <v>30</v>
      </c>
      <c r="V2780" s="13">
        <f t="shared" si="351"/>
        <v>46.833333333333336</v>
      </c>
    </row>
    <row r="2781" spans="1:22" ht="2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42300.585891203707</v>
      </c>
      <c r="T2781" s="10">
        <f t="shared" si="349"/>
        <v>42330.627557870372</v>
      </c>
      <c r="U2781" s="13">
        <f t="shared" si="350"/>
        <v>30</v>
      </c>
      <c r="V2781" s="13">
        <f t="shared" si="351"/>
        <v>1.7666666666666666</v>
      </c>
    </row>
    <row r="2782" spans="1:22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42774.447777777779</v>
      </c>
      <c r="T2782" s="10">
        <f t="shared" si="349"/>
        <v>42804.447777777779</v>
      </c>
      <c r="U2782" s="13">
        <f t="shared" si="350"/>
        <v>30</v>
      </c>
      <c r="V2782" s="13">
        <f t="shared" si="351"/>
        <v>0</v>
      </c>
    </row>
    <row r="2783" spans="1:22" ht="29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42018.94159722222</v>
      </c>
      <c r="T2783" s="10">
        <f t="shared" si="349"/>
        <v>42047.291666666672</v>
      </c>
      <c r="U2783" s="13">
        <f t="shared" si="350"/>
        <v>29</v>
      </c>
      <c r="V2783" s="13">
        <f t="shared" si="351"/>
        <v>45.379310344827587</v>
      </c>
    </row>
    <row r="2784" spans="1:22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42026.924976851849</v>
      </c>
      <c r="T2784" s="10">
        <f t="shared" si="349"/>
        <v>42052.207638888889</v>
      </c>
      <c r="U2784" s="13">
        <f t="shared" si="350"/>
        <v>26</v>
      </c>
      <c r="V2784" s="13">
        <f t="shared" si="351"/>
        <v>46.153846153846153</v>
      </c>
    </row>
    <row r="2785" spans="1:22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42103.535254629634</v>
      </c>
      <c r="T2785" s="10">
        <f t="shared" si="349"/>
        <v>42117.535254629634</v>
      </c>
      <c r="U2785" s="13">
        <f t="shared" si="350"/>
        <v>14</v>
      </c>
      <c r="V2785" s="13">
        <f t="shared" si="351"/>
        <v>81.785714285714292</v>
      </c>
    </row>
    <row r="2786" spans="1:22" ht="2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41920.787534722222</v>
      </c>
      <c r="T2786" s="10">
        <f t="shared" si="349"/>
        <v>41941.787534722222</v>
      </c>
      <c r="U2786" s="13">
        <f t="shared" si="350"/>
        <v>21</v>
      </c>
      <c r="V2786" s="13">
        <f t="shared" si="351"/>
        <v>340</v>
      </c>
    </row>
    <row r="2787" spans="1:22" ht="2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42558.189432870371</v>
      </c>
      <c r="T2787" s="10">
        <f t="shared" si="349"/>
        <v>42587.875</v>
      </c>
      <c r="U2787" s="13">
        <f t="shared" si="350"/>
        <v>29</v>
      </c>
      <c r="V2787" s="13">
        <f t="shared" si="351"/>
        <v>180.48275862068965</v>
      </c>
    </row>
    <row r="2788" spans="1:22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41815.569212962961</v>
      </c>
      <c r="T2788" s="10">
        <f t="shared" si="349"/>
        <v>41829.569212962961</v>
      </c>
      <c r="U2788" s="13">
        <f t="shared" si="350"/>
        <v>14</v>
      </c>
      <c r="V2788" s="13">
        <f t="shared" si="351"/>
        <v>210.42857142857142</v>
      </c>
    </row>
    <row r="2789" spans="1:22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41808.198518518519</v>
      </c>
      <c r="T2789" s="10">
        <f t="shared" si="349"/>
        <v>41838.198518518519</v>
      </c>
      <c r="U2789" s="13">
        <f t="shared" si="350"/>
        <v>30</v>
      </c>
      <c r="V2789" s="13">
        <f t="shared" si="351"/>
        <v>39.9</v>
      </c>
    </row>
    <row r="2790" spans="1:22" ht="29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42550.701886574068</v>
      </c>
      <c r="T2790" s="10">
        <f t="shared" si="349"/>
        <v>42580.701886574068</v>
      </c>
      <c r="U2790" s="13">
        <f t="shared" si="350"/>
        <v>30</v>
      </c>
      <c r="V2790" s="13">
        <f t="shared" si="351"/>
        <v>68.333333333333329</v>
      </c>
    </row>
    <row r="2791" spans="1:22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42056.013124999998</v>
      </c>
      <c r="T2791" s="10">
        <f t="shared" si="349"/>
        <v>42075.166666666672</v>
      </c>
      <c r="U2791" s="13">
        <f t="shared" si="350"/>
        <v>19</v>
      </c>
      <c r="V2791" s="13">
        <f t="shared" si="351"/>
        <v>159.73684210526315</v>
      </c>
    </row>
    <row r="2792" spans="1:22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42016.938692129625</v>
      </c>
      <c r="T2792" s="10">
        <f t="shared" si="349"/>
        <v>42046.938692129625</v>
      </c>
      <c r="U2792" s="13">
        <f t="shared" si="350"/>
        <v>30</v>
      </c>
      <c r="V2792" s="13">
        <f t="shared" si="351"/>
        <v>105.33333333333333</v>
      </c>
    </row>
    <row r="2793" spans="1:22" ht="43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42591.899988425925</v>
      </c>
      <c r="T2793" s="10">
        <f t="shared" si="349"/>
        <v>42622.166666666672</v>
      </c>
      <c r="U2793" s="13">
        <f t="shared" si="350"/>
        <v>31</v>
      </c>
      <c r="V2793" s="13">
        <f t="shared" si="351"/>
        <v>66.129032258064512</v>
      </c>
    </row>
    <row r="2794" spans="1:22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42183.231006944443</v>
      </c>
      <c r="T2794" s="10">
        <f t="shared" si="349"/>
        <v>42228.231006944443</v>
      </c>
      <c r="U2794" s="13">
        <f t="shared" si="350"/>
        <v>45</v>
      </c>
      <c r="V2794" s="13">
        <f t="shared" si="351"/>
        <v>47.822222222222223</v>
      </c>
    </row>
    <row r="2795" spans="1:22" ht="43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42176.419039351851</v>
      </c>
      <c r="T2795" s="10">
        <f t="shared" si="349"/>
        <v>42206.419039351851</v>
      </c>
      <c r="U2795" s="13">
        <f t="shared" si="350"/>
        <v>30</v>
      </c>
      <c r="V2795" s="13">
        <f t="shared" si="351"/>
        <v>368.55833333333334</v>
      </c>
    </row>
    <row r="2796" spans="1:22" ht="43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42416.691655092596</v>
      </c>
      <c r="T2796" s="10">
        <f t="shared" si="349"/>
        <v>42432.791666666672</v>
      </c>
      <c r="U2796" s="13">
        <f t="shared" si="350"/>
        <v>16</v>
      </c>
      <c r="V2796" s="13">
        <f t="shared" si="351"/>
        <v>4.6875</v>
      </c>
    </row>
    <row r="2797" spans="1:22" ht="2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41780.525937500002</v>
      </c>
      <c r="T2797" s="10">
        <f t="shared" si="349"/>
        <v>41796.958333333336</v>
      </c>
      <c r="U2797" s="13">
        <f t="shared" si="350"/>
        <v>16</v>
      </c>
      <c r="V2797" s="13">
        <f t="shared" si="351"/>
        <v>45.625</v>
      </c>
    </row>
    <row r="2798" spans="1:22" ht="2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41795.528101851851</v>
      </c>
      <c r="T2798" s="10">
        <f t="shared" si="349"/>
        <v>41825.528101851851</v>
      </c>
      <c r="U2798" s="13">
        <f t="shared" si="350"/>
        <v>30</v>
      </c>
      <c r="V2798" s="13">
        <f t="shared" si="351"/>
        <v>30.8</v>
      </c>
    </row>
    <row r="2799" spans="1:22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41798.94027777778</v>
      </c>
      <c r="T2799" s="10">
        <f t="shared" si="349"/>
        <v>41828.94027777778</v>
      </c>
      <c r="U2799" s="13">
        <f t="shared" si="350"/>
        <v>30</v>
      </c>
      <c r="V2799" s="13">
        <f t="shared" si="351"/>
        <v>273.72033333333337</v>
      </c>
    </row>
    <row r="2800" spans="1:22" ht="43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42201.675011574072</v>
      </c>
      <c r="T2800" s="10">
        <f t="shared" si="349"/>
        <v>42216.666666666672</v>
      </c>
      <c r="U2800" s="13">
        <f t="shared" si="350"/>
        <v>15</v>
      </c>
      <c r="V2800" s="13">
        <f t="shared" si="351"/>
        <v>338</v>
      </c>
    </row>
    <row r="2801" spans="1:22" ht="43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42507.264699074076</v>
      </c>
      <c r="T2801" s="10">
        <f t="shared" si="349"/>
        <v>42538.666666666672</v>
      </c>
      <c r="U2801" s="13">
        <f t="shared" si="350"/>
        <v>31</v>
      </c>
      <c r="V2801" s="13">
        <f t="shared" si="351"/>
        <v>188.12064516129033</v>
      </c>
    </row>
    <row r="2802" spans="1:22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41948.552847222221</v>
      </c>
      <c r="T2802" s="10">
        <f t="shared" si="349"/>
        <v>42008.552847222221</v>
      </c>
      <c r="U2802" s="13">
        <f t="shared" si="350"/>
        <v>60</v>
      </c>
      <c r="V2802" s="13">
        <f t="shared" si="351"/>
        <v>22.166666666666668</v>
      </c>
    </row>
    <row r="2803" spans="1:22" ht="2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41900.243159722224</v>
      </c>
      <c r="T2803" s="10">
        <f t="shared" si="349"/>
        <v>41922.458333333336</v>
      </c>
      <c r="U2803" s="13">
        <f t="shared" si="350"/>
        <v>22</v>
      </c>
      <c r="V2803" s="13">
        <f t="shared" si="351"/>
        <v>30.272727272727273</v>
      </c>
    </row>
    <row r="2804" spans="1:22" ht="43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42192.64707175926</v>
      </c>
      <c r="T2804" s="10">
        <f t="shared" si="349"/>
        <v>42222.64707175926</v>
      </c>
      <c r="U2804" s="13">
        <f t="shared" si="350"/>
        <v>30</v>
      </c>
      <c r="V2804" s="13">
        <f t="shared" si="351"/>
        <v>101.83333333333333</v>
      </c>
    </row>
    <row r="2805" spans="1:22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42158.065694444449</v>
      </c>
      <c r="T2805" s="10">
        <f t="shared" si="349"/>
        <v>42201</v>
      </c>
      <c r="U2805" s="13">
        <f t="shared" si="350"/>
        <v>43</v>
      </c>
      <c r="V2805" s="13">
        <f t="shared" si="351"/>
        <v>297.55813953488371</v>
      </c>
    </row>
    <row r="2806" spans="1:22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41881.453587962962</v>
      </c>
      <c r="T2806" s="10">
        <f t="shared" si="349"/>
        <v>41911.453587962962</v>
      </c>
      <c r="U2806" s="13">
        <f t="shared" si="350"/>
        <v>30</v>
      </c>
      <c r="V2806" s="13">
        <f t="shared" si="351"/>
        <v>38.333333333333336</v>
      </c>
    </row>
    <row r="2807" spans="1:22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42213.505474537036</v>
      </c>
      <c r="T2807" s="10">
        <f t="shared" si="349"/>
        <v>42238.505474537036</v>
      </c>
      <c r="U2807" s="13">
        <f t="shared" si="350"/>
        <v>25</v>
      </c>
      <c r="V2807" s="13">
        <f t="shared" si="351"/>
        <v>17.600000000000001</v>
      </c>
    </row>
    <row r="2808" spans="1:22" ht="2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42185.267245370371</v>
      </c>
      <c r="T2808" s="10">
        <f t="shared" si="349"/>
        <v>42221.458333333328</v>
      </c>
      <c r="U2808" s="13">
        <f t="shared" si="350"/>
        <v>36</v>
      </c>
      <c r="V2808" s="13">
        <f t="shared" si="351"/>
        <v>93.416666666666671</v>
      </c>
    </row>
    <row r="2809" spans="1:2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42154.873124999998</v>
      </c>
      <c r="T2809" s="10">
        <f t="shared" si="349"/>
        <v>42184.873124999998</v>
      </c>
      <c r="U2809" s="13">
        <f t="shared" si="350"/>
        <v>30</v>
      </c>
      <c r="V2809" s="13">
        <f t="shared" si="351"/>
        <v>210</v>
      </c>
    </row>
    <row r="2810" spans="1:22" ht="43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42208.84646990741</v>
      </c>
      <c r="T2810" s="10">
        <f t="shared" si="349"/>
        <v>42238.84646990741</v>
      </c>
      <c r="U2810" s="13">
        <f t="shared" si="350"/>
        <v>30</v>
      </c>
      <c r="V2810" s="13">
        <f t="shared" si="351"/>
        <v>150.36666666666667</v>
      </c>
    </row>
    <row r="2811" spans="1:22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42451.496817129635</v>
      </c>
      <c r="T2811" s="10">
        <f t="shared" si="349"/>
        <v>42459.610416666663</v>
      </c>
      <c r="U2811" s="13">
        <f t="shared" si="350"/>
        <v>8</v>
      </c>
      <c r="V2811" s="13">
        <f t="shared" si="351"/>
        <v>320</v>
      </c>
    </row>
    <row r="2812" spans="1:22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41759.13962962963</v>
      </c>
      <c r="T2812" s="10">
        <f t="shared" si="349"/>
        <v>41791.165972222225</v>
      </c>
      <c r="U2812" s="13">
        <f t="shared" si="350"/>
        <v>32</v>
      </c>
      <c r="V2812" s="13">
        <f t="shared" si="351"/>
        <v>84.53125</v>
      </c>
    </row>
    <row r="2813" spans="1:22" ht="2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42028.496562500004</v>
      </c>
      <c r="T2813" s="10">
        <f t="shared" si="349"/>
        <v>42058.496562500004</v>
      </c>
      <c r="U2813" s="13">
        <f t="shared" si="350"/>
        <v>30</v>
      </c>
      <c r="V2813" s="13">
        <f t="shared" si="351"/>
        <v>334.23333333333335</v>
      </c>
    </row>
    <row r="2814" spans="1:22" ht="2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42054.74418981481</v>
      </c>
      <c r="T2814" s="10">
        <f t="shared" si="349"/>
        <v>42100.166666666672</v>
      </c>
      <c r="U2814" s="13">
        <f t="shared" si="350"/>
        <v>46</v>
      </c>
      <c r="V2814" s="13">
        <f t="shared" si="351"/>
        <v>123.15217391304348</v>
      </c>
    </row>
    <row r="2815" spans="1:22" ht="2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42693.742604166662</v>
      </c>
      <c r="T2815" s="10">
        <f t="shared" si="349"/>
        <v>42718.742604166662</v>
      </c>
      <c r="U2815" s="13">
        <f t="shared" si="350"/>
        <v>25</v>
      </c>
      <c r="V2815" s="13">
        <f t="shared" si="351"/>
        <v>142.88479999999998</v>
      </c>
    </row>
    <row r="2816" spans="1:22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42103.399479166663</v>
      </c>
      <c r="T2816" s="10">
        <f t="shared" si="349"/>
        <v>42133.399479166663</v>
      </c>
      <c r="U2816" s="13">
        <f t="shared" si="350"/>
        <v>30</v>
      </c>
      <c r="V2816" s="13">
        <f t="shared" si="351"/>
        <v>53.866666666666667</v>
      </c>
    </row>
    <row r="2817" spans="1:22" ht="2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42559.776724537034</v>
      </c>
      <c r="T2817" s="10">
        <f t="shared" si="349"/>
        <v>42589.776724537034</v>
      </c>
      <c r="U2817" s="13">
        <f t="shared" si="350"/>
        <v>30</v>
      </c>
      <c r="V2817" s="13">
        <f t="shared" si="351"/>
        <v>20.166666666666668</v>
      </c>
    </row>
    <row r="2818" spans="1:22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42188.467499999999</v>
      </c>
      <c r="T2818" s="10">
        <f t="shared" si="349"/>
        <v>42218.666666666672</v>
      </c>
      <c r="U2818" s="13">
        <f t="shared" si="350"/>
        <v>30</v>
      </c>
      <c r="V2818" s="13">
        <f t="shared" si="351"/>
        <v>141.56666666666666</v>
      </c>
    </row>
    <row r="2819" spans="1:22" ht="43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10">
        <f t="shared" ref="S2819:S2882" si="356">(((J2819/60)/60)/24)+DATE(1970,1,1)</f>
        <v>42023.634976851856</v>
      </c>
      <c r="T2819" s="10">
        <f t="shared" ref="T2819:T2882" si="357">(((I2819/60)/60)/24)+DATE(1970,1,1)</f>
        <v>42063.634976851856</v>
      </c>
      <c r="U2819" s="13">
        <f t="shared" ref="U2819:U2882" si="358">DATEDIF(S2819,T2819,"d")</f>
        <v>40</v>
      </c>
      <c r="V2819" s="13">
        <f t="shared" ref="V2819:V2882" si="359">E2819/U2819</f>
        <v>19.5</v>
      </c>
    </row>
    <row r="2820" spans="1:22" ht="2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42250.598217592589</v>
      </c>
      <c r="T2820" s="10">
        <f t="shared" si="357"/>
        <v>42270.598217592589</v>
      </c>
      <c r="U2820" s="13">
        <f t="shared" si="358"/>
        <v>20</v>
      </c>
      <c r="V2820" s="13">
        <f t="shared" si="359"/>
        <v>530.15</v>
      </c>
    </row>
    <row r="2821" spans="1:22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42139.525567129633</v>
      </c>
      <c r="T2821" s="10">
        <f t="shared" si="357"/>
        <v>42169.525567129633</v>
      </c>
      <c r="U2821" s="13">
        <f t="shared" si="358"/>
        <v>30</v>
      </c>
      <c r="V2821" s="13">
        <f t="shared" si="359"/>
        <v>174.66666666666666</v>
      </c>
    </row>
    <row r="2822" spans="1:22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42401.610983796301</v>
      </c>
      <c r="T2822" s="10">
        <f t="shared" si="357"/>
        <v>42426</v>
      </c>
      <c r="U2822" s="13">
        <f t="shared" si="358"/>
        <v>25</v>
      </c>
      <c r="V2822" s="13">
        <f t="shared" si="359"/>
        <v>10.88</v>
      </c>
    </row>
    <row r="2823" spans="1:22" ht="43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41875.922858796301</v>
      </c>
      <c r="T2823" s="10">
        <f t="shared" si="357"/>
        <v>41905.922858796301</v>
      </c>
      <c r="U2823" s="13">
        <f t="shared" si="358"/>
        <v>30</v>
      </c>
      <c r="V2823" s="13">
        <f t="shared" si="359"/>
        <v>33.333333333333336</v>
      </c>
    </row>
    <row r="2824" spans="1:22" ht="43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42060.683935185181</v>
      </c>
      <c r="T2824" s="10">
        <f t="shared" si="357"/>
        <v>42090.642268518524</v>
      </c>
      <c r="U2824" s="13">
        <f t="shared" si="358"/>
        <v>30</v>
      </c>
      <c r="V2824" s="13">
        <f t="shared" si="359"/>
        <v>200</v>
      </c>
    </row>
    <row r="2825" spans="1:22" ht="43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42067.011643518519</v>
      </c>
      <c r="T2825" s="10">
        <f t="shared" si="357"/>
        <v>42094.957638888889</v>
      </c>
      <c r="U2825" s="13">
        <f t="shared" si="358"/>
        <v>27</v>
      </c>
      <c r="V2825" s="13">
        <f t="shared" si="359"/>
        <v>4.5925925925925926</v>
      </c>
    </row>
    <row r="2826" spans="1:22" ht="29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42136.270787037036</v>
      </c>
      <c r="T2826" s="10">
        <f t="shared" si="357"/>
        <v>42168.071527777778</v>
      </c>
      <c r="U2826" s="13">
        <f t="shared" si="358"/>
        <v>32</v>
      </c>
      <c r="V2826" s="13">
        <f t="shared" si="359"/>
        <v>23.75</v>
      </c>
    </row>
    <row r="2827" spans="1:22" ht="43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42312.792662037042</v>
      </c>
      <c r="T2827" s="10">
        <f t="shared" si="357"/>
        <v>42342.792662037042</v>
      </c>
      <c r="U2827" s="13">
        <f t="shared" si="358"/>
        <v>30</v>
      </c>
      <c r="V2827" s="13">
        <f t="shared" si="359"/>
        <v>103.33333333333333</v>
      </c>
    </row>
    <row r="2828" spans="1:22" ht="43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42171.034861111111</v>
      </c>
      <c r="T2828" s="10">
        <f t="shared" si="357"/>
        <v>42195.291666666672</v>
      </c>
      <c r="U2828" s="13">
        <f t="shared" si="358"/>
        <v>24</v>
      </c>
      <c r="V2828" s="13">
        <f t="shared" si="359"/>
        <v>89.791666666666671</v>
      </c>
    </row>
    <row r="2829" spans="1:22" ht="43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42494.683634259258</v>
      </c>
      <c r="T2829" s="10">
        <f t="shared" si="357"/>
        <v>42524.6875</v>
      </c>
      <c r="U2829" s="13">
        <f t="shared" si="358"/>
        <v>30</v>
      </c>
      <c r="V2829" s="13">
        <f t="shared" si="359"/>
        <v>80.166666666666671</v>
      </c>
    </row>
    <row r="2830" spans="1:22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42254.264687499999</v>
      </c>
      <c r="T2830" s="10">
        <f t="shared" si="357"/>
        <v>42279.958333333328</v>
      </c>
      <c r="U2830" s="13">
        <f t="shared" si="358"/>
        <v>25</v>
      </c>
      <c r="V2830" s="13">
        <f t="shared" si="359"/>
        <v>381.44</v>
      </c>
    </row>
    <row r="2831" spans="1:22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42495.434236111112</v>
      </c>
      <c r="T2831" s="10">
        <f t="shared" si="357"/>
        <v>42523.434236111112</v>
      </c>
      <c r="U2831" s="13">
        <f t="shared" si="358"/>
        <v>28</v>
      </c>
      <c r="V2831" s="13">
        <f t="shared" si="359"/>
        <v>95.107142857142861</v>
      </c>
    </row>
    <row r="2832" spans="1:22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41758.839675925927</v>
      </c>
      <c r="T2832" s="10">
        <f t="shared" si="357"/>
        <v>41771.165972222225</v>
      </c>
      <c r="U2832" s="13">
        <f t="shared" si="358"/>
        <v>13</v>
      </c>
      <c r="V2832" s="13">
        <f t="shared" si="359"/>
        <v>230.76923076923077</v>
      </c>
    </row>
    <row r="2833" spans="1:22" ht="29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42171.824884259258</v>
      </c>
      <c r="T2833" s="10">
        <f t="shared" si="357"/>
        <v>42201.824884259258</v>
      </c>
      <c r="U2833" s="13">
        <f t="shared" si="358"/>
        <v>30</v>
      </c>
      <c r="V2833" s="13">
        <f t="shared" si="359"/>
        <v>110.66666666666667</v>
      </c>
    </row>
    <row r="2834" spans="1:22" ht="43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41938.709421296298</v>
      </c>
      <c r="T2834" s="10">
        <f t="shared" si="357"/>
        <v>41966.916666666672</v>
      </c>
      <c r="U2834" s="13">
        <f t="shared" si="358"/>
        <v>28</v>
      </c>
      <c r="V2834" s="13">
        <f t="shared" si="359"/>
        <v>102.42821428571428</v>
      </c>
    </row>
    <row r="2835" spans="1:2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42268.127696759257</v>
      </c>
      <c r="T2835" s="10">
        <f t="shared" si="357"/>
        <v>42288.083333333328</v>
      </c>
      <c r="U2835" s="13">
        <f t="shared" si="358"/>
        <v>20</v>
      </c>
      <c r="V2835" s="13">
        <f t="shared" si="359"/>
        <v>146.15</v>
      </c>
    </row>
    <row r="2836" spans="1:22" ht="2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42019.959837962961</v>
      </c>
      <c r="T2836" s="10">
        <f t="shared" si="357"/>
        <v>42034.959837962961</v>
      </c>
      <c r="U2836" s="13">
        <f t="shared" si="358"/>
        <v>15</v>
      </c>
      <c r="V2836" s="13">
        <f t="shared" si="359"/>
        <v>90.666666666666671</v>
      </c>
    </row>
    <row r="2837" spans="1:22" ht="2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42313.703900462962</v>
      </c>
      <c r="T2837" s="10">
        <f t="shared" si="357"/>
        <v>42343</v>
      </c>
      <c r="U2837" s="13">
        <f t="shared" si="358"/>
        <v>30</v>
      </c>
      <c r="V2837" s="13">
        <f t="shared" si="359"/>
        <v>62.366333333333337</v>
      </c>
    </row>
    <row r="2838" spans="1:22" ht="43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42746.261782407411</v>
      </c>
      <c r="T2838" s="10">
        <f t="shared" si="357"/>
        <v>42784.207638888889</v>
      </c>
      <c r="U2838" s="13">
        <f t="shared" si="358"/>
        <v>38</v>
      </c>
      <c r="V2838" s="13">
        <f t="shared" si="359"/>
        <v>12.763157894736842</v>
      </c>
    </row>
    <row r="2839" spans="1:22" ht="43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42307.908379629633</v>
      </c>
      <c r="T2839" s="10">
        <f t="shared" si="357"/>
        <v>42347.950046296297</v>
      </c>
      <c r="U2839" s="13">
        <f t="shared" si="358"/>
        <v>40</v>
      </c>
      <c r="V2839" s="13">
        <f t="shared" si="359"/>
        <v>21.25</v>
      </c>
    </row>
    <row r="2840" spans="1:22" ht="2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41842.607592592591</v>
      </c>
      <c r="T2840" s="10">
        <f t="shared" si="357"/>
        <v>41864.916666666664</v>
      </c>
      <c r="U2840" s="13">
        <f t="shared" si="358"/>
        <v>22</v>
      </c>
      <c r="V2840" s="13">
        <f t="shared" si="359"/>
        <v>109.31818181818181</v>
      </c>
    </row>
    <row r="2841" spans="1:22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41853.240208333329</v>
      </c>
      <c r="T2841" s="10">
        <f t="shared" si="357"/>
        <v>41876.207638888889</v>
      </c>
      <c r="U2841" s="13">
        <f t="shared" si="358"/>
        <v>23</v>
      </c>
      <c r="V2841" s="13">
        <f t="shared" si="359"/>
        <v>169.56521739130434</v>
      </c>
    </row>
    <row r="2842" spans="1:22" ht="43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42060.035636574074</v>
      </c>
      <c r="T2842" s="10">
        <f t="shared" si="357"/>
        <v>42081.708333333328</v>
      </c>
      <c r="U2842" s="13">
        <f t="shared" si="358"/>
        <v>21</v>
      </c>
      <c r="V2842" s="13">
        <f t="shared" si="359"/>
        <v>123.80952380952381</v>
      </c>
    </row>
    <row r="2843" spans="1:22" ht="43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42291.739548611105</v>
      </c>
      <c r="T2843" s="10">
        <f t="shared" si="357"/>
        <v>42351.781215277777</v>
      </c>
      <c r="U2843" s="13">
        <f t="shared" si="358"/>
        <v>60</v>
      </c>
      <c r="V2843" s="13">
        <f t="shared" si="359"/>
        <v>0.16666666666666666</v>
      </c>
    </row>
    <row r="2844" spans="1:22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0">
        <f t="shared" si="356"/>
        <v>41784.952488425923</v>
      </c>
      <c r="T2844" s="10">
        <f t="shared" si="357"/>
        <v>41811.458333333336</v>
      </c>
      <c r="U2844" s="13">
        <f t="shared" si="358"/>
        <v>27</v>
      </c>
      <c r="V2844" s="13">
        <f t="shared" si="359"/>
        <v>0</v>
      </c>
    </row>
    <row r="2845" spans="1:22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0">
        <f t="shared" si="356"/>
        <v>42492.737847222219</v>
      </c>
      <c r="T2845" s="10">
        <f t="shared" si="357"/>
        <v>42534.166666666672</v>
      </c>
      <c r="U2845" s="13">
        <f t="shared" si="358"/>
        <v>42</v>
      </c>
      <c r="V2845" s="13">
        <f t="shared" si="359"/>
        <v>0</v>
      </c>
    </row>
    <row r="2846" spans="1:22" ht="2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42709.546064814815</v>
      </c>
      <c r="T2846" s="10">
        <f t="shared" si="357"/>
        <v>42739.546064814815</v>
      </c>
      <c r="U2846" s="13">
        <f t="shared" si="358"/>
        <v>30</v>
      </c>
      <c r="V2846" s="13">
        <f t="shared" si="359"/>
        <v>1</v>
      </c>
    </row>
    <row r="2847" spans="1:22" ht="2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42103.016585648147</v>
      </c>
      <c r="T2847" s="10">
        <f t="shared" si="357"/>
        <v>42163.016585648147</v>
      </c>
      <c r="U2847" s="13">
        <f t="shared" si="358"/>
        <v>60</v>
      </c>
      <c r="V2847" s="13">
        <f t="shared" si="359"/>
        <v>39.43333333333333</v>
      </c>
    </row>
    <row r="2848" spans="1:22" ht="43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0">
        <f t="shared" si="356"/>
        <v>42108.692060185189</v>
      </c>
      <c r="T2848" s="10">
        <f t="shared" si="357"/>
        <v>42153.692060185189</v>
      </c>
      <c r="U2848" s="13">
        <f t="shared" si="358"/>
        <v>45</v>
      </c>
      <c r="V2848" s="13">
        <f t="shared" si="359"/>
        <v>0</v>
      </c>
    </row>
    <row r="2849" spans="1:22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0">
        <f t="shared" si="356"/>
        <v>42453.806307870371</v>
      </c>
      <c r="T2849" s="10">
        <f t="shared" si="357"/>
        <v>42513.806307870371</v>
      </c>
      <c r="U2849" s="13">
        <f t="shared" si="358"/>
        <v>60</v>
      </c>
      <c r="V2849" s="13">
        <f t="shared" si="359"/>
        <v>0</v>
      </c>
    </row>
    <row r="2850" spans="1:22" ht="43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42123.648831018523</v>
      </c>
      <c r="T2850" s="10">
        <f t="shared" si="357"/>
        <v>42153.648831018523</v>
      </c>
      <c r="U2850" s="13">
        <f t="shared" si="358"/>
        <v>30</v>
      </c>
      <c r="V2850" s="13">
        <f t="shared" si="359"/>
        <v>2.3333333333333335</v>
      </c>
    </row>
    <row r="2851" spans="1:22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42453.428240740745</v>
      </c>
      <c r="T2851" s="10">
        <f t="shared" si="357"/>
        <v>42483.428240740745</v>
      </c>
      <c r="U2851" s="13">
        <f t="shared" si="358"/>
        <v>30</v>
      </c>
      <c r="V2851" s="13">
        <f t="shared" si="359"/>
        <v>0.16666666666666666</v>
      </c>
    </row>
    <row r="2852" spans="1:22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41858.007071759261</v>
      </c>
      <c r="T2852" s="10">
        <f t="shared" si="357"/>
        <v>41888.007071759261</v>
      </c>
      <c r="U2852" s="13">
        <f t="shared" si="358"/>
        <v>30</v>
      </c>
      <c r="V2852" s="13">
        <f t="shared" si="359"/>
        <v>10.366666666666667</v>
      </c>
    </row>
    <row r="2853" spans="1:22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0">
        <f t="shared" si="356"/>
        <v>42390.002650462964</v>
      </c>
      <c r="T2853" s="10">
        <f t="shared" si="357"/>
        <v>42398.970138888893</v>
      </c>
      <c r="U2853" s="13">
        <f t="shared" si="358"/>
        <v>8</v>
      </c>
      <c r="V2853" s="13">
        <f t="shared" si="359"/>
        <v>0</v>
      </c>
    </row>
    <row r="2854" spans="1:22" ht="2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41781.045173611114</v>
      </c>
      <c r="T2854" s="10">
        <f t="shared" si="357"/>
        <v>41811.045173611114</v>
      </c>
      <c r="U2854" s="13">
        <f t="shared" si="358"/>
        <v>30</v>
      </c>
      <c r="V2854" s="13">
        <f t="shared" si="359"/>
        <v>3.1666666666666665</v>
      </c>
    </row>
    <row r="2855" spans="1:22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0">
        <f t="shared" si="356"/>
        <v>41836.190937499996</v>
      </c>
      <c r="T2855" s="10">
        <f t="shared" si="357"/>
        <v>41896.190937499996</v>
      </c>
      <c r="U2855" s="13">
        <f t="shared" si="358"/>
        <v>60</v>
      </c>
      <c r="V2855" s="13">
        <f t="shared" si="359"/>
        <v>0</v>
      </c>
    </row>
    <row r="2856" spans="1:22" ht="2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42111.71665509259</v>
      </c>
      <c r="T2856" s="10">
        <f t="shared" si="357"/>
        <v>42131.71665509259</v>
      </c>
      <c r="U2856" s="13">
        <f t="shared" si="358"/>
        <v>20</v>
      </c>
      <c r="V2856" s="13">
        <f t="shared" si="359"/>
        <v>20.85</v>
      </c>
    </row>
    <row r="2857" spans="1:22" ht="43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42370.007766203707</v>
      </c>
      <c r="T2857" s="10">
        <f t="shared" si="357"/>
        <v>42398.981944444444</v>
      </c>
      <c r="U2857" s="13">
        <f t="shared" si="358"/>
        <v>28</v>
      </c>
      <c r="V2857" s="13">
        <f t="shared" si="359"/>
        <v>10.714285714285714</v>
      </c>
    </row>
    <row r="2858" spans="1:22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42165.037581018521</v>
      </c>
      <c r="T2858" s="10">
        <f t="shared" si="357"/>
        <v>42224.898611111115</v>
      </c>
      <c r="U2858" s="13">
        <f t="shared" si="358"/>
        <v>59</v>
      </c>
      <c r="V2858" s="13">
        <f t="shared" si="359"/>
        <v>2.4745762711864407</v>
      </c>
    </row>
    <row r="2859" spans="1:22" ht="43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42726.920081018514</v>
      </c>
      <c r="T2859" s="10">
        <f t="shared" si="357"/>
        <v>42786.75</v>
      </c>
      <c r="U2859" s="13">
        <f t="shared" si="358"/>
        <v>60</v>
      </c>
      <c r="V2859" s="13">
        <f t="shared" si="359"/>
        <v>125</v>
      </c>
    </row>
    <row r="2860" spans="1:22" ht="2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0">
        <f t="shared" si="356"/>
        <v>41954.545081018514</v>
      </c>
      <c r="T2860" s="10">
        <f t="shared" si="357"/>
        <v>41978.477777777778</v>
      </c>
      <c r="U2860" s="13">
        <f t="shared" si="358"/>
        <v>24</v>
      </c>
      <c r="V2860" s="13">
        <f t="shared" si="359"/>
        <v>0</v>
      </c>
    </row>
    <row r="2861" spans="1:22" ht="29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42233.362314814818</v>
      </c>
      <c r="T2861" s="10">
        <f t="shared" si="357"/>
        <v>42293.362314814818</v>
      </c>
      <c r="U2861" s="13">
        <f t="shared" si="358"/>
        <v>60</v>
      </c>
      <c r="V2861" s="13">
        <f t="shared" si="359"/>
        <v>0.58333333333333337</v>
      </c>
    </row>
    <row r="2862" spans="1:22" ht="43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42480.800648148142</v>
      </c>
      <c r="T2862" s="10">
        <f t="shared" si="357"/>
        <v>42540.800648148142</v>
      </c>
      <c r="U2862" s="13">
        <f t="shared" si="358"/>
        <v>60</v>
      </c>
      <c r="V2862" s="13">
        <f t="shared" si="359"/>
        <v>4.4333333333333336</v>
      </c>
    </row>
    <row r="2863" spans="1:22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42257.590833333335</v>
      </c>
      <c r="T2863" s="10">
        <f t="shared" si="357"/>
        <v>42271.590833333335</v>
      </c>
      <c r="U2863" s="13">
        <f t="shared" si="358"/>
        <v>14</v>
      </c>
      <c r="V2863" s="13">
        <f t="shared" si="359"/>
        <v>5.7142857142857144</v>
      </c>
    </row>
    <row r="2864" spans="1:22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41784.789687500001</v>
      </c>
      <c r="T2864" s="10">
        <f t="shared" si="357"/>
        <v>41814.789687500001</v>
      </c>
      <c r="U2864" s="13">
        <f t="shared" si="358"/>
        <v>30</v>
      </c>
      <c r="V2864" s="13">
        <f t="shared" si="359"/>
        <v>1.8333333333333333</v>
      </c>
    </row>
    <row r="2865" spans="1:22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41831.675034722226</v>
      </c>
      <c r="T2865" s="10">
        <f t="shared" si="357"/>
        <v>41891.675034722226</v>
      </c>
      <c r="U2865" s="13">
        <f t="shared" si="358"/>
        <v>60</v>
      </c>
      <c r="V2865" s="13">
        <f t="shared" si="359"/>
        <v>0.33333333333333331</v>
      </c>
    </row>
    <row r="2866" spans="1:2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42172.613506944443</v>
      </c>
      <c r="T2866" s="10">
        <f t="shared" si="357"/>
        <v>42202.554166666669</v>
      </c>
      <c r="U2866" s="13">
        <f t="shared" si="358"/>
        <v>30</v>
      </c>
      <c r="V2866" s="13">
        <f t="shared" si="359"/>
        <v>1.3333333333333333</v>
      </c>
    </row>
    <row r="2867" spans="1:22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0">
        <f t="shared" si="356"/>
        <v>41950.114108796297</v>
      </c>
      <c r="T2867" s="10">
        <f t="shared" si="357"/>
        <v>42010.114108796297</v>
      </c>
      <c r="U2867" s="13">
        <f t="shared" si="358"/>
        <v>60</v>
      </c>
      <c r="V2867" s="13">
        <f t="shared" si="359"/>
        <v>0</v>
      </c>
    </row>
    <row r="2868" spans="1:22" ht="2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42627.955104166671</v>
      </c>
      <c r="T2868" s="10">
        <f t="shared" si="357"/>
        <v>42657.916666666672</v>
      </c>
      <c r="U2868" s="13">
        <f t="shared" si="358"/>
        <v>30</v>
      </c>
      <c r="V2868" s="13">
        <f t="shared" si="359"/>
        <v>1.5</v>
      </c>
    </row>
    <row r="2869" spans="1:22" ht="43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42531.195277777777</v>
      </c>
      <c r="T2869" s="10">
        <f t="shared" si="357"/>
        <v>42555.166666666672</v>
      </c>
      <c r="U2869" s="13">
        <f t="shared" si="358"/>
        <v>24</v>
      </c>
      <c r="V2869" s="13">
        <f t="shared" si="359"/>
        <v>21</v>
      </c>
    </row>
    <row r="2870" spans="1:22" ht="43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42618.827013888891</v>
      </c>
      <c r="T2870" s="10">
        <f t="shared" si="357"/>
        <v>42648.827013888891</v>
      </c>
      <c r="U2870" s="13">
        <f t="shared" si="358"/>
        <v>30</v>
      </c>
      <c r="V2870" s="13">
        <f t="shared" si="359"/>
        <v>210.05866666666668</v>
      </c>
    </row>
    <row r="2871" spans="1:22" ht="43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42540.593530092592</v>
      </c>
      <c r="T2871" s="10">
        <f t="shared" si="357"/>
        <v>42570.593530092592</v>
      </c>
      <c r="U2871" s="13">
        <f t="shared" si="358"/>
        <v>30</v>
      </c>
      <c r="V2871" s="13">
        <f t="shared" si="359"/>
        <v>5.9</v>
      </c>
    </row>
    <row r="2872" spans="1:22" ht="43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41746.189409722225</v>
      </c>
      <c r="T2872" s="10">
        <f t="shared" si="357"/>
        <v>41776.189409722225</v>
      </c>
      <c r="U2872" s="13">
        <f t="shared" si="358"/>
        <v>30</v>
      </c>
      <c r="V2872" s="13">
        <f t="shared" si="359"/>
        <v>25</v>
      </c>
    </row>
    <row r="2873" spans="1:22" ht="2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41974.738576388889</v>
      </c>
      <c r="T2873" s="10">
        <f t="shared" si="357"/>
        <v>41994.738576388889</v>
      </c>
      <c r="U2873" s="13">
        <f t="shared" si="358"/>
        <v>20</v>
      </c>
      <c r="V2873" s="13">
        <f t="shared" si="359"/>
        <v>23.35</v>
      </c>
    </row>
    <row r="2874" spans="1:22" ht="29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0">
        <f t="shared" si="356"/>
        <v>42115.11618055556</v>
      </c>
      <c r="T2874" s="10">
        <f t="shared" si="357"/>
        <v>42175.11618055556</v>
      </c>
      <c r="U2874" s="13">
        <f t="shared" si="358"/>
        <v>60</v>
      </c>
      <c r="V2874" s="13">
        <f t="shared" si="359"/>
        <v>0</v>
      </c>
    </row>
    <row r="2875" spans="1:22" ht="43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42002.817488425921</v>
      </c>
      <c r="T2875" s="10">
        <f t="shared" si="357"/>
        <v>42032.817488425921</v>
      </c>
      <c r="U2875" s="13">
        <f t="shared" si="358"/>
        <v>30</v>
      </c>
      <c r="V2875" s="13">
        <f t="shared" si="359"/>
        <v>31.766666666666666</v>
      </c>
    </row>
    <row r="2876" spans="1:22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42722.84474537037</v>
      </c>
      <c r="T2876" s="10">
        <f t="shared" si="357"/>
        <v>42752.84474537037</v>
      </c>
      <c r="U2876" s="13">
        <f t="shared" si="358"/>
        <v>30</v>
      </c>
      <c r="V2876" s="13">
        <f t="shared" si="359"/>
        <v>9.0333333333333332</v>
      </c>
    </row>
    <row r="2877" spans="1:22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42465.128391203703</v>
      </c>
      <c r="T2877" s="10">
        <f t="shared" si="357"/>
        <v>42495.128391203703</v>
      </c>
      <c r="U2877" s="13">
        <f t="shared" si="358"/>
        <v>30</v>
      </c>
      <c r="V2877" s="13">
        <f t="shared" si="359"/>
        <v>0.23333333333333334</v>
      </c>
    </row>
    <row r="2878" spans="1:22" ht="2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0">
        <f t="shared" si="356"/>
        <v>42171.743969907402</v>
      </c>
      <c r="T2878" s="10">
        <f t="shared" si="357"/>
        <v>42201.743969907402</v>
      </c>
      <c r="U2878" s="13">
        <f t="shared" si="358"/>
        <v>30</v>
      </c>
      <c r="V2878" s="13">
        <f t="shared" si="359"/>
        <v>0</v>
      </c>
    </row>
    <row r="2879" spans="1:22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42672.955138888887</v>
      </c>
      <c r="T2879" s="10">
        <f t="shared" si="357"/>
        <v>42704.708333333328</v>
      </c>
      <c r="U2879" s="13">
        <f t="shared" si="358"/>
        <v>32</v>
      </c>
      <c r="V2879" s="13">
        <f t="shared" si="359"/>
        <v>20.3125</v>
      </c>
    </row>
    <row r="2880" spans="1:22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42128.615682870368</v>
      </c>
      <c r="T2880" s="10">
        <f t="shared" si="357"/>
        <v>42188.615682870368</v>
      </c>
      <c r="U2880" s="13">
        <f t="shared" si="358"/>
        <v>60</v>
      </c>
      <c r="V2880" s="13">
        <f t="shared" si="359"/>
        <v>1.05</v>
      </c>
    </row>
    <row r="2881" spans="1:22" ht="2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42359.725243055553</v>
      </c>
      <c r="T2881" s="10">
        <f t="shared" si="357"/>
        <v>42389.725243055553</v>
      </c>
      <c r="U2881" s="13">
        <f t="shared" si="358"/>
        <v>30</v>
      </c>
      <c r="V2881" s="13">
        <f t="shared" si="359"/>
        <v>0.96666666666666667</v>
      </c>
    </row>
    <row r="2882" spans="1:22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42192.905694444446</v>
      </c>
      <c r="T2882" s="10">
        <f t="shared" si="357"/>
        <v>42236.711805555555</v>
      </c>
      <c r="U2882" s="13">
        <f t="shared" si="358"/>
        <v>44</v>
      </c>
      <c r="V2882" s="13">
        <f t="shared" si="359"/>
        <v>63.636363636363633</v>
      </c>
    </row>
    <row r="2883" spans="1:22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10">
        <f t="shared" ref="S2883:S2946" si="364">(((J2883/60)/60)/24)+DATE(1970,1,1)</f>
        <v>41916.597638888888</v>
      </c>
      <c r="T2883" s="10">
        <f t="shared" ref="T2883:T2946" si="365">(((I2883/60)/60)/24)+DATE(1970,1,1)</f>
        <v>41976.639305555553</v>
      </c>
      <c r="U2883" s="13">
        <f t="shared" ref="U2883:U2946" si="366">DATEDIF(S2883,T2883,"d")</f>
        <v>60</v>
      </c>
      <c r="V2883" s="13">
        <f t="shared" ref="V2883:V2946" si="367">E2883/U2883</f>
        <v>0</v>
      </c>
    </row>
    <row r="2884" spans="1:22" ht="43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42461.596273148149</v>
      </c>
      <c r="T2884" s="10">
        <f t="shared" si="365"/>
        <v>42491.596273148149</v>
      </c>
      <c r="U2884" s="13">
        <f t="shared" si="366"/>
        <v>30</v>
      </c>
      <c r="V2884" s="13">
        <f t="shared" si="367"/>
        <v>8.4</v>
      </c>
    </row>
    <row r="2885" spans="1:22" ht="43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42370.90320601852</v>
      </c>
      <c r="T2885" s="10">
        <f t="shared" si="365"/>
        <v>42406.207638888889</v>
      </c>
      <c r="U2885" s="13">
        <f t="shared" si="366"/>
        <v>36</v>
      </c>
      <c r="V2885" s="13">
        <f t="shared" si="367"/>
        <v>53</v>
      </c>
    </row>
    <row r="2886" spans="1:22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41948.727256944447</v>
      </c>
      <c r="T2886" s="10">
        <f t="shared" si="365"/>
        <v>41978.727256944447</v>
      </c>
      <c r="U2886" s="13">
        <f t="shared" si="366"/>
        <v>30</v>
      </c>
      <c r="V2886" s="13">
        <f t="shared" si="367"/>
        <v>6.166666666666667</v>
      </c>
    </row>
    <row r="2887" spans="1:22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42047.07640046296</v>
      </c>
      <c r="T2887" s="10">
        <f t="shared" si="365"/>
        <v>42077.034733796296</v>
      </c>
      <c r="U2887" s="13">
        <f t="shared" si="366"/>
        <v>30</v>
      </c>
      <c r="V2887" s="13">
        <f t="shared" si="367"/>
        <v>4.333333333333333</v>
      </c>
    </row>
    <row r="2888" spans="1:22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42261.632916666669</v>
      </c>
      <c r="T2888" s="10">
        <f t="shared" si="365"/>
        <v>42266.165972222225</v>
      </c>
      <c r="U2888" s="13">
        <f t="shared" si="366"/>
        <v>5</v>
      </c>
      <c r="V2888" s="13">
        <f t="shared" si="367"/>
        <v>2</v>
      </c>
    </row>
    <row r="2889" spans="1:22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41985.427361111113</v>
      </c>
      <c r="T2889" s="10">
        <f t="shared" si="365"/>
        <v>42015.427361111113</v>
      </c>
      <c r="U2889" s="13">
        <f t="shared" si="366"/>
        <v>30</v>
      </c>
      <c r="V2889" s="13">
        <f t="shared" si="367"/>
        <v>0.16666666666666666</v>
      </c>
    </row>
    <row r="2890" spans="1:22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0">
        <f t="shared" si="364"/>
        <v>41922.535185185188</v>
      </c>
      <c r="T2890" s="10">
        <f t="shared" si="365"/>
        <v>41930.207638888889</v>
      </c>
      <c r="U2890" s="13">
        <f t="shared" si="366"/>
        <v>8</v>
      </c>
      <c r="V2890" s="13">
        <f t="shared" si="367"/>
        <v>0</v>
      </c>
    </row>
    <row r="2891" spans="1:22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41850.863252314812</v>
      </c>
      <c r="T2891" s="10">
        <f t="shared" si="365"/>
        <v>41880.863252314812</v>
      </c>
      <c r="U2891" s="13">
        <f t="shared" si="366"/>
        <v>30</v>
      </c>
      <c r="V2891" s="13">
        <f t="shared" si="367"/>
        <v>38.06666666666667</v>
      </c>
    </row>
    <row r="2892" spans="1:22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41831.742962962962</v>
      </c>
      <c r="T2892" s="10">
        <f t="shared" si="365"/>
        <v>41860.125</v>
      </c>
      <c r="U2892" s="13">
        <f t="shared" si="366"/>
        <v>29</v>
      </c>
      <c r="V2892" s="13">
        <f t="shared" si="367"/>
        <v>0.72413793103448276</v>
      </c>
    </row>
    <row r="2893" spans="1:22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42415.883425925931</v>
      </c>
      <c r="T2893" s="10">
        <f t="shared" si="365"/>
        <v>42475.84175925926</v>
      </c>
      <c r="U2893" s="13">
        <f t="shared" si="366"/>
        <v>60</v>
      </c>
      <c r="V2893" s="13">
        <f t="shared" si="367"/>
        <v>4.55</v>
      </c>
    </row>
    <row r="2894" spans="1:22" ht="2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41869.714166666665</v>
      </c>
      <c r="T2894" s="10">
        <f t="shared" si="365"/>
        <v>41876.875</v>
      </c>
      <c r="U2894" s="13">
        <f t="shared" si="366"/>
        <v>7</v>
      </c>
      <c r="V2894" s="13">
        <f t="shared" si="367"/>
        <v>71.428571428571431</v>
      </c>
    </row>
    <row r="2895" spans="1:2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41953.773090277777</v>
      </c>
      <c r="T2895" s="10">
        <f t="shared" si="365"/>
        <v>42013.083333333328</v>
      </c>
      <c r="U2895" s="13">
        <f t="shared" si="366"/>
        <v>60</v>
      </c>
      <c r="V2895" s="13">
        <f t="shared" si="367"/>
        <v>0.41666666666666669</v>
      </c>
    </row>
    <row r="2896" spans="1:2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0">
        <f t="shared" si="364"/>
        <v>42037.986284722225</v>
      </c>
      <c r="T2896" s="10">
        <f t="shared" si="365"/>
        <v>42097.944618055553</v>
      </c>
      <c r="U2896" s="13">
        <f t="shared" si="366"/>
        <v>60</v>
      </c>
      <c r="V2896" s="13">
        <f t="shared" si="367"/>
        <v>0</v>
      </c>
    </row>
    <row r="2897" spans="1:22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41811.555462962962</v>
      </c>
      <c r="T2897" s="10">
        <f t="shared" si="365"/>
        <v>41812.875</v>
      </c>
      <c r="U2897" s="13">
        <f t="shared" si="366"/>
        <v>1</v>
      </c>
      <c r="V2897" s="13">
        <f t="shared" si="367"/>
        <v>23</v>
      </c>
    </row>
    <row r="2898" spans="1:22" ht="2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42701.908807870372</v>
      </c>
      <c r="T2898" s="10">
        <f t="shared" si="365"/>
        <v>42716.25</v>
      </c>
      <c r="U2898" s="13">
        <f t="shared" si="366"/>
        <v>15</v>
      </c>
      <c r="V2898" s="13">
        <f t="shared" si="367"/>
        <v>41.666666666666664</v>
      </c>
    </row>
    <row r="2899" spans="1:22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42258.646504629629</v>
      </c>
      <c r="T2899" s="10">
        <f t="shared" si="365"/>
        <v>42288.645196759258</v>
      </c>
      <c r="U2899" s="13">
        <f t="shared" si="366"/>
        <v>30</v>
      </c>
      <c r="V2899" s="13">
        <f t="shared" si="367"/>
        <v>18.333333333333332</v>
      </c>
    </row>
    <row r="2900" spans="1:22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42278.664965277778</v>
      </c>
      <c r="T2900" s="10">
        <f t="shared" si="365"/>
        <v>42308.664965277778</v>
      </c>
      <c r="U2900" s="13">
        <f t="shared" si="366"/>
        <v>30</v>
      </c>
      <c r="V2900" s="13">
        <f t="shared" si="367"/>
        <v>10.533333333333333</v>
      </c>
    </row>
    <row r="2901" spans="1:22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0">
        <f t="shared" si="364"/>
        <v>42515.078217592592</v>
      </c>
      <c r="T2901" s="10">
        <f t="shared" si="365"/>
        <v>42575.078217592592</v>
      </c>
      <c r="U2901" s="13">
        <f t="shared" si="366"/>
        <v>60</v>
      </c>
      <c r="V2901" s="13">
        <f t="shared" si="367"/>
        <v>0</v>
      </c>
    </row>
    <row r="2902" spans="1:22" ht="43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41830.234166666669</v>
      </c>
      <c r="T2902" s="10">
        <f t="shared" si="365"/>
        <v>41860.234166666669</v>
      </c>
      <c r="U2902" s="13">
        <f t="shared" si="366"/>
        <v>30</v>
      </c>
      <c r="V2902" s="13">
        <f t="shared" si="367"/>
        <v>113.5</v>
      </c>
    </row>
    <row r="2903" spans="1:22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41982.904386574075</v>
      </c>
      <c r="T2903" s="10">
        <f t="shared" si="365"/>
        <v>42042.904386574075</v>
      </c>
      <c r="U2903" s="13">
        <f t="shared" si="366"/>
        <v>60</v>
      </c>
      <c r="V2903" s="13">
        <f t="shared" si="367"/>
        <v>0.1</v>
      </c>
    </row>
    <row r="2904" spans="1:22" ht="29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42210.439768518518</v>
      </c>
      <c r="T2904" s="10">
        <f t="shared" si="365"/>
        <v>42240.439768518518</v>
      </c>
      <c r="U2904" s="13">
        <f t="shared" si="366"/>
        <v>30</v>
      </c>
      <c r="V2904" s="13">
        <f t="shared" si="367"/>
        <v>0.83333333333333337</v>
      </c>
    </row>
    <row r="2905" spans="1:22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42196.166874999995</v>
      </c>
      <c r="T2905" s="10">
        <f t="shared" si="365"/>
        <v>42256.166874999995</v>
      </c>
      <c r="U2905" s="13">
        <f t="shared" si="366"/>
        <v>60</v>
      </c>
      <c r="V2905" s="13">
        <f t="shared" si="367"/>
        <v>0.65</v>
      </c>
    </row>
    <row r="2906" spans="1:22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41940.967951388891</v>
      </c>
      <c r="T2906" s="10">
        <f t="shared" si="365"/>
        <v>41952.5</v>
      </c>
      <c r="U2906" s="13">
        <f t="shared" si="366"/>
        <v>12</v>
      </c>
      <c r="V2906" s="13">
        <f t="shared" si="367"/>
        <v>6.25</v>
      </c>
    </row>
    <row r="2907" spans="1:22" ht="2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42606.056863425925</v>
      </c>
      <c r="T2907" s="10">
        <f t="shared" si="365"/>
        <v>42620.056863425925</v>
      </c>
      <c r="U2907" s="13">
        <f t="shared" si="366"/>
        <v>14</v>
      </c>
      <c r="V2907" s="13">
        <f t="shared" si="367"/>
        <v>44.428571428571431</v>
      </c>
    </row>
    <row r="2908" spans="1:22" ht="43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42199.648912037039</v>
      </c>
      <c r="T2908" s="10">
        <f t="shared" si="365"/>
        <v>42217.041666666672</v>
      </c>
      <c r="U2908" s="13">
        <f t="shared" si="366"/>
        <v>18</v>
      </c>
      <c r="V2908" s="13">
        <f t="shared" si="367"/>
        <v>31.388888888888889</v>
      </c>
    </row>
    <row r="2909" spans="1:22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42444.877743055549</v>
      </c>
      <c r="T2909" s="10">
        <f t="shared" si="365"/>
        <v>42504.877743055549</v>
      </c>
      <c r="U2909" s="13">
        <f t="shared" si="366"/>
        <v>60</v>
      </c>
      <c r="V2909" s="13">
        <f t="shared" si="367"/>
        <v>3.3333333333333333E-2</v>
      </c>
    </row>
    <row r="2910" spans="1:22" ht="43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42499.731701388882</v>
      </c>
      <c r="T2910" s="10">
        <f t="shared" si="365"/>
        <v>42529.731701388882</v>
      </c>
      <c r="U2910" s="13">
        <f t="shared" si="366"/>
        <v>30</v>
      </c>
      <c r="V2910" s="13">
        <f t="shared" si="367"/>
        <v>8.8000000000000007</v>
      </c>
    </row>
    <row r="2911" spans="1:22" ht="43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41929.266215277778</v>
      </c>
      <c r="T2911" s="10">
        <f t="shared" si="365"/>
        <v>41968.823611111111</v>
      </c>
      <c r="U2911" s="13">
        <f t="shared" si="366"/>
        <v>39</v>
      </c>
      <c r="V2911" s="13">
        <f t="shared" si="367"/>
        <v>0.51282051282051277</v>
      </c>
    </row>
    <row r="2912" spans="1:22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42107.841284722221</v>
      </c>
      <c r="T2912" s="10">
        <f t="shared" si="365"/>
        <v>42167.841284722221</v>
      </c>
      <c r="U2912" s="13">
        <f t="shared" si="366"/>
        <v>60</v>
      </c>
      <c r="V2912" s="13">
        <f t="shared" si="367"/>
        <v>1.6666666666666666E-2</v>
      </c>
    </row>
    <row r="2913" spans="1:22" ht="43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42142.768819444449</v>
      </c>
      <c r="T2913" s="10">
        <f t="shared" si="365"/>
        <v>42182.768819444449</v>
      </c>
      <c r="U2913" s="13">
        <f t="shared" si="366"/>
        <v>40</v>
      </c>
      <c r="V2913" s="13">
        <f t="shared" si="367"/>
        <v>16.425000000000001</v>
      </c>
    </row>
    <row r="2914" spans="1:22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42354.131643518514</v>
      </c>
      <c r="T2914" s="10">
        <f t="shared" si="365"/>
        <v>42384.131643518514</v>
      </c>
      <c r="U2914" s="13">
        <f t="shared" si="366"/>
        <v>30</v>
      </c>
      <c r="V2914" s="13">
        <f t="shared" si="367"/>
        <v>67.666666666666671</v>
      </c>
    </row>
    <row r="2915" spans="1:22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41828.922905092593</v>
      </c>
      <c r="T2915" s="10">
        <f t="shared" si="365"/>
        <v>41888.922905092593</v>
      </c>
      <c r="U2915" s="13">
        <f t="shared" si="366"/>
        <v>60</v>
      </c>
      <c r="V2915" s="13">
        <f t="shared" si="367"/>
        <v>3.3333333333333333E-2</v>
      </c>
    </row>
    <row r="2916" spans="1:22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42017.907337962963</v>
      </c>
      <c r="T2916" s="10">
        <f t="shared" si="365"/>
        <v>42077.865671296298</v>
      </c>
      <c r="U2916" s="13">
        <f t="shared" si="366"/>
        <v>60</v>
      </c>
      <c r="V2916" s="13">
        <f t="shared" si="367"/>
        <v>1.6666666666666666E-2</v>
      </c>
    </row>
    <row r="2917" spans="1:22" ht="2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42415.398032407407</v>
      </c>
      <c r="T2917" s="10">
        <f t="shared" si="365"/>
        <v>42445.356365740736</v>
      </c>
      <c r="U2917" s="13">
        <f t="shared" si="366"/>
        <v>30</v>
      </c>
      <c r="V2917" s="13">
        <f t="shared" si="367"/>
        <v>20.366666666666667</v>
      </c>
    </row>
    <row r="2918" spans="1:22" ht="29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41755.476724537039</v>
      </c>
      <c r="T2918" s="10">
        <f t="shared" si="365"/>
        <v>41778.476724537039</v>
      </c>
      <c r="U2918" s="13">
        <f t="shared" si="366"/>
        <v>23</v>
      </c>
      <c r="V2918" s="13">
        <f t="shared" si="367"/>
        <v>6.3043478260869561</v>
      </c>
    </row>
    <row r="2919" spans="1:22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42245.234340277777</v>
      </c>
      <c r="T2919" s="10">
        <f t="shared" si="365"/>
        <v>42263.234340277777</v>
      </c>
      <c r="U2919" s="13">
        <f t="shared" si="366"/>
        <v>18</v>
      </c>
      <c r="V2919" s="13">
        <f t="shared" si="367"/>
        <v>24.277777777777779</v>
      </c>
    </row>
    <row r="2920" spans="1:22" ht="2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42278.629710648151</v>
      </c>
      <c r="T2920" s="10">
        <f t="shared" si="365"/>
        <v>42306.629710648151</v>
      </c>
      <c r="U2920" s="13">
        <f t="shared" si="366"/>
        <v>28</v>
      </c>
      <c r="V2920" s="13">
        <f t="shared" si="367"/>
        <v>48.642857142857146</v>
      </c>
    </row>
    <row r="2921" spans="1:22" ht="2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41826.61954861111</v>
      </c>
      <c r="T2921" s="10">
        <f t="shared" si="365"/>
        <v>41856.61954861111</v>
      </c>
      <c r="U2921" s="13">
        <f t="shared" si="366"/>
        <v>30</v>
      </c>
      <c r="V2921" s="13">
        <f t="shared" si="367"/>
        <v>1.7</v>
      </c>
    </row>
    <row r="2922" spans="1:22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42058.792476851857</v>
      </c>
      <c r="T2922" s="10">
        <f t="shared" si="365"/>
        <v>42088.750810185185</v>
      </c>
      <c r="U2922" s="13">
        <f t="shared" si="366"/>
        <v>30</v>
      </c>
      <c r="V2922" s="13">
        <f t="shared" si="367"/>
        <v>22.366666666666667</v>
      </c>
    </row>
    <row r="2923" spans="1:22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41877.886620370373</v>
      </c>
      <c r="T2923" s="10">
        <f t="shared" si="365"/>
        <v>41907.886620370373</v>
      </c>
      <c r="U2923" s="13">
        <f t="shared" si="366"/>
        <v>30</v>
      </c>
      <c r="V2923" s="13">
        <f t="shared" si="367"/>
        <v>4.3</v>
      </c>
    </row>
    <row r="2924" spans="1:22" ht="43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42097.874155092592</v>
      </c>
      <c r="T2924" s="10">
        <f t="shared" si="365"/>
        <v>42142.874155092592</v>
      </c>
      <c r="U2924" s="13">
        <f t="shared" si="366"/>
        <v>45</v>
      </c>
      <c r="V2924" s="13">
        <f t="shared" si="367"/>
        <v>11.111111111111111</v>
      </c>
    </row>
    <row r="2925" spans="1:22" ht="2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42013.15253472222</v>
      </c>
      <c r="T2925" s="10">
        <f t="shared" si="365"/>
        <v>42028.125</v>
      </c>
      <c r="U2925" s="13">
        <f t="shared" si="366"/>
        <v>15</v>
      </c>
      <c r="V2925" s="13">
        <f t="shared" si="367"/>
        <v>20</v>
      </c>
    </row>
    <row r="2926" spans="1:22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42103.556828703702</v>
      </c>
      <c r="T2926" s="10">
        <f t="shared" si="365"/>
        <v>42133.165972222225</v>
      </c>
      <c r="U2926" s="13">
        <f t="shared" si="366"/>
        <v>30</v>
      </c>
      <c r="V2926" s="13">
        <f t="shared" si="367"/>
        <v>860</v>
      </c>
    </row>
    <row r="2927" spans="1:22" ht="2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41863.584120370368</v>
      </c>
      <c r="T2927" s="10">
        <f t="shared" si="365"/>
        <v>41893.584120370368</v>
      </c>
      <c r="U2927" s="13">
        <f t="shared" si="366"/>
        <v>30</v>
      </c>
      <c r="V2927" s="13">
        <f t="shared" si="367"/>
        <v>1536.6896666666667</v>
      </c>
    </row>
    <row r="2928" spans="1:22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42044.765960648147</v>
      </c>
      <c r="T2928" s="10">
        <f t="shared" si="365"/>
        <v>42058.765960648147</v>
      </c>
      <c r="U2928" s="13">
        <f t="shared" si="366"/>
        <v>14</v>
      </c>
      <c r="V2928" s="13">
        <f t="shared" si="367"/>
        <v>267.85714285714283</v>
      </c>
    </row>
    <row r="2929" spans="1:22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41806.669317129628</v>
      </c>
      <c r="T2929" s="10">
        <f t="shared" si="365"/>
        <v>41835.208333333336</v>
      </c>
      <c r="U2929" s="13">
        <f t="shared" si="366"/>
        <v>29</v>
      </c>
      <c r="V2929" s="13">
        <f t="shared" si="367"/>
        <v>81.206896551724142</v>
      </c>
    </row>
    <row r="2930" spans="1:22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42403.998217592598</v>
      </c>
      <c r="T2930" s="10">
        <f t="shared" si="365"/>
        <v>42433.998217592598</v>
      </c>
      <c r="U2930" s="13">
        <f t="shared" si="366"/>
        <v>30</v>
      </c>
      <c r="V2930" s="13">
        <f t="shared" si="367"/>
        <v>33.333333333333336</v>
      </c>
    </row>
    <row r="2931" spans="1:22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41754.564328703702</v>
      </c>
      <c r="T2931" s="10">
        <f t="shared" si="365"/>
        <v>41784.564328703702</v>
      </c>
      <c r="U2931" s="13">
        <f t="shared" si="366"/>
        <v>30</v>
      </c>
      <c r="V2931" s="13">
        <f t="shared" si="367"/>
        <v>272.185</v>
      </c>
    </row>
    <row r="2932" spans="1:22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42101.584074074075</v>
      </c>
      <c r="T2932" s="10">
        <f t="shared" si="365"/>
        <v>42131.584074074075</v>
      </c>
      <c r="U2932" s="13">
        <f t="shared" si="366"/>
        <v>30</v>
      </c>
      <c r="V2932" s="13">
        <f t="shared" si="367"/>
        <v>336.4</v>
      </c>
    </row>
    <row r="2933" spans="1:22" ht="43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41872.291238425925</v>
      </c>
      <c r="T2933" s="10">
        <f t="shared" si="365"/>
        <v>41897.255555555559</v>
      </c>
      <c r="U2933" s="13">
        <f t="shared" si="366"/>
        <v>25</v>
      </c>
      <c r="V2933" s="13">
        <f t="shared" si="367"/>
        <v>31.8</v>
      </c>
    </row>
    <row r="2934" spans="1:22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42025.164780092593</v>
      </c>
      <c r="T2934" s="10">
        <f t="shared" si="365"/>
        <v>42056.458333333328</v>
      </c>
      <c r="U2934" s="13">
        <f t="shared" si="366"/>
        <v>31</v>
      </c>
      <c r="V2934" s="13">
        <f t="shared" si="367"/>
        <v>105.09677419354838</v>
      </c>
    </row>
    <row r="2935" spans="1:22" ht="43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42495.956631944442</v>
      </c>
      <c r="T2935" s="10">
        <f t="shared" si="365"/>
        <v>42525.956631944442</v>
      </c>
      <c r="U2935" s="13">
        <f t="shared" si="366"/>
        <v>30</v>
      </c>
      <c r="V2935" s="13">
        <f t="shared" si="367"/>
        <v>85.63333333333334</v>
      </c>
    </row>
    <row r="2936" spans="1:22" ht="2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41775.636157407411</v>
      </c>
      <c r="T2936" s="10">
        <f t="shared" si="365"/>
        <v>41805.636157407411</v>
      </c>
      <c r="U2936" s="13">
        <f t="shared" si="366"/>
        <v>30</v>
      </c>
      <c r="V2936" s="13">
        <f t="shared" si="367"/>
        <v>90</v>
      </c>
    </row>
    <row r="2937" spans="1:22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42553.583425925928</v>
      </c>
      <c r="T2937" s="10">
        <f t="shared" si="365"/>
        <v>42611.708333333328</v>
      </c>
      <c r="U2937" s="13">
        <f t="shared" si="366"/>
        <v>58</v>
      </c>
      <c r="V2937" s="13">
        <f t="shared" si="367"/>
        <v>60.879310344827587</v>
      </c>
    </row>
    <row r="2938" spans="1:22" ht="2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41912.650729166664</v>
      </c>
      <c r="T2938" s="10">
        <f t="shared" si="365"/>
        <v>41925.207638888889</v>
      </c>
      <c r="U2938" s="13">
        <f t="shared" si="366"/>
        <v>13</v>
      </c>
      <c r="V2938" s="13">
        <f t="shared" si="367"/>
        <v>98.461538461538467</v>
      </c>
    </row>
    <row r="2939" spans="1:22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41803.457326388889</v>
      </c>
      <c r="T2939" s="10">
        <f t="shared" si="365"/>
        <v>41833.457326388889</v>
      </c>
      <c r="U2939" s="13">
        <f t="shared" si="366"/>
        <v>30</v>
      </c>
      <c r="V2939" s="13">
        <f t="shared" si="367"/>
        <v>66.666666666666671</v>
      </c>
    </row>
    <row r="2940" spans="1:22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42004.703865740739</v>
      </c>
      <c r="T2940" s="10">
        <f t="shared" si="365"/>
        <v>42034.703865740739</v>
      </c>
      <c r="U2940" s="13">
        <f t="shared" si="366"/>
        <v>30</v>
      </c>
      <c r="V2940" s="13">
        <f t="shared" si="367"/>
        <v>135.16666666666666</v>
      </c>
    </row>
    <row r="2941" spans="1:22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41845.809166666666</v>
      </c>
      <c r="T2941" s="10">
        <f t="shared" si="365"/>
        <v>41879.041666666664</v>
      </c>
      <c r="U2941" s="13">
        <f t="shared" si="366"/>
        <v>34</v>
      </c>
      <c r="V2941" s="13">
        <f t="shared" si="367"/>
        <v>242.05882352941177</v>
      </c>
    </row>
    <row r="2942" spans="1:22" ht="2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41982.773356481484</v>
      </c>
      <c r="T2942" s="10">
        <f t="shared" si="365"/>
        <v>42022.773356481484</v>
      </c>
      <c r="U2942" s="13">
        <f t="shared" si="366"/>
        <v>40</v>
      </c>
      <c r="V2942" s="13">
        <f t="shared" si="367"/>
        <v>67.025000000000006</v>
      </c>
    </row>
    <row r="2943" spans="1:22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42034.960127314815</v>
      </c>
      <c r="T2943" s="10">
        <f t="shared" si="365"/>
        <v>42064.960127314815</v>
      </c>
      <c r="U2943" s="13">
        <f t="shared" si="366"/>
        <v>30</v>
      </c>
      <c r="V2943" s="13">
        <f t="shared" si="367"/>
        <v>3.3333333333333333E-2</v>
      </c>
    </row>
    <row r="2944" spans="1:22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42334.803923611107</v>
      </c>
      <c r="T2944" s="10">
        <f t="shared" si="365"/>
        <v>42354.845833333333</v>
      </c>
      <c r="U2944" s="13">
        <f t="shared" si="366"/>
        <v>20</v>
      </c>
      <c r="V2944" s="13">
        <f t="shared" si="367"/>
        <v>2042.5</v>
      </c>
    </row>
    <row r="2945" spans="1:22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0">
        <f t="shared" si="364"/>
        <v>42077.129398148143</v>
      </c>
      <c r="T2945" s="10">
        <f t="shared" si="365"/>
        <v>42107.129398148143</v>
      </c>
      <c r="U2945" s="13">
        <f t="shared" si="366"/>
        <v>30</v>
      </c>
      <c r="V2945" s="13">
        <f t="shared" si="367"/>
        <v>0</v>
      </c>
    </row>
    <row r="2946" spans="1:22" ht="29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42132.9143287037</v>
      </c>
      <c r="T2946" s="10">
        <f t="shared" si="365"/>
        <v>42162.9143287037</v>
      </c>
      <c r="U2946" s="13">
        <f t="shared" si="366"/>
        <v>30</v>
      </c>
      <c r="V2946" s="13">
        <f t="shared" si="367"/>
        <v>3.3333333333333335</v>
      </c>
    </row>
    <row r="2947" spans="1:22" ht="43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10">
        <f t="shared" ref="S2947:S3010" si="372">(((J2947/60)/60)/24)+DATE(1970,1,1)</f>
        <v>42118.139583333337</v>
      </c>
      <c r="T2947" s="10">
        <f t="shared" ref="T2947:T3010" si="373">(((I2947/60)/60)/24)+DATE(1970,1,1)</f>
        <v>42148.139583333337</v>
      </c>
      <c r="U2947" s="13">
        <f t="shared" ref="U2947:U3010" si="374">DATEDIF(S2947,T2947,"d")</f>
        <v>30</v>
      </c>
      <c r="V2947" s="13">
        <f t="shared" ref="V2947:V3010" si="375">E2947/U2947</f>
        <v>0</v>
      </c>
    </row>
    <row r="2948" spans="1:22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42567.531157407408</v>
      </c>
      <c r="T2948" s="10">
        <f t="shared" si="373"/>
        <v>42597.531157407408</v>
      </c>
      <c r="U2948" s="13">
        <f t="shared" si="374"/>
        <v>30</v>
      </c>
      <c r="V2948" s="13">
        <f t="shared" si="375"/>
        <v>6.6666666666666666E-2</v>
      </c>
    </row>
    <row r="2949" spans="1:22" ht="43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42649.562118055561</v>
      </c>
      <c r="T2949" s="10">
        <f t="shared" si="373"/>
        <v>42698.715972222228</v>
      </c>
      <c r="U2949" s="13">
        <f t="shared" si="374"/>
        <v>49</v>
      </c>
      <c r="V2949" s="13">
        <f t="shared" si="375"/>
        <v>21.877551020408163</v>
      </c>
    </row>
    <row r="2950" spans="1:22" ht="43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42097.649224537032</v>
      </c>
      <c r="T2950" s="10">
        <f t="shared" si="373"/>
        <v>42157.649224537032</v>
      </c>
      <c r="U2950" s="13">
        <f t="shared" si="374"/>
        <v>60</v>
      </c>
      <c r="V2950" s="13">
        <f t="shared" si="375"/>
        <v>0.4</v>
      </c>
    </row>
    <row r="2951" spans="1:22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42297.823113425926</v>
      </c>
      <c r="T2951" s="10">
        <f t="shared" si="373"/>
        <v>42327.864780092597</v>
      </c>
      <c r="U2951" s="13">
        <f t="shared" si="374"/>
        <v>30</v>
      </c>
      <c r="V2951" s="13">
        <f t="shared" si="375"/>
        <v>0.83333333333333337</v>
      </c>
    </row>
    <row r="2952" spans="1:22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0">
        <f t="shared" si="372"/>
        <v>42362.36518518519</v>
      </c>
      <c r="T2952" s="10">
        <f t="shared" si="373"/>
        <v>42392.36518518519</v>
      </c>
      <c r="U2952" s="13">
        <f t="shared" si="374"/>
        <v>30</v>
      </c>
      <c r="V2952" s="13">
        <f t="shared" si="375"/>
        <v>0</v>
      </c>
    </row>
    <row r="2953" spans="1:22" ht="43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41872.802928240737</v>
      </c>
      <c r="T2953" s="10">
        <f t="shared" si="373"/>
        <v>41917.802928240737</v>
      </c>
      <c r="U2953" s="13">
        <f t="shared" si="374"/>
        <v>45</v>
      </c>
      <c r="V2953" s="13">
        <f t="shared" si="375"/>
        <v>24.355555555555554</v>
      </c>
    </row>
    <row r="2954" spans="1:22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42628.690266203703</v>
      </c>
      <c r="T2954" s="10">
        <f t="shared" si="373"/>
        <v>42660.166666666672</v>
      </c>
      <c r="U2954" s="13">
        <f t="shared" si="374"/>
        <v>32</v>
      </c>
      <c r="V2954" s="13">
        <f t="shared" si="375"/>
        <v>50.15625</v>
      </c>
    </row>
    <row r="2955" spans="1:22" ht="2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42255.791909722218</v>
      </c>
      <c r="T2955" s="10">
        <f t="shared" si="373"/>
        <v>42285.791909722218</v>
      </c>
      <c r="U2955" s="13">
        <f t="shared" si="374"/>
        <v>30</v>
      </c>
      <c r="V2955" s="13">
        <f t="shared" si="375"/>
        <v>20.166666666666668</v>
      </c>
    </row>
    <row r="2956" spans="1:22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0">
        <f t="shared" si="372"/>
        <v>42790.583368055552</v>
      </c>
      <c r="T2956" s="10">
        <f t="shared" si="373"/>
        <v>42810.541701388895</v>
      </c>
      <c r="U2956" s="13">
        <f t="shared" si="374"/>
        <v>20</v>
      </c>
      <c r="V2956" s="13">
        <f t="shared" si="375"/>
        <v>0</v>
      </c>
    </row>
    <row r="2957" spans="1:22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42141.741307870368</v>
      </c>
      <c r="T2957" s="10">
        <f t="shared" si="373"/>
        <v>42171.741307870368</v>
      </c>
      <c r="U2957" s="13">
        <f t="shared" si="374"/>
        <v>30</v>
      </c>
      <c r="V2957" s="13">
        <f t="shared" si="375"/>
        <v>23.833333333333332</v>
      </c>
    </row>
    <row r="2958" spans="1:22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42464.958912037036</v>
      </c>
      <c r="T2958" s="10">
        <f t="shared" si="373"/>
        <v>42494.958912037036</v>
      </c>
      <c r="U2958" s="13">
        <f t="shared" si="374"/>
        <v>30</v>
      </c>
      <c r="V2958" s="13">
        <f t="shared" si="375"/>
        <v>44.06666666666667</v>
      </c>
    </row>
    <row r="2959" spans="1:22" ht="2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42031.011249999996</v>
      </c>
      <c r="T2959" s="10">
        <f t="shared" si="373"/>
        <v>42090.969583333332</v>
      </c>
      <c r="U2959" s="13">
        <f t="shared" si="374"/>
        <v>59</v>
      </c>
      <c r="V2959" s="13">
        <f t="shared" si="375"/>
        <v>4.7457627118644066</v>
      </c>
    </row>
    <row r="2960" spans="1:22" ht="2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0">
        <f t="shared" si="372"/>
        <v>42438.779131944444</v>
      </c>
      <c r="T2960" s="10">
        <f t="shared" si="373"/>
        <v>42498.73746527778</v>
      </c>
      <c r="U2960" s="13">
        <f t="shared" si="374"/>
        <v>60</v>
      </c>
      <c r="V2960" s="13">
        <f t="shared" si="375"/>
        <v>0</v>
      </c>
    </row>
    <row r="2961" spans="1:22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0">
        <f t="shared" si="372"/>
        <v>42498.008391203708</v>
      </c>
      <c r="T2961" s="10">
        <f t="shared" si="373"/>
        <v>42528.008391203708</v>
      </c>
      <c r="U2961" s="13">
        <f t="shared" si="374"/>
        <v>30</v>
      </c>
      <c r="V2961" s="13">
        <f t="shared" si="375"/>
        <v>0</v>
      </c>
    </row>
    <row r="2962" spans="1:22" ht="2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0">
        <f t="shared" si="372"/>
        <v>41863.757210648146</v>
      </c>
      <c r="T2962" s="10">
        <f t="shared" si="373"/>
        <v>41893.757210648146</v>
      </c>
      <c r="U2962" s="13">
        <f t="shared" si="374"/>
        <v>30</v>
      </c>
      <c r="V2962" s="13">
        <f t="shared" si="375"/>
        <v>0</v>
      </c>
    </row>
    <row r="2963" spans="1:22" ht="43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42061.212488425925</v>
      </c>
      <c r="T2963" s="10">
        <f t="shared" si="373"/>
        <v>42089.166666666672</v>
      </c>
      <c r="U2963" s="13">
        <f t="shared" si="374"/>
        <v>28</v>
      </c>
      <c r="V2963" s="13">
        <f t="shared" si="375"/>
        <v>195.75</v>
      </c>
    </row>
    <row r="2964" spans="1:22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42036.24428240741</v>
      </c>
      <c r="T2964" s="10">
        <f t="shared" si="373"/>
        <v>42064.290972222225</v>
      </c>
      <c r="U2964" s="13">
        <f t="shared" si="374"/>
        <v>28</v>
      </c>
      <c r="V2964" s="13">
        <f t="shared" si="375"/>
        <v>43.5</v>
      </c>
    </row>
    <row r="2965" spans="1:22" ht="43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42157.470185185186</v>
      </c>
      <c r="T2965" s="10">
        <f t="shared" si="373"/>
        <v>42187.470185185186</v>
      </c>
      <c r="U2965" s="13">
        <f t="shared" si="374"/>
        <v>30</v>
      </c>
      <c r="V2965" s="13">
        <f t="shared" si="375"/>
        <v>356.16666666666669</v>
      </c>
    </row>
    <row r="2966" spans="1:22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41827.909942129627</v>
      </c>
      <c r="T2966" s="10">
        <f t="shared" si="373"/>
        <v>41857.897222222222</v>
      </c>
      <c r="U2966" s="13">
        <f t="shared" si="374"/>
        <v>30</v>
      </c>
      <c r="V2966" s="13">
        <f t="shared" si="375"/>
        <v>167.85633333333331</v>
      </c>
    </row>
    <row r="2967" spans="1:22" ht="43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42162.729548611111</v>
      </c>
      <c r="T2967" s="10">
        <f t="shared" si="373"/>
        <v>42192.729548611111</v>
      </c>
      <c r="U2967" s="13">
        <f t="shared" si="374"/>
        <v>30</v>
      </c>
      <c r="V2967" s="13">
        <f t="shared" si="375"/>
        <v>54.5</v>
      </c>
    </row>
    <row r="2968" spans="1:22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42233.738564814819</v>
      </c>
      <c r="T2968" s="10">
        <f t="shared" si="373"/>
        <v>42263.738564814819</v>
      </c>
      <c r="U2968" s="13">
        <f t="shared" si="374"/>
        <v>30</v>
      </c>
      <c r="V2968" s="13">
        <f t="shared" si="375"/>
        <v>378.76666666666665</v>
      </c>
    </row>
    <row r="2969" spans="1:22" ht="2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42042.197824074072</v>
      </c>
      <c r="T2969" s="10">
        <f t="shared" si="373"/>
        <v>42072.156157407408</v>
      </c>
      <c r="U2969" s="13">
        <f t="shared" si="374"/>
        <v>30</v>
      </c>
      <c r="V2969" s="13">
        <f t="shared" si="375"/>
        <v>189.86666666666667</v>
      </c>
    </row>
    <row r="2970" spans="1:22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42585.523842592593</v>
      </c>
      <c r="T2970" s="10">
        <f t="shared" si="373"/>
        <v>42599.165972222225</v>
      </c>
      <c r="U2970" s="13">
        <f t="shared" si="374"/>
        <v>14</v>
      </c>
      <c r="V2970" s="13">
        <f t="shared" si="375"/>
        <v>265</v>
      </c>
    </row>
    <row r="2971" spans="1:22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42097.786493055552</v>
      </c>
      <c r="T2971" s="10">
        <f t="shared" si="373"/>
        <v>42127.952083333337</v>
      </c>
      <c r="U2971" s="13">
        <f t="shared" si="374"/>
        <v>30</v>
      </c>
      <c r="V2971" s="13">
        <f t="shared" si="375"/>
        <v>54.166666666666664</v>
      </c>
    </row>
    <row r="2972" spans="1:22" ht="2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41808.669571759259</v>
      </c>
      <c r="T2972" s="10">
        <f t="shared" si="373"/>
        <v>41838.669571759259</v>
      </c>
      <c r="U2972" s="13">
        <f t="shared" si="374"/>
        <v>30</v>
      </c>
      <c r="V2972" s="13">
        <f t="shared" si="375"/>
        <v>212</v>
      </c>
    </row>
    <row r="2973" spans="1:22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41852.658310185187</v>
      </c>
      <c r="T2973" s="10">
        <f t="shared" si="373"/>
        <v>41882.658310185187</v>
      </c>
      <c r="U2973" s="13">
        <f t="shared" si="374"/>
        <v>30</v>
      </c>
      <c r="V2973" s="13">
        <f t="shared" si="375"/>
        <v>106.83333333333333</v>
      </c>
    </row>
    <row r="2974" spans="1:22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42694.110185185185</v>
      </c>
      <c r="T2974" s="10">
        <f t="shared" si="373"/>
        <v>42709.041666666672</v>
      </c>
      <c r="U2974" s="13">
        <f t="shared" si="374"/>
        <v>15</v>
      </c>
      <c r="V2974" s="13">
        <f t="shared" si="375"/>
        <v>140.46666666666667</v>
      </c>
    </row>
    <row r="2975" spans="1:22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42341.818379629629</v>
      </c>
      <c r="T2975" s="10">
        <f t="shared" si="373"/>
        <v>42370.166666666672</v>
      </c>
      <c r="U2975" s="13">
        <f t="shared" si="374"/>
        <v>29</v>
      </c>
      <c r="V2975" s="13">
        <f t="shared" si="375"/>
        <v>301.37931034482756</v>
      </c>
    </row>
    <row r="2976" spans="1:22" ht="43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41880.061006944445</v>
      </c>
      <c r="T2976" s="10">
        <f t="shared" si="373"/>
        <v>41908.065972222219</v>
      </c>
      <c r="U2976" s="13">
        <f t="shared" si="374"/>
        <v>28</v>
      </c>
      <c r="V2976" s="13">
        <f t="shared" si="375"/>
        <v>182.14285714285714</v>
      </c>
    </row>
    <row r="2977" spans="1:22" ht="43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41941.683865740742</v>
      </c>
      <c r="T2977" s="10">
        <f t="shared" si="373"/>
        <v>41970.125</v>
      </c>
      <c r="U2977" s="13">
        <f t="shared" si="374"/>
        <v>29</v>
      </c>
      <c r="V2977" s="13">
        <f t="shared" si="375"/>
        <v>276.20689655172413</v>
      </c>
    </row>
    <row r="2978" spans="1:22" ht="2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42425.730671296296</v>
      </c>
      <c r="T2978" s="10">
        <f t="shared" si="373"/>
        <v>42442.5</v>
      </c>
      <c r="U2978" s="13">
        <f t="shared" si="374"/>
        <v>17</v>
      </c>
      <c r="V2978" s="13">
        <f t="shared" si="375"/>
        <v>7.0588235294117645</v>
      </c>
    </row>
    <row r="2979" spans="1:22" ht="43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42026.88118055556</v>
      </c>
      <c r="T2979" s="10">
        <f t="shared" si="373"/>
        <v>42086.093055555553</v>
      </c>
      <c r="U2979" s="13">
        <f t="shared" si="374"/>
        <v>60</v>
      </c>
      <c r="V2979" s="13">
        <f t="shared" si="375"/>
        <v>56.783333333333331</v>
      </c>
    </row>
    <row r="2980" spans="1:22" ht="43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41922.640590277777</v>
      </c>
      <c r="T2980" s="10">
        <f t="shared" si="373"/>
        <v>41932.249305555553</v>
      </c>
      <c r="U2980" s="13">
        <f t="shared" si="374"/>
        <v>10</v>
      </c>
      <c r="V2980" s="13">
        <f t="shared" si="375"/>
        <v>97.1</v>
      </c>
    </row>
    <row r="2981" spans="1:22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41993.824340277773</v>
      </c>
      <c r="T2981" s="10">
        <f t="shared" si="373"/>
        <v>42010.25</v>
      </c>
      <c r="U2981" s="13">
        <f t="shared" si="374"/>
        <v>17</v>
      </c>
      <c r="V2981" s="13">
        <f t="shared" si="375"/>
        <v>298.23529411764707</v>
      </c>
    </row>
    <row r="2982" spans="1:22" ht="2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42219.915856481486</v>
      </c>
      <c r="T2982" s="10">
        <f t="shared" si="373"/>
        <v>42240.083333333328</v>
      </c>
      <c r="U2982" s="13">
        <f t="shared" si="374"/>
        <v>21</v>
      </c>
      <c r="V2982" s="13">
        <f t="shared" si="375"/>
        <v>155.95238095238096</v>
      </c>
    </row>
    <row r="2983" spans="1:22" ht="43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42225.559675925921</v>
      </c>
      <c r="T2983" s="10">
        <f t="shared" si="373"/>
        <v>42270.559675925921</v>
      </c>
      <c r="U2983" s="13">
        <f t="shared" si="374"/>
        <v>45</v>
      </c>
      <c r="V2983" s="13">
        <f t="shared" si="375"/>
        <v>114.6</v>
      </c>
    </row>
    <row r="2984" spans="1:22" ht="29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42381.686840277776</v>
      </c>
      <c r="T2984" s="10">
        <f t="shared" si="373"/>
        <v>42411.686840277776</v>
      </c>
      <c r="U2984" s="13">
        <f t="shared" si="374"/>
        <v>30</v>
      </c>
      <c r="V2984" s="13">
        <f t="shared" si="375"/>
        <v>170.1</v>
      </c>
    </row>
    <row r="2985" spans="1:22" ht="2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41894.632361111115</v>
      </c>
      <c r="T2985" s="10">
        <f t="shared" si="373"/>
        <v>41954.674027777779</v>
      </c>
      <c r="U2985" s="13">
        <f t="shared" si="374"/>
        <v>60</v>
      </c>
      <c r="V2985" s="13">
        <f t="shared" si="375"/>
        <v>2833.0985000000001</v>
      </c>
    </row>
    <row r="2986" spans="1:22" ht="43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42576.278715277775</v>
      </c>
      <c r="T2986" s="10">
        <f t="shared" si="373"/>
        <v>42606.278715277775</v>
      </c>
      <c r="U2986" s="13">
        <f t="shared" si="374"/>
        <v>30</v>
      </c>
      <c r="V2986" s="13">
        <f t="shared" si="375"/>
        <v>836.26666666666665</v>
      </c>
    </row>
    <row r="2987" spans="1:22" ht="43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42654.973703703698</v>
      </c>
      <c r="T2987" s="10">
        <f t="shared" si="373"/>
        <v>42674.166666666672</v>
      </c>
      <c r="U2987" s="13">
        <f t="shared" si="374"/>
        <v>20</v>
      </c>
      <c r="V2987" s="13">
        <f t="shared" si="375"/>
        <v>608.25</v>
      </c>
    </row>
    <row r="2988" spans="1:22" ht="2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42431.500069444446</v>
      </c>
      <c r="T2988" s="10">
        <f t="shared" si="373"/>
        <v>42491.458402777775</v>
      </c>
      <c r="U2988" s="13">
        <f t="shared" si="374"/>
        <v>60</v>
      </c>
      <c r="V2988" s="13">
        <f t="shared" si="375"/>
        <v>42.2</v>
      </c>
    </row>
    <row r="2989" spans="1:22" ht="43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42627.307303240741</v>
      </c>
      <c r="T2989" s="10">
        <f t="shared" si="373"/>
        <v>42656</v>
      </c>
      <c r="U2989" s="13">
        <f t="shared" si="374"/>
        <v>29</v>
      </c>
      <c r="V2989" s="13">
        <f t="shared" si="375"/>
        <v>951.73103448275867</v>
      </c>
    </row>
    <row r="2990" spans="1:22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42511.362048611118</v>
      </c>
      <c r="T2990" s="10">
        <f t="shared" si="373"/>
        <v>42541.362048611118</v>
      </c>
      <c r="U2990" s="13">
        <f t="shared" si="374"/>
        <v>30</v>
      </c>
      <c r="V2990" s="13">
        <f t="shared" si="375"/>
        <v>33.333333333333336</v>
      </c>
    </row>
    <row r="2991" spans="1:2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42337.02039351852</v>
      </c>
      <c r="T2991" s="10">
        <f t="shared" si="373"/>
        <v>42359.207638888889</v>
      </c>
      <c r="U2991" s="13">
        <f t="shared" si="374"/>
        <v>22</v>
      </c>
      <c r="V2991" s="13">
        <f t="shared" si="375"/>
        <v>1604.8636363636363</v>
      </c>
    </row>
    <row r="2992" spans="1:22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42341.57430555555</v>
      </c>
      <c r="T2992" s="10">
        <f t="shared" si="373"/>
        <v>42376.57430555555</v>
      </c>
      <c r="U2992" s="13">
        <f t="shared" si="374"/>
        <v>35</v>
      </c>
      <c r="V2992" s="13">
        <f t="shared" si="375"/>
        <v>285.71428571428572</v>
      </c>
    </row>
    <row r="2993" spans="1:22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42740.837152777778</v>
      </c>
      <c r="T2993" s="10">
        <f t="shared" si="373"/>
        <v>42762.837152777778</v>
      </c>
      <c r="U2993" s="13">
        <f t="shared" si="374"/>
        <v>22</v>
      </c>
      <c r="V2993" s="13">
        <f t="shared" si="375"/>
        <v>399.09090909090907</v>
      </c>
    </row>
    <row r="2994" spans="1:22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42622.767476851848</v>
      </c>
      <c r="T2994" s="10">
        <f t="shared" si="373"/>
        <v>42652.767476851848</v>
      </c>
      <c r="U2994" s="13">
        <f t="shared" si="374"/>
        <v>30</v>
      </c>
      <c r="V2994" s="13">
        <f t="shared" si="375"/>
        <v>104.5</v>
      </c>
    </row>
    <row r="2995" spans="1:2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42390.838738425926</v>
      </c>
      <c r="T2995" s="10">
        <f t="shared" si="373"/>
        <v>42420.838738425926</v>
      </c>
      <c r="U2995" s="13">
        <f t="shared" si="374"/>
        <v>30</v>
      </c>
      <c r="V2995" s="13">
        <f t="shared" si="375"/>
        <v>33.43333333333333</v>
      </c>
    </row>
    <row r="2996" spans="1:22" ht="2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41885.478842592594</v>
      </c>
      <c r="T2996" s="10">
        <f t="shared" si="373"/>
        <v>41915.478842592594</v>
      </c>
      <c r="U2996" s="13">
        <f t="shared" si="374"/>
        <v>30</v>
      </c>
      <c r="V2996" s="13">
        <f t="shared" si="375"/>
        <v>45.774666666666668</v>
      </c>
    </row>
    <row r="2997" spans="1:22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42724.665173611109</v>
      </c>
      <c r="T2997" s="10">
        <f t="shared" si="373"/>
        <v>42754.665173611109</v>
      </c>
      <c r="U2997" s="13">
        <f t="shared" si="374"/>
        <v>30</v>
      </c>
      <c r="V2997" s="13">
        <f t="shared" si="375"/>
        <v>524.79999999999995</v>
      </c>
    </row>
    <row r="2998" spans="1:22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42090.912500000006</v>
      </c>
      <c r="T2998" s="10">
        <f t="shared" si="373"/>
        <v>42150.912500000006</v>
      </c>
      <c r="U2998" s="13">
        <f t="shared" si="374"/>
        <v>60</v>
      </c>
      <c r="V2998" s="13">
        <f t="shared" si="375"/>
        <v>1003</v>
      </c>
    </row>
    <row r="2999" spans="1:22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42775.733715277776</v>
      </c>
      <c r="T2999" s="10">
        <f t="shared" si="373"/>
        <v>42793.207638888889</v>
      </c>
      <c r="U2999" s="13">
        <f t="shared" si="374"/>
        <v>18</v>
      </c>
      <c r="V2999" s="13">
        <f t="shared" si="375"/>
        <v>576.27777777777783</v>
      </c>
    </row>
    <row r="3000" spans="1:22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41778.193622685183</v>
      </c>
      <c r="T3000" s="10">
        <f t="shared" si="373"/>
        <v>41806.184027777781</v>
      </c>
      <c r="U3000" s="13">
        <f t="shared" si="374"/>
        <v>28</v>
      </c>
      <c r="V3000" s="13">
        <f t="shared" si="375"/>
        <v>1839.8035714285713</v>
      </c>
    </row>
    <row r="3001" spans="1:22" ht="2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42780.740277777775</v>
      </c>
      <c r="T3001" s="10">
        <f t="shared" si="373"/>
        <v>42795.083333333328</v>
      </c>
      <c r="U3001" s="13">
        <f t="shared" si="374"/>
        <v>15</v>
      </c>
      <c r="V3001" s="13">
        <f t="shared" si="375"/>
        <v>107</v>
      </c>
    </row>
    <row r="3002" spans="1:22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42752.827199074076</v>
      </c>
      <c r="T3002" s="10">
        <f t="shared" si="373"/>
        <v>42766.75</v>
      </c>
      <c r="U3002" s="13">
        <f t="shared" si="374"/>
        <v>14</v>
      </c>
      <c r="V3002" s="13">
        <f t="shared" si="375"/>
        <v>35.714285714285715</v>
      </c>
    </row>
    <row r="3003" spans="1:22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42534.895625000005</v>
      </c>
      <c r="T3003" s="10">
        <f t="shared" si="373"/>
        <v>42564.895625000005</v>
      </c>
      <c r="U3003" s="13">
        <f t="shared" si="374"/>
        <v>30</v>
      </c>
      <c r="V3003" s="13">
        <f t="shared" si="375"/>
        <v>766.36699999999996</v>
      </c>
    </row>
    <row r="3004" spans="1:22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41239.83625</v>
      </c>
      <c r="T3004" s="10">
        <f t="shared" si="373"/>
        <v>41269.83625</v>
      </c>
      <c r="U3004" s="13">
        <f t="shared" si="374"/>
        <v>30</v>
      </c>
      <c r="V3004" s="13">
        <f t="shared" si="375"/>
        <v>253.18100000000001</v>
      </c>
    </row>
    <row r="3005" spans="1:22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42398.849259259259</v>
      </c>
      <c r="T3005" s="10">
        <f t="shared" si="373"/>
        <v>42430.249305555553</v>
      </c>
      <c r="U3005" s="13">
        <f t="shared" si="374"/>
        <v>32</v>
      </c>
      <c r="V3005" s="13">
        <f t="shared" si="375"/>
        <v>94.84375</v>
      </c>
    </row>
    <row r="3006" spans="1:22" ht="43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41928.881064814814</v>
      </c>
      <c r="T3006" s="10">
        <f t="shared" si="373"/>
        <v>41958.922731481478</v>
      </c>
      <c r="U3006" s="13">
        <f t="shared" si="374"/>
        <v>30</v>
      </c>
      <c r="V3006" s="13">
        <f t="shared" si="375"/>
        <v>1504.2</v>
      </c>
    </row>
    <row r="3007" spans="1:22" ht="43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41888.674826388888</v>
      </c>
      <c r="T3007" s="10">
        <f t="shared" si="373"/>
        <v>41918.674826388888</v>
      </c>
      <c r="U3007" s="13">
        <f t="shared" si="374"/>
        <v>30</v>
      </c>
      <c r="V3007" s="13">
        <f t="shared" si="375"/>
        <v>425.75333333333333</v>
      </c>
    </row>
    <row r="3008" spans="1:22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41957.756840277783</v>
      </c>
      <c r="T3008" s="10">
        <f t="shared" si="373"/>
        <v>41987.756840277783</v>
      </c>
      <c r="U3008" s="13">
        <f t="shared" si="374"/>
        <v>30</v>
      </c>
      <c r="V3008" s="13">
        <f t="shared" si="375"/>
        <v>287.33333333333331</v>
      </c>
    </row>
    <row r="3009" spans="1:2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42098.216238425928</v>
      </c>
      <c r="T3009" s="10">
        <f t="shared" si="373"/>
        <v>42119.216238425928</v>
      </c>
      <c r="U3009" s="13">
        <f t="shared" si="374"/>
        <v>21</v>
      </c>
      <c r="V3009" s="13">
        <f t="shared" si="375"/>
        <v>51.428571428571431</v>
      </c>
    </row>
    <row r="3010" spans="1:22" ht="2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42360.212025462963</v>
      </c>
      <c r="T3010" s="10">
        <f t="shared" si="373"/>
        <v>42390.212025462963</v>
      </c>
      <c r="U3010" s="13">
        <f t="shared" si="374"/>
        <v>30</v>
      </c>
      <c r="V3010" s="13">
        <f t="shared" si="375"/>
        <v>101.16666666666667</v>
      </c>
    </row>
    <row r="3011" spans="1:22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10">
        <f t="shared" ref="S3011:S3074" si="380">(((J3011/60)/60)/24)+DATE(1970,1,1)</f>
        <v>41939.569907407407</v>
      </c>
      <c r="T3011" s="10">
        <f t="shared" ref="T3011:T3074" si="381">(((I3011/60)/60)/24)+DATE(1970,1,1)</f>
        <v>41969.611574074079</v>
      </c>
      <c r="U3011" s="13">
        <f t="shared" ref="U3011:U3074" si="382">DATEDIF(S3011,T3011,"d")</f>
        <v>30</v>
      </c>
      <c r="V3011" s="13">
        <f t="shared" ref="V3011:V3074" si="383">E3011/U3011</f>
        <v>997.9666666666667</v>
      </c>
    </row>
    <row r="3012" spans="1:22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41996.832395833335</v>
      </c>
      <c r="T3012" s="10">
        <f t="shared" si="381"/>
        <v>42056.832395833335</v>
      </c>
      <c r="U3012" s="13">
        <f t="shared" si="382"/>
        <v>60</v>
      </c>
      <c r="V3012" s="13">
        <f t="shared" si="383"/>
        <v>39.5</v>
      </c>
    </row>
    <row r="3013" spans="1:22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42334.468935185185</v>
      </c>
      <c r="T3013" s="10">
        <f t="shared" si="381"/>
        <v>42361.957638888889</v>
      </c>
      <c r="U3013" s="13">
        <f t="shared" si="382"/>
        <v>27</v>
      </c>
      <c r="V3013" s="13">
        <f t="shared" si="383"/>
        <v>13.74074074074074</v>
      </c>
    </row>
    <row r="3014" spans="1:22" ht="2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42024.702893518523</v>
      </c>
      <c r="T3014" s="10">
        <f t="shared" si="381"/>
        <v>42045.702893518523</v>
      </c>
      <c r="U3014" s="13">
        <f t="shared" si="382"/>
        <v>21</v>
      </c>
      <c r="V3014" s="13">
        <f t="shared" si="383"/>
        <v>223.0952380952381</v>
      </c>
    </row>
    <row r="3015" spans="1:22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42146.836215277777</v>
      </c>
      <c r="T3015" s="10">
        <f t="shared" si="381"/>
        <v>42176.836215277777</v>
      </c>
      <c r="U3015" s="13">
        <f t="shared" si="382"/>
        <v>30</v>
      </c>
      <c r="V3015" s="13">
        <f t="shared" si="383"/>
        <v>523.20000000000005</v>
      </c>
    </row>
    <row r="3016" spans="1:22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41920.123611111114</v>
      </c>
      <c r="T3016" s="10">
        <f t="shared" si="381"/>
        <v>41948.208333333336</v>
      </c>
      <c r="U3016" s="13">
        <f t="shared" si="382"/>
        <v>28</v>
      </c>
      <c r="V3016" s="13">
        <f t="shared" si="383"/>
        <v>1009.8571428571429</v>
      </c>
    </row>
    <row r="3017" spans="1:22" ht="2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41785.72729166667</v>
      </c>
      <c r="T3017" s="10">
        <f t="shared" si="381"/>
        <v>41801.166666666664</v>
      </c>
      <c r="U3017" s="13">
        <f t="shared" si="382"/>
        <v>16</v>
      </c>
      <c r="V3017" s="13">
        <f t="shared" si="383"/>
        <v>219.25</v>
      </c>
    </row>
    <row r="3018" spans="1:22" ht="43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41778.548055555555</v>
      </c>
      <c r="T3018" s="10">
        <f t="shared" si="381"/>
        <v>41838.548055555555</v>
      </c>
      <c r="U3018" s="13">
        <f t="shared" si="382"/>
        <v>60</v>
      </c>
      <c r="V3018" s="13">
        <f t="shared" si="383"/>
        <v>145.36666666666667</v>
      </c>
    </row>
    <row r="3019" spans="1:22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41841.850034722222</v>
      </c>
      <c r="T3019" s="10">
        <f t="shared" si="381"/>
        <v>41871.850034722222</v>
      </c>
      <c r="U3019" s="13">
        <f t="shared" si="382"/>
        <v>30</v>
      </c>
      <c r="V3019" s="13">
        <f t="shared" si="383"/>
        <v>776.16666666666663</v>
      </c>
    </row>
    <row r="3020" spans="1:22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42163.29833333334</v>
      </c>
      <c r="T3020" s="10">
        <f t="shared" si="381"/>
        <v>42205.916666666672</v>
      </c>
      <c r="U3020" s="13">
        <f t="shared" si="382"/>
        <v>42</v>
      </c>
      <c r="V3020" s="13">
        <f t="shared" si="383"/>
        <v>100.71428571428571</v>
      </c>
    </row>
    <row r="3021" spans="1:22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41758.833564814813</v>
      </c>
      <c r="T3021" s="10">
        <f t="shared" si="381"/>
        <v>41786.125</v>
      </c>
      <c r="U3021" s="13">
        <f t="shared" si="382"/>
        <v>28</v>
      </c>
      <c r="V3021" s="13">
        <f t="shared" si="383"/>
        <v>649.46428571428567</v>
      </c>
    </row>
    <row r="3022" spans="1:22" ht="43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42170.846446759257</v>
      </c>
      <c r="T3022" s="10">
        <f t="shared" si="381"/>
        <v>42230.846446759257</v>
      </c>
      <c r="U3022" s="13">
        <f t="shared" si="382"/>
        <v>60</v>
      </c>
      <c r="V3022" s="13">
        <f t="shared" si="383"/>
        <v>117.33333333333333</v>
      </c>
    </row>
    <row r="3023" spans="1:22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42660.618854166663</v>
      </c>
      <c r="T3023" s="10">
        <f t="shared" si="381"/>
        <v>42696.249305555553</v>
      </c>
      <c r="U3023" s="13">
        <f t="shared" si="382"/>
        <v>36</v>
      </c>
      <c r="V3023" s="13">
        <f t="shared" si="383"/>
        <v>145.02777777777777</v>
      </c>
    </row>
    <row r="3024" spans="1:22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42564.95380787037</v>
      </c>
      <c r="T3024" s="10">
        <f t="shared" si="381"/>
        <v>42609.95380787037</v>
      </c>
      <c r="U3024" s="13">
        <f t="shared" si="382"/>
        <v>45</v>
      </c>
      <c r="V3024" s="13">
        <f t="shared" si="383"/>
        <v>224.17777777777778</v>
      </c>
    </row>
    <row r="3025" spans="1:22" ht="43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42121.675763888896</v>
      </c>
      <c r="T3025" s="10">
        <f t="shared" si="381"/>
        <v>42166.675763888896</v>
      </c>
      <c r="U3025" s="13">
        <f t="shared" si="382"/>
        <v>45</v>
      </c>
      <c r="V3025" s="13">
        <f t="shared" si="383"/>
        <v>16.022222222222222</v>
      </c>
    </row>
    <row r="3026" spans="1:22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41158.993923611109</v>
      </c>
      <c r="T3026" s="10">
        <f t="shared" si="381"/>
        <v>41188.993923611109</v>
      </c>
      <c r="U3026" s="13">
        <f t="shared" si="382"/>
        <v>30</v>
      </c>
      <c r="V3026" s="13">
        <f t="shared" si="383"/>
        <v>410.7</v>
      </c>
    </row>
    <row r="3027" spans="1:22" ht="2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41761.509409722225</v>
      </c>
      <c r="T3027" s="10">
        <f t="shared" si="381"/>
        <v>41789.666666666664</v>
      </c>
      <c r="U3027" s="13">
        <f t="shared" si="382"/>
        <v>28</v>
      </c>
      <c r="V3027" s="13">
        <f t="shared" si="383"/>
        <v>269.82142857142856</v>
      </c>
    </row>
    <row r="3028" spans="1:22" ht="43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42783.459398148145</v>
      </c>
      <c r="T3028" s="10">
        <f t="shared" si="381"/>
        <v>42797.459398148145</v>
      </c>
      <c r="U3028" s="13">
        <f t="shared" si="382"/>
        <v>14</v>
      </c>
      <c r="V3028" s="13">
        <f t="shared" si="383"/>
        <v>92.142857142857139</v>
      </c>
    </row>
    <row r="3029" spans="1:22" ht="29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42053.704293981486</v>
      </c>
      <c r="T3029" s="10">
        <f t="shared" si="381"/>
        <v>42083.662627314814</v>
      </c>
      <c r="U3029" s="13">
        <f t="shared" si="382"/>
        <v>30</v>
      </c>
      <c r="V3029" s="13">
        <f t="shared" si="383"/>
        <v>1752.5333333333333</v>
      </c>
    </row>
    <row r="3030" spans="1:22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42567.264178240745</v>
      </c>
      <c r="T3030" s="10">
        <f t="shared" si="381"/>
        <v>42597.264178240745</v>
      </c>
      <c r="U3030" s="13">
        <f t="shared" si="382"/>
        <v>30</v>
      </c>
      <c r="V3030" s="13">
        <f t="shared" si="383"/>
        <v>280.03333333333336</v>
      </c>
    </row>
    <row r="3031" spans="1:22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41932.708877314813</v>
      </c>
      <c r="T3031" s="10">
        <f t="shared" si="381"/>
        <v>41961.190972222219</v>
      </c>
      <c r="U3031" s="13">
        <f t="shared" si="382"/>
        <v>29</v>
      </c>
      <c r="V3031" s="13">
        <f t="shared" si="383"/>
        <v>1134.5862068965516</v>
      </c>
    </row>
    <row r="3032" spans="1:22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42233.747349537036</v>
      </c>
      <c r="T3032" s="10">
        <f t="shared" si="381"/>
        <v>42263.747349537036</v>
      </c>
      <c r="U3032" s="13">
        <f t="shared" si="382"/>
        <v>30</v>
      </c>
      <c r="V3032" s="13">
        <f t="shared" si="383"/>
        <v>62.233333333333334</v>
      </c>
    </row>
    <row r="3033" spans="1:22" ht="58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42597.882488425923</v>
      </c>
      <c r="T3033" s="10">
        <f t="shared" si="381"/>
        <v>42657.882488425923</v>
      </c>
      <c r="U3033" s="13">
        <f t="shared" si="382"/>
        <v>60</v>
      </c>
      <c r="V3033" s="13">
        <f t="shared" si="383"/>
        <v>25</v>
      </c>
    </row>
    <row r="3034" spans="1:22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42228.044664351852</v>
      </c>
      <c r="T3034" s="10">
        <f t="shared" si="381"/>
        <v>42258.044664351852</v>
      </c>
      <c r="U3034" s="13">
        <f t="shared" si="382"/>
        <v>30</v>
      </c>
      <c r="V3034" s="13">
        <f t="shared" si="383"/>
        <v>42.4</v>
      </c>
    </row>
    <row r="3035" spans="1:22" ht="2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42570.110243055555</v>
      </c>
      <c r="T3035" s="10">
        <f t="shared" si="381"/>
        <v>42600.110243055555</v>
      </c>
      <c r="U3035" s="13">
        <f t="shared" si="382"/>
        <v>30</v>
      </c>
      <c r="V3035" s="13">
        <f t="shared" si="383"/>
        <v>146.53333333333333</v>
      </c>
    </row>
    <row r="3036" spans="1:22" ht="58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42644.535358796296</v>
      </c>
      <c r="T3036" s="10">
        <f t="shared" si="381"/>
        <v>42675.165972222225</v>
      </c>
      <c r="U3036" s="13">
        <f t="shared" si="382"/>
        <v>31</v>
      </c>
      <c r="V3036" s="13">
        <f t="shared" si="383"/>
        <v>3630.1935483870966</v>
      </c>
    </row>
    <row r="3037" spans="1:22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41368.560289351852</v>
      </c>
      <c r="T3037" s="10">
        <f t="shared" si="381"/>
        <v>41398.560289351852</v>
      </c>
      <c r="U3037" s="13">
        <f t="shared" si="382"/>
        <v>30</v>
      </c>
      <c r="V3037" s="13">
        <f t="shared" si="383"/>
        <v>906.55700000000002</v>
      </c>
    </row>
    <row r="3038" spans="1:22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41466.785231481481</v>
      </c>
      <c r="T3038" s="10">
        <f t="shared" si="381"/>
        <v>41502.499305555553</v>
      </c>
      <c r="U3038" s="13">
        <f t="shared" si="382"/>
        <v>36</v>
      </c>
      <c r="V3038" s="13">
        <f t="shared" si="383"/>
        <v>880.08333333333337</v>
      </c>
    </row>
    <row r="3039" spans="1:22" ht="43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40378.893206018518</v>
      </c>
      <c r="T3039" s="10">
        <f t="shared" si="381"/>
        <v>40453.207638888889</v>
      </c>
      <c r="U3039" s="13">
        <f t="shared" si="382"/>
        <v>75</v>
      </c>
      <c r="V3039" s="13">
        <f t="shared" si="383"/>
        <v>14.213333333333333</v>
      </c>
    </row>
    <row r="3040" spans="1:22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42373.252280092594</v>
      </c>
      <c r="T3040" s="10">
        <f t="shared" si="381"/>
        <v>42433.252280092594</v>
      </c>
      <c r="U3040" s="13">
        <f t="shared" si="382"/>
        <v>60</v>
      </c>
      <c r="V3040" s="13">
        <f t="shared" si="383"/>
        <v>16.75</v>
      </c>
    </row>
    <row r="3041" spans="1:22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41610.794421296298</v>
      </c>
      <c r="T3041" s="10">
        <f t="shared" si="381"/>
        <v>41637.332638888889</v>
      </c>
      <c r="U3041" s="13">
        <f t="shared" si="382"/>
        <v>27</v>
      </c>
      <c r="V3041" s="13">
        <f t="shared" si="383"/>
        <v>805.28814814814814</v>
      </c>
    </row>
    <row r="3042" spans="1:22" ht="2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42177.791909722218</v>
      </c>
      <c r="T3042" s="10">
        <f t="shared" si="381"/>
        <v>42181.958333333328</v>
      </c>
      <c r="U3042" s="13">
        <f t="shared" si="382"/>
        <v>4</v>
      </c>
      <c r="V3042" s="13">
        <f t="shared" si="383"/>
        <v>806.25</v>
      </c>
    </row>
    <row r="3043" spans="1:22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42359.868611111116</v>
      </c>
      <c r="T3043" s="10">
        <f t="shared" si="381"/>
        <v>42389.868611111116</v>
      </c>
      <c r="U3043" s="13">
        <f t="shared" si="382"/>
        <v>30</v>
      </c>
      <c r="V3043" s="13">
        <f t="shared" si="383"/>
        <v>305.66666666666669</v>
      </c>
    </row>
    <row r="3044" spans="1:22" ht="43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42253.688043981485</v>
      </c>
      <c r="T3044" s="10">
        <f t="shared" si="381"/>
        <v>42283.688043981485</v>
      </c>
      <c r="U3044" s="13">
        <f t="shared" si="382"/>
        <v>30</v>
      </c>
      <c r="V3044" s="13">
        <f t="shared" si="383"/>
        <v>64</v>
      </c>
    </row>
    <row r="3045" spans="1:22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42083.070590277777</v>
      </c>
      <c r="T3045" s="10">
        <f t="shared" si="381"/>
        <v>42110.118055555555</v>
      </c>
      <c r="U3045" s="13">
        <f t="shared" si="382"/>
        <v>27</v>
      </c>
      <c r="V3045" s="13">
        <f t="shared" si="383"/>
        <v>611.14814814814815</v>
      </c>
    </row>
    <row r="3046" spans="1:22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42387.7268287037</v>
      </c>
      <c r="T3046" s="10">
        <f t="shared" si="381"/>
        <v>42402.7268287037</v>
      </c>
      <c r="U3046" s="13">
        <f t="shared" si="382"/>
        <v>15</v>
      </c>
      <c r="V3046" s="13">
        <f t="shared" si="383"/>
        <v>874.73333333333335</v>
      </c>
    </row>
    <row r="3047" spans="1:22" ht="43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41843.155729166669</v>
      </c>
      <c r="T3047" s="10">
        <f t="shared" si="381"/>
        <v>41873.155729166669</v>
      </c>
      <c r="U3047" s="13">
        <f t="shared" si="382"/>
        <v>30</v>
      </c>
      <c r="V3047" s="13">
        <f t="shared" si="383"/>
        <v>176.94200000000001</v>
      </c>
    </row>
    <row r="3048" spans="1:22" ht="43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41862.803078703706</v>
      </c>
      <c r="T3048" s="10">
        <f t="shared" si="381"/>
        <v>41892.202777777777</v>
      </c>
      <c r="U3048" s="13">
        <f t="shared" si="382"/>
        <v>30</v>
      </c>
      <c r="V3048" s="13">
        <f t="shared" si="383"/>
        <v>502.56666666666666</v>
      </c>
    </row>
    <row r="3049" spans="1:22" ht="2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42443.989050925928</v>
      </c>
      <c r="T3049" s="10">
        <f t="shared" si="381"/>
        <v>42487.552777777775</v>
      </c>
      <c r="U3049" s="13">
        <f t="shared" si="382"/>
        <v>44</v>
      </c>
      <c r="V3049" s="13">
        <f t="shared" si="383"/>
        <v>16.931818181818183</v>
      </c>
    </row>
    <row r="3050" spans="1:22" ht="43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41975.901180555549</v>
      </c>
      <c r="T3050" s="10">
        <f t="shared" si="381"/>
        <v>42004.890277777777</v>
      </c>
      <c r="U3050" s="13">
        <f t="shared" si="382"/>
        <v>29</v>
      </c>
      <c r="V3050" s="13">
        <f t="shared" si="383"/>
        <v>286.89655172413791</v>
      </c>
    </row>
    <row r="3051" spans="1:22" ht="43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42139.014525462961</v>
      </c>
      <c r="T3051" s="10">
        <f t="shared" si="381"/>
        <v>42169.014525462961</v>
      </c>
      <c r="U3051" s="13">
        <f t="shared" si="382"/>
        <v>30</v>
      </c>
      <c r="V3051" s="13">
        <f t="shared" si="383"/>
        <v>133.33333333333334</v>
      </c>
    </row>
    <row r="3052" spans="1:22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42465.16851851852</v>
      </c>
      <c r="T3052" s="10">
        <f t="shared" si="381"/>
        <v>42495.16851851852</v>
      </c>
      <c r="U3052" s="13">
        <f t="shared" si="382"/>
        <v>30</v>
      </c>
      <c r="V3052" s="13">
        <f t="shared" si="383"/>
        <v>21.2</v>
      </c>
    </row>
    <row r="3053" spans="1:22" ht="43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42744.416030092587</v>
      </c>
      <c r="T3053" s="10">
        <f t="shared" si="381"/>
        <v>42774.416030092587</v>
      </c>
      <c r="U3053" s="13">
        <f t="shared" si="382"/>
        <v>30</v>
      </c>
      <c r="V3053" s="13">
        <f t="shared" si="383"/>
        <v>27.566666666666666</v>
      </c>
    </row>
    <row r="3054" spans="1:22" ht="29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42122.670069444444</v>
      </c>
      <c r="T3054" s="10">
        <f t="shared" si="381"/>
        <v>42152.665972222225</v>
      </c>
      <c r="U3054" s="13">
        <f t="shared" si="382"/>
        <v>30</v>
      </c>
      <c r="V3054" s="13">
        <f t="shared" si="383"/>
        <v>2.5</v>
      </c>
    </row>
    <row r="3055" spans="1:22" ht="43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41862.761724537035</v>
      </c>
      <c r="T3055" s="10">
        <f t="shared" si="381"/>
        <v>41914.165972222225</v>
      </c>
      <c r="U3055" s="13">
        <f t="shared" si="382"/>
        <v>52</v>
      </c>
      <c r="V3055" s="13">
        <f t="shared" si="383"/>
        <v>0.76923076923076927</v>
      </c>
    </row>
    <row r="3056" spans="1:22" ht="43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0">
        <f t="shared" si="380"/>
        <v>42027.832800925928</v>
      </c>
      <c r="T3056" s="10">
        <f t="shared" si="381"/>
        <v>42065.044444444444</v>
      </c>
      <c r="U3056" s="13">
        <f t="shared" si="382"/>
        <v>38</v>
      </c>
      <c r="V3056" s="13">
        <f t="shared" si="383"/>
        <v>0</v>
      </c>
    </row>
    <row r="3057" spans="1:22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41953.95821759259</v>
      </c>
      <c r="T3057" s="10">
        <f t="shared" si="381"/>
        <v>42013.95821759259</v>
      </c>
      <c r="U3057" s="13">
        <f t="shared" si="382"/>
        <v>60</v>
      </c>
      <c r="V3057" s="13">
        <f t="shared" si="383"/>
        <v>1.6666666666666666E-2</v>
      </c>
    </row>
    <row r="3058" spans="1:22" ht="43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0">
        <f t="shared" si="380"/>
        <v>41851.636388888888</v>
      </c>
      <c r="T3058" s="10">
        <f t="shared" si="381"/>
        <v>41911.636388888888</v>
      </c>
      <c r="U3058" s="13">
        <f t="shared" si="382"/>
        <v>60</v>
      </c>
      <c r="V3058" s="13">
        <f t="shared" si="383"/>
        <v>0</v>
      </c>
    </row>
    <row r="3059" spans="1:22" ht="2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0">
        <f t="shared" si="380"/>
        <v>42433.650590277779</v>
      </c>
      <c r="T3059" s="10">
        <f t="shared" si="381"/>
        <v>42463.608923611115</v>
      </c>
      <c r="U3059" s="13">
        <f t="shared" si="382"/>
        <v>30</v>
      </c>
      <c r="V3059" s="13">
        <f t="shared" si="383"/>
        <v>0</v>
      </c>
    </row>
    <row r="3060" spans="1:22" ht="43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42460.374305555553</v>
      </c>
      <c r="T3060" s="10">
        <f t="shared" si="381"/>
        <v>42510.374305555553</v>
      </c>
      <c r="U3060" s="13">
        <f t="shared" si="382"/>
        <v>50</v>
      </c>
      <c r="V3060" s="13">
        <f t="shared" si="383"/>
        <v>0.06</v>
      </c>
    </row>
    <row r="3061" spans="1:22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41829.935717592591</v>
      </c>
      <c r="T3061" s="10">
        <f t="shared" si="381"/>
        <v>41859.935717592591</v>
      </c>
      <c r="U3061" s="13">
        <f t="shared" si="382"/>
        <v>30</v>
      </c>
      <c r="V3061" s="13">
        <f t="shared" si="383"/>
        <v>15.033333333333333</v>
      </c>
    </row>
    <row r="3062" spans="1:22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42245.274699074071</v>
      </c>
      <c r="T3062" s="10">
        <f t="shared" si="381"/>
        <v>42275.274699074071</v>
      </c>
      <c r="U3062" s="13">
        <f t="shared" si="382"/>
        <v>30</v>
      </c>
      <c r="V3062" s="13">
        <f t="shared" si="383"/>
        <v>11.166666666666666</v>
      </c>
    </row>
    <row r="3063" spans="1:2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0">
        <f t="shared" si="380"/>
        <v>41834.784120370372</v>
      </c>
      <c r="T3063" s="10">
        <f t="shared" si="381"/>
        <v>41864.784120370372</v>
      </c>
      <c r="U3063" s="13">
        <f t="shared" si="382"/>
        <v>30</v>
      </c>
      <c r="V3063" s="13">
        <f t="shared" si="383"/>
        <v>0</v>
      </c>
    </row>
    <row r="3064" spans="1:22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42248.535787037035</v>
      </c>
      <c r="T3064" s="10">
        <f t="shared" si="381"/>
        <v>42277.75</v>
      </c>
      <c r="U3064" s="13">
        <f t="shared" si="382"/>
        <v>29</v>
      </c>
      <c r="V3064" s="13">
        <f t="shared" si="383"/>
        <v>230.48275862068965</v>
      </c>
    </row>
    <row r="3065" spans="1:22" ht="29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42630.922893518517</v>
      </c>
      <c r="T3065" s="10">
        <f t="shared" si="381"/>
        <v>42665.922893518517</v>
      </c>
      <c r="U3065" s="13">
        <f t="shared" si="382"/>
        <v>35</v>
      </c>
      <c r="V3065" s="13">
        <f t="shared" si="383"/>
        <v>16.771428571428572</v>
      </c>
    </row>
    <row r="3066" spans="1:22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42299.130162037036</v>
      </c>
      <c r="T3066" s="10">
        <f t="shared" si="381"/>
        <v>42330.290972222225</v>
      </c>
      <c r="U3066" s="13">
        <f t="shared" si="382"/>
        <v>31</v>
      </c>
      <c r="V3066" s="13">
        <f t="shared" si="383"/>
        <v>273.25806451612902</v>
      </c>
    </row>
    <row r="3067" spans="1:22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41825.055231481485</v>
      </c>
      <c r="T3067" s="10">
        <f t="shared" si="381"/>
        <v>41850.055231481485</v>
      </c>
      <c r="U3067" s="13">
        <f t="shared" si="382"/>
        <v>25</v>
      </c>
      <c r="V3067" s="13">
        <f t="shared" si="383"/>
        <v>0.4</v>
      </c>
    </row>
    <row r="3068" spans="1:22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42531.228437500002</v>
      </c>
      <c r="T3068" s="10">
        <f t="shared" si="381"/>
        <v>42561.228437500002</v>
      </c>
      <c r="U3068" s="13">
        <f t="shared" si="382"/>
        <v>30</v>
      </c>
      <c r="V3068" s="13">
        <f t="shared" si="383"/>
        <v>1398.3333333333333</v>
      </c>
    </row>
    <row r="3069" spans="1:22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42226.938414351855</v>
      </c>
      <c r="T3069" s="10">
        <f t="shared" si="381"/>
        <v>42256.938414351855</v>
      </c>
      <c r="U3069" s="13">
        <f t="shared" si="382"/>
        <v>30</v>
      </c>
      <c r="V3069" s="13">
        <f t="shared" si="383"/>
        <v>6.666666666666667</v>
      </c>
    </row>
    <row r="3070" spans="1:22" ht="43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42263.691574074073</v>
      </c>
      <c r="T3070" s="10">
        <f t="shared" si="381"/>
        <v>42293.691574074073</v>
      </c>
      <c r="U3070" s="13">
        <f t="shared" si="382"/>
        <v>30</v>
      </c>
      <c r="V3070" s="13">
        <f t="shared" si="383"/>
        <v>5.833333333333333</v>
      </c>
    </row>
    <row r="3071" spans="1:22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41957.833726851852</v>
      </c>
      <c r="T3071" s="10">
        <f t="shared" si="381"/>
        <v>41987.833726851852</v>
      </c>
      <c r="U3071" s="13">
        <f t="shared" si="382"/>
        <v>30</v>
      </c>
      <c r="V3071" s="13">
        <f t="shared" si="383"/>
        <v>4.7</v>
      </c>
    </row>
    <row r="3072" spans="1:22" ht="2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42690.733437499999</v>
      </c>
      <c r="T3072" s="10">
        <f t="shared" si="381"/>
        <v>42711.733437499999</v>
      </c>
      <c r="U3072" s="13">
        <f t="shared" si="382"/>
        <v>21</v>
      </c>
      <c r="V3072" s="13">
        <f t="shared" si="383"/>
        <v>15.904761904761905</v>
      </c>
    </row>
    <row r="3073" spans="1:22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42097.732418981483</v>
      </c>
      <c r="T3073" s="10">
        <f t="shared" si="381"/>
        <v>42115.249305555553</v>
      </c>
      <c r="U3073" s="13">
        <f t="shared" si="382"/>
        <v>18</v>
      </c>
      <c r="V3073" s="13">
        <f t="shared" si="383"/>
        <v>398.5</v>
      </c>
    </row>
    <row r="3074" spans="1:22" ht="43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42658.690532407403</v>
      </c>
      <c r="T3074" s="10">
        <f t="shared" si="381"/>
        <v>42673.073611111111</v>
      </c>
      <c r="U3074" s="13">
        <f t="shared" si="382"/>
        <v>15</v>
      </c>
      <c r="V3074" s="13">
        <f t="shared" si="383"/>
        <v>0.13333333333333333</v>
      </c>
    </row>
    <row r="3075" spans="1:22" ht="2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10">
        <f t="shared" ref="S3075:S3138" si="388">(((J3075/60)/60)/24)+DATE(1970,1,1)</f>
        <v>42111.684027777781</v>
      </c>
      <c r="T3075" s="10">
        <f t="shared" ref="T3075:T3138" si="389">(((I3075/60)/60)/24)+DATE(1970,1,1)</f>
        <v>42169.804861111115</v>
      </c>
      <c r="U3075" s="13">
        <f t="shared" ref="U3075:U3138" si="390">DATEDIF(S3075,T3075,"d")</f>
        <v>58</v>
      </c>
      <c r="V3075" s="13">
        <f t="shared" ref="V3075:V3138" si="391">E3075/U3075</f>
        <v>11.120689655172415</v>
      </c>
    </row>
    <row r="3076" spans="1:22" ht="43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42409.571284722217</v>
      </c>
      <c r="T3076" s="10">
        <f t="shared" si="389"/>
        <v>42439.571284722217</v>
      </c>
      <c r="U3076" s="13">
        <f t="shared" si="390"/>
        <v>30</v>
      </c>
      <c r="V3076" s="13">
        <f t="shared" si="391"/>
        <v>0.73333333333333328</v>
      </c>
    </row>
    <row r="3077" spans="1:22" ht="2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42551.102314814809</v>
      </c>
      <c r="T3077" s="10">
        <f t="shared" si="389"/>
        <v>42601.102314814809</v>
      </c>
      <c r="U3077" s="13">
        <f t="shared" si="390"/>
        <v>50</v>
      </c>
      <c r="V3077" s="13">
        <f t="shared" si="391"/>
        <v>25.92</v>
      </c>
    </row>
    <row r="3078" spans="1:22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42226.651886574073</v>
      </c>
      <c r="T3078" s="10">
        <f t="shared" si="389"/>
        <v>42286.651886574073</v>
      </c>
      <c r="U3078" s="13">
        <f t="shared" si="390"/>
        <v>60</v>
      </c>
      <c r="V3078" s="13">
        <f t="shared" si="391"/>
        <v>25.1</v>
      </c>
    </row>
    <row r="3079" spans="1:22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42766.956921296296</v>
      </c>
      <c r="T3079" s="10">
        <f t="shared" si="389"/>
        <v>42796.956921296296</v>
      </c>
      <c r="U3079" s="13">
        <f t="shared" si="390"/>
        <v>30</v>
      </c>
      <c r="V3079" s="13">
        <f t="shared" si="391"/>
        <v>3.5</v>
      </c>
    </row>
    <row r="3080" spans="1:22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42031.138831018514</v>
      </c>
      <c r="T3080" s="10">
        <f t="shared" si="389"/>
        <v>42061.138831018514</v>
      </c>
      <c r="U3080" s="13">
        <f t="shared" si="390"/>
        <v>30</v>
      </c>
      <c r="V3080" s="13">
        <f t="shared" si="391"/>
        <v>2.3666666666666667</v>
      </c>
    </row>
    <row r="3081" spans="1:22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42055.713368055556</v>
      </c>
      <c r="T3081" s="10">
        <f t="shared" si="389"/>
        <v>42085.671701388885</v>
      </c>
      <c r="U3081" s="13">
        <f t="shared" si="390"/>
        <v>30</v>
      </c>
      <c r="V3081" s="13">
        <f t="shared" si="391"/>
        <v>374.2</v>
      </c>
    </row>
    <row r="3082" spans="1:22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41940.028287037036</v>
      </c>
      <c r="T3082" s="10">
        <f t="shared" si="389"/>
        <v>42000.0699537037</v>
      </c>
      <c r="U3082" s="13">
        <f t="shared" si="390"/>
        <v>60</v>
      </c>
      <c r="V3082" s="13">
        <f t="shared" si="391"/>
        <v>6.2666666666666666</v>
      </c>
    </row>
    <row r="3083" spans="1:22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42237.181608796294</v>
      </c>
      <c r="T3083" s="10">
        <f t="shared" si="389"/>
        <v>42267.181608796294</v>
      </c>
      <c r="U3083" s="13">
        <f t="shared" si="390"/>
        <v>30</v>
      </c>
      <c r="V3083" s="13">
        <f t="shared" si="391"/>
        <v>70.099999999999994</v>
      </c>
    </row>
    <row r="3084" spans="1:22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0">
        <f t="shared" si="388"/>
        <v>42293.922986111109</v>
      </c>
      <c r="T3084" s="10">
        <f t="shared" si="389"/>
        <v>42323.96465277778</v>
      </c>
      <c r="U3084" s="13">
        <f t="shared" si="390"/>
        <v>30</v>
      </c>
      <c r="V3084" s="13">
        <f t="shared" si="391"/>
        <v>0</v>
      </c>
    </row>
    <row r="3085" spans="1:22" ht="43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41853.563402777778</v>
      </c>
      <c r="T3085" s="10">
        <f t="shared" si="389"/>
        <v>41883.208333333336</v>
      </c>
      <c r="U3085" s="13">
        <f t="shared" si="390"/>
        <v>30</v>
      </c>
      <c r="V3085" s="13">
        <f t="shared" si="391"/>
        <v>1.8666666666666667</v>
      </c>
    </row>
    <row r="3086" spans="1:22" ht="43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42100.723738425921</v>
      </c>
      <c r="T3086" s="10">
        <f t="shared" si="389"/>
        <v>42129.783333333333</v>
      </c>
      <c r="U3086" s="13">
        <f t="shared" si="390"/>
        <v>29</v>
      </c>
      <c r="V3086" s="13">
        <f t="shared" si="391"/>
        <v>16.206896551724139</v>
      </c>
    </row>
    <row r="3087" spans="1:22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42246.883784722217</v>
      </c>
      <c r="T3087" s="10">
        <f t="shared" si="389"/>
        <v>42276.883784722217</v>
      </c>
      <c r="U3087" s="13">
        <f t="shared" si="390"/>
        <v>30</v>
      </c>
      <c r="V3087" s="13">
        <f t="shared" si="391"/>
        <v>20.333333333333332</v>
      </c>
    </row>
    <row r="3088" spans="1:22" ht="43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42173.67082175926</v>
      </c>
      <c r="T3088" s="10">
        <f t="shared" si="389"/>
        <v>42233.67082175926</v>
      </c>
      <c r="U3088" s="13">
        <f t="shared" si="390"/>
        <v>60</v>
      </c>
      <c r="V3088" s="13">
        <f t="shared" si="391"/>
        <v>0.83333333333333337</v>
      </c>
    </row>
    <row r="3089" spans="1:22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42665.150347222225</v>
      </c>
      <c r="T3089" s="10">
        <f t="shared" si="389"/>
        <v>42725.192013888889</v>
      </c>
      <c r="U3089" s="13">
        <f t="shared" si="390"/>
        <v>60</v>
      </c>
      <c r="V3089" s="13">
        <f t="shared" si="391"/>
        <v>2.0833333333333335</v>
      </c>
    </row>
    <row r="3090" spans="1:22" ht="29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41981.57230324074</v>
      </c>
      <c r="T3090" s="10">
        <f t="shared" si="389"/>
        <v>42012.570138888885</v>
      </c>
      <c r="U3090" s="13">
        <f t="shared" si="390"/>
        <v>31</v>
      </c>
      <c r="V3090" s="13">
        <f t="shared" si="391"/>
        <v>4.064516129032258</v>
      </c>
    </row>
    <row r="3091" spans="1:22" ht="29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42528.542627314819</v>
      </c>
      <c r="T3091" s="10">
        <f t="shared" si="389"/>
        <v>42560.082638888889</v>
      </c>
      <c r="U3091" s="13">
        <f t="shared" si="390"/>
        <v>32</v>
      </c>
      <c r="V3091" s="13">
        <f t="shared" si="391"/>
        <v>182.9375</v>
      </c>
    </row>
    <row r="3092" spans="1:22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42065.818807870368</v>
      </c>
      <c r="T3092" s="10">
        <f t="shared" si="389"/>
        <v>42125.777141203704</v>
      </c>
      <c r="U3092" s="13">
        <f t="shared" si="390"/>
        <v>60</v>
      </c>
      <c r="V3092" s="13">
        <f t="shared" si="391"/>
        <v>190.53333333333333</v>
      </c>
    </row>
    <row r="3093" spans="1:22" ht="43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42566.948414351849</v>
      </c>
      <c r="T3093" s="10">
        <f t="shared" si="389"/>
        <v>42596.948414351849</v>
      </c>
      <c r="U3093" s="13">
        <f t="shared" si="390"/>
        <v>30</v>
      </c>
      <c r="V3093" s="13">
        <f t="shared" si="391"/>
        <v>26.533333333333335</v>
      </c>
    </row>
    <row r="3094" spans="1:22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42255.619351851856</v>
      </c>
      <c r="T3094" s="10">
        <f t="shared" si="389"/>
        <v>42292.916666666672</v>
      </c>
      <c r="U3094" s="13">
        <f t="shared" si="390"/>
        <v>37</v>
      </c>
      <c r="V3094" s="13">
        <f t="shared" si="391"/>
        <v>31.97810810810811</v>
      </c>
    </row>
    <row r="3095" spans="1:22" ht="43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41760.909039351849</v>
      </c>
      <c r="T3095" s="10">
        <f t="shared" si="389"/>
        <v>41791.165972222225</v>
      </c>
      <c r="U3095" s="13">
        <f t="shared" si="390"/>
        <v>31</v>
      </c>
      <c r="V3095" s="13">
        <f t="shared" si="391"/>
        <v>29.35483870967742</v>
      </c>
    </row>
    <row r="3096" spans="1:22" ht="29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42207.795787037037</v>
      </c>
      <c r="T3096" s="10">
        <f t="shared" si="389"/>
        <v>42267.795787037037</v>
      </c>
      <c r="U3096" s="13">
        <f t="shared" si="390"/>
        <v>60</v>
      </c>
      <c r="V3096" s="13">
        <f t="shared" si="391"/>
        <v>0.41666666666666669</v>
      </c>
    </row>
    <row r="3097" spans="1:22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42523.025231481486</v>
      </c>
      <c r="T3097" s="10">
        <f t="shared" si="389"/>
        <v>42583.025231481486</v>
      </c>
      <c r="U3097" s="13">
        <f t="shared" si="390"/>
        <v>60</v>
      </c>
      <c r="V3097" s="13">
        <f t="shared" si="391"/>
        <v>0.83333333333333337</v>
      </c>
    </row>
    <row r="3098" spans="1:22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42114.825532407413</v>
      </c>
      <c r="T3098" s="10">
        <f t="shared" si="389"/>
        <v>42144.825532407413</v>
      </c>
      <c r="U3098" s="13">
        <f t="shared" si="390"/>
        <v>30</v>
      </c>
      <c r="V3098" s="13">
        <f t="shared" si="391"/>
        <v>26.5</v>
      </c>
    </row>
    <row r="3099" spans="1:22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42629.503483796296</v>
      </c>
      <c r="T3099" s="10">
        <f t="shared" si="389"/>
        <v>42650.583333333328</v>
      </c>
      <c r="U3099" s="13">
        <f t="shared" si="390"/>
        <v>21</v>
      </c>
      <c r="V3099" s="13">
        <f t="shared" si="391"/>
        <v>81.666666666666671</v>
      </c>
    </row>
    <row r="3100" spans="1:22" ht="43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42359.792233796295</v>
      </c>
      <c r="T3100" s="10">
        <f t="shared" si="389"/>
        <v>42408.01180555555</v>
      </c>
      <c r="U3100" s="13">
        <f t="shared" si="390"/>
        <v>49</v>
      </c>
      <c r="V3100" s="13">
        <f t="shared" si="391"/>
        <v>35.877551020408163</v>
      </c>
    </row>
    <row r="3101" spans="1:22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42382.189710648148</v>
      </c>
      <c r="T3101" s="10">
        <f t="shared" si="389"/>
        <v>42412.189710648148</v>
      </c>
      <c r="U3101" s="13">
        <f t="shared" si="390"/>
        <v>30</v>
      </c>
      <c r="V3101" s="13">
        <f t="shared" si="391"/>
        <v>9.2666666666666675</v>
      </c>
    </row>
    <row r="3102" spans="1:22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41902.622395833336</v>
      </c>
      <c r="T3102" s="10">
        <f t="shared" si="389"/>
        <v>41932.622395833336</v>
      </c>
      <c r="U3102" s="13">
        <f t="shared" si="390"/>
        <v>30</v>
      </c>
      <c r="V3102" s="13">
        <f t="shared" si="391"/>
        <v>60.9</v>
      </c>
    </row>
    <row r="3103" spans="1:22" ht="43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42171.383530092593</v>
      </c>
      <c r="T3103" s="10">
        <f t="shared" si="389"/>
        <v>42201.330555555556</v>
      </c>
      <c r="U3103" s="13">
        <f t="shared" si="390"/>
        <v>30</v>
      </c>
      <c r="V3103" s="13">
        <f t="shared" si="391"/>
        <v>10</v>
      </c>
    </row>
    <row r="3104" spans="1:22" ht="43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42555.340486111112</v>
      </c>
      <c r="T3104" s="10">
        <f t="shared" si="389"/>
        <v>42605.340486111112</v>
      </c>
      <c r="U3104" s="13">
        <f t="shared" si="390"/>
        <v>50</v>
      </c>
      <c r="V3104" s="13">
        <f t="shared" si="391"/>
        <v>125.16</v>
      </c>
    </row>
    <row r="3105" spans="1:22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42107.156319444446</v>
      </c>
      <c r="T3105" s="10">
        <f t="shared" si="389"/>
        <v>42167.156319444446</v>
      </c>
      <c r="U3105" s="13">
        <f t="shared" si="390"/>
        <v>60</v>
      </c>
      <c r="V3105" s="13">
        <f t="shared" si="391"/>
        <v>0.18333333333333332</v>
      </c>
    </row>
    <row r="3106" spans="1:22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42006.908692129626</v>
      </c>
      <c r="T3106" s="10">
        <f t="shared" si="389"/>
        <v>42038.083333333328</v>
      </c>
      <c r="U3106" s="13">
        <f t="shared" si="390"/>
        <v>32</v>
      </c>
      <c r="V3106" s="13">
        <f t="shared" si="391"/>
        <v>37.03125</v>
      </c>
    </row>
    <row r="3107" spans="1:22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41876.718935185185</v>
      </c>
      <c r="T3107" s="10">
        <f t="shared" si="389"/>
        <v>41931.208333333336</v>
      </c>
      <c r="U3107" s="13">
        <f t="shared" si="390"/>
        <v>55</v>
      </c>
      <c r="V3107" s="13">
        <f t="shared" si="391"/>
        <v>45.018181818181816</v>
      </c>
    </row>
    <row r="3108" spans="1:22" ht="43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42241.429120370376</v>
      </c>
      <c r="T3108" s="10">
        <f t="shared" si="389"/>
        <v>42263.916666666672</v>
      </c>
      <c r="U3108" s="13">
        <f t="shared" si="390"/>
        <v>22</v>
      </c>
      <c r="V3108" s="13">
        <f t="shared" si="391"/>
        <v>1.8636363636363635</v>
      </c>
    </row>
    <row r="3109" spans="1:22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42128.814247685179</v>
      </c>
      <c r="T3109" s="10">
        <f t="shared" si="389"/>
        <v>42135.814247685179</v>
      </c>
      <c r="U3109" s="13">
        <f t="shared" si="390"/>
        <v>7</v>
      </c>
      <c r="V3109" s="13">
        <f t="shared" si="391"/>
        <v>1129.2857142857142</v>
      </c>
    </row>
    <row r="3110" spans="1:2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42062.680486111116</v>
      </c>
      <c r="T3110" s="10">
        <f t="shared" si="389"/>
        <v>42122.638819444444</v>
      </c>
      <c r="U3110" s="13">
        <f t="shared" si="390"/>
        <v>60</v>
      </c>
      <c r="V3110" s="13">
        <f t="shared" si="391"/>
        <v>0.43333333333333335</v>
      </c>
    </row>
    <row r="3111" spans="1:22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41844.125115740739</v>
      </c>
      <c r="T3111" s="10">
        <f t="shared" si="389"/>
        <v>41879.125115740739</v>
      </c>
      <c r="U3111" s="13">
        <f t="shared" si="390"/>
        <v>35</v>
      </c>
      <c r="V3111" s="13">
        <f t="shared" si="391"/>
        <v>189.51428571428571</v>
      </c>
    </row>
    <row r="3112" spans="1:22" ht="2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42745.031469907408</v>
      </c>
      <c r="T3112" s="10">
        <f t="shared" si="389"/>
        <v>42785.031469907408</v>
      </c>
      <c r="U3112" s="13">
        <f t="shared" si="390"/>
        <v>40</v>
      </c>
      <c r="V3112" s="13">
        <f t="shared" si="391"/>
        <v>0.25</v>
      </c>
    </row>
    <row r="3113" spans="1:22" ht="29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41885.595138888886</v>
      </c>
      <c r="T3113" s="10">
        <f t="shared" si="389"/>
        <v>41916.595138888886</v>
      </c>
      <c r="U3113" s="13">
        <f t="shared" si="390"/>
        <v>31</v>
      </c>
      <c r="V3113" s="13">
        <f t="shared" si="391"/>
        <v>171.87096774193549</v>
      </c>
    </row>
    <row r="3114" spans="1:22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42615.121921296297</v>
      </c>
      <c r="T3114" s="10">
        <f t="shared" si="389"/>
        <v>42675.121921296297</v>
      </c>
      <c r="U3114" s="13">
        <f t="shared" si="390"/>
        <v>60</v>
      </c>
      <c r="V3114" s="13">
        <f t="shared" si="391"/>
        <v>8.6833333333333336</v>
      </c>
    </row>
    <row r="3115" spans="1:22" ht="2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42081.731273148151</v>
      </c>
      <c r="T3115" s="10">
        <f t="shared" si="389"/>
        <v>42111.731273148151</v>
      </c>
      <c r="U3115" s="13">
        <f t="shared" si="390"/>
        <v>30</v>
      </c>
      <c r="V3115" s="13">
        <f t="shared" si="391"/>
        <v>154.5</v>
      </c>
    </row>
    <row r="3116" spans="1:22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0">
        <f t="shared" si="388"/>
        <v>41843.632523148146</v>
      </c>
      <c r="T3116" s="10">
        <f t="shared" si="389"/>
        <v>41903.632523148146</v>
      </c>
      <c r="U3116" s="13">
        <f t="shared" si="390"/>
        <v>60</v>
      </c>
      <c r="V3116" s="13">
        <f t="shared" si="391"/>
        <v>0</v>
      </c>
    </row>
    <row r="3117" spans="1:22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42496.447071759263</v>
      </c>
      <c r="T3117" s="10">
        <f t="shared" si="389"/>
        <v>42526.447071759263</v>
      </c>
      <c r="U3117" s="13">
        <f t="shared" si="390"/>
        <v>30</v>
      </c>
      <c r="V3117" s="13">
        <f t="shared" si="391"/>
        <v>10</v>
      </c>
    </row>
    <row r="3118" spans="1:22" ht="2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42081.515335648146</v>
      </c>
      <c r="T3118" s="10">
        <f t="shared" si="389"/>
        <v>42095.515335648146</v>
      </c>
      <c r="U3118" s="13">
        <f t="shared" si="390"/>
        <v>14</v>
      </c>
      <c r="V3118" s="13">
        <f t="shared" si="391"/>
        <v>30.714285714285715</v>
      </c>
    </row>
    <row r="3119" spans="1:22" ht="2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42509.374537037031</v>
      </c>
      <c r="T3119" s="10">
        <f t="shared" si="389"/>
        <v>42517.55</v>
      </c>
      <c r="U3119" s="13">
        <f t="shared" si="390"/>
        <v>8</v>
      </c>
      <c r="V3119" s="13">
        <f t="shared" si="391"/>
        <v>0.125</v>
      </c>
    </row>
    <row r="3120" spans="1:22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42534.649571759262</v>
      </c>
      <c r="T3120" s="10">
        <f t="shared" si="389"/>
        <v>42553.649571759262</v>
      </c>
      <c r="U3120" s="13">
        <f t="shared" si="390"/>
        <v>19</v>
      </c>
      <c r="V3120" s="13">
        <f t="shared" si="391"/>
        <v>81.578947368421055</v>
      </c>
    </row>
    <row r="3121" spans="1:22" ht="43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42060.04550925926</v>
      </c>
      <c r="T3121" s="10">
        <f t="shared" si="389"/>
        <v>42090.003842592589</v>
      </c>
      <c r="U3121" s="13">
        <f t="shared" si="390"/>
        <v>30</v>
      </c>
      <c r="V3121" s="13">
        <f t="shared" si="391"/>
        <v>0.16666666666666666</v>
      </c>
    </row>
    <row r="3122" spans="1:22" ht="2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42435.942083333335</v>
      </c>
      <c r="T3122" s="10">
        <f t="shared" si="389"/>
        <v>42495.900416666671</v>
      </c>
      <c r="U3122" s="13">
        <f t="shared" si="390"/>
        <v>60</v>
      </c>
      <c r="V3122" s="13">
        <f t="shared" si="391"/>
        <v>2.1333333333333333</v>
      </c>
    </row>
    <row r="3123" spans="1:22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41848.679803240739</v>
      </c>
      <c r="T3123" s="10">
        <f t="shared" si="389"/>
        <v>41908.679803240739</v>
      </c>
      <c r="U3123" s="13">
        <f t="shared" si="390"/>
        <v>60</v>
      </c>
      <c r="V3123" s="13">
        <f t="shared" si="391"/>
        <v>0.16666666666666666</v>
      </c>
    </row>
    <row r="3124" spans="1:2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42678.932083333333</v>
      </c>
      <c r="T3124" s="10">
        <f t="shared" si="389"/>
        <v>42683.973750000005</v>
      </c>
      <c r="U3124" s="13">
        <f t="shared" si="390"/>
        <v>5</v>
      </c>
      <c r="V3124" s="13">
        <f t="shared" si="391"/>
        <v>23.2</v>
      </c>
    </row>
    <row r="3125" spans="1:22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42530.993032407408</v>
      </c>
      <c r="T3125" s="10">
        <f t="shared" si="389"/>
        <v>42560.993032407408</v>
      </c>
      <c r="U3125" s="13">
        <f t="shared" si="390"/>
        <v>30</v>
      </c>
      <c r="V3125" s="13">
        <f t="shared" si="391"/>
        <v>2839.7333333333331</v>
      </c>
    </row>
    <row r="3126" spans="1:22" ht="29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41977.780104166668</v>
      </c>
      <c r="T3126" s="10">
        <f t="shared" si="389"/>
        <v>42037.780104166668</v>
      </c>
      <c r="U3126" s="13">
        <f t="shared" si="390"/>
        <v>60</v>
      </c>
      <c r="V3126" s="13">
        <f t="shared" si="391"/>
        <v>0.43333333333333335</v>
      </c>
    </row>
    <row r="3127" spans="1:2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0">
        <f t="shared" si="388"/>
        <v>42346.20685185185</v>
      </c>
      <c r="T3127" s="10">
        <f t="shared" si="389"/>
        <v>42376.20685185185</v>
      </c>
      <c r="U3127" s="13">
        <f t="shared" si="390"/>
        <v>30</v>
      </c>
      <c r="V3127" s="13">
        <f t="shared" si="391"/>
        <v>0</v>
      </c>
    </row>
    <row r="3128" spans="1:22" ht="58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42427.01807870371</v>
      </c>
      <c r="T3128" s="10">
        <f t="shared" si="389"/>
        <v>42456.976412037038</v>
      </c>
      <c r="U3128" s="13">
        <f t="shared" si="390"/>
        <v>29</v>
      </c>
      <c r="V3128" s="13">
        <f t="shared" si="391"/>
        <v>35.862068965517238</v>
      </c>
    </row>
    <row r="3129" spans="1:22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0">
        <f t="shared" si="388"/>
        <v>42034.856817129628</v>
      </c>
      <c r="T3129" s="10">
        <f t="shared" si="389"/>
        <v>42064.856817129628</v>
      </c>
      <c r="U3129" s="13">
        <f t="shared" si="390"/>
        <v>30</v>
      </c>
      <c r="V3129" s="13">
        <f t="shared" si="391"/>
        <v>0</v>
      </c>
    </row>
    <row r="3130" spans="1:22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42780.825706018513</v>
      </c>
      <c r="T3130" s="10">
        <f t="shared" si="389"/>
        <v>42810.784039351856</v>
      </c>
      <c r="U3130" s="13">
        <f t="shared" si="390"/>
        <v>30</v>
      </c>
      <c r="V3130" s="13">
        <f t="shared" si="391"/>
        <v>543.0333333333333</v>
      </c>
    </row>
    <row r="3131" spans="1:22" ht="43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42803.842812499999</v>
      </c>
      <c r="T3131" s="10">
        <f t="shared" si="389"/>
        <v>42843.801145833335</v>
      </c>
      <c r="U3131" s="13">
        <f t="shared" si="390"/>
        <v>40</v>
      </c>
      <c r="V3131" s="13">
        <f t="shared" si="391"/>
        <v>0.25</v>
      </c>
    </row>
    <row r="3132" spans="1:22" ht="29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42808.640231481477</v>
      </c>
      <c r="T3132" s="10">
        <f t="shared" si="389"/>
        <v>42839.207638888889</v>
      </c>
      <c r="U3132" s="13">
        <f t="shared" si="390"/>
        <v>31</v>
      </c>
      <c r="V3132" s="13">
        <f t="shared" si="391"/>
        <v>12.096774193548388</v>
      </c>
    </row>
    <row r="3133" spans="1:2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42803.579224537039</v>
      </c>
      <c r="T3133" s="10">
        <f t="shared" si="389"/>
        <v>42833.537557870368</v>
      </c>
      <c r="U3133" s="13">
        <f t="shared" si="390"/>
        <v>30</v>
      </c>
      <c r="V3133" s="13">
        <f t="shared" si="391"/>
        <v>21.5</v>
      </c>
    </row>
    <row r="3134" spans="1:22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42786.350231481483</v>
      </c>
      <c r="T3134" s="10">
        <f t="shared" si="389"/>
        <v>42846.308564814812</v>
      </c>
      <c r="U3134" s="13">
        <f t="shared" si="390"/>
        <v>60</v>
      </c>
      <c r="V3134" s="13">
        <f t="shared" si="391"/>
        <v>0.16666666666666666</v>
      </c>
    </row>
    <row r="3135" spans="1:22" ht="2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42788.565208333333</v>
      </c>
      <c r="T3135" s="10">
        <f t="shared" si="389"/>
        <v>42818.523541666669</v>
      </c>
      <c r="U3135" s="13">
        <f t="shared" si="390"/>
        <v>30</v>
      </c>
      <c r="V3135" s="13">
        <f t="shared" si="391"/>
        <v>18</v>
      </c>
    </row>
    <row r="3136" spans="1:22" ht="43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42800.720127314817</v>
      </c>
      <c r="T3136" s="10">
        <f t="shared" si="389"/>
        <v>42821.678460648152</v>
      </c>
      <c r="U3136" s="13">
        <f t="shared" si="390"/>
        <v>21</v>
      </c>
      <c r="V3136" s="13">
        <f t="shared" si="391"/>
        <v>10.714285714285714</v>
      </c>
    </row>
    <row r="3137" spans="1:22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42807.151863425926</v>
      </c>
      <c r="T3137" s="10">
        <f t="shared" si="389"/>
        <v>42829.151863425926</v>
      </c>
      <c r="U3137" s="13">
        <f t="shared" si="390"/>
        <v>22</v>
      </c>
      <c r="V3137" s="13">
        <f t="shared" si="391"/>
        <v>7.3636363636363633</v>
      </c>
    </row>
    <row r="3138" spans="1:22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42789.462430555555</v>
      </c>
      <c r="T3138" s="10">
        <f t="shared" si="389"/>
        <v>42825.957638888889</v>
      </c>
      <c r="U3138" s="13">
        <f t="shared" si="390"/>
        <v>36</v>
      </c>
      <c r="V3138" s="13">
        <f t="shared" si="391"/>
        <v>17.75</v>
      </c>
    </row>
    <row r="3139" spans="1:22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10">
        <f t="shared" ref="S3139:S3202" si="396">(((J3139/60)/60)/24)+DATE(1970,1,1)</f>
        <v>42807.885057870371</v>
      </c>
      <c r="T3139" s="10">
        <f t="shared" ref="T3139:T3202" si="397">(((I3139/60)/60)/24)+DATE(1970,1,1)</f>
        <v>42858.8</v>
      </c>
      <c r="U3139" s="13">
        <f t="shared" ref="U3139:U3202" si="398">DATEDIF(S3139,T3139,"d")</f>
        <v>51</v>
      </c>
      <c r="V3139" s="13">
        <f t="shared" ref="V3139:V3202" si="399">E3139/U3139</f>
        <v>0.98039215686274506</v>
      </c>
    </row>
    <row r="3140" spans="1:22" ht="43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0">
        <f t="shared" si="396"/>
        <v>42809.645914351851</v>
      </c>
      <c r="T3140" s="10">
        <f t="shared" si="397"/>
        <v>42828.645914351851</v>
      </c>
      <c r="U3140" s="13">
        <f t="shared" si="398"/>
        <v>19</v>
      </c>
      <c r="V3140" s="13">
        <f t="shared" si="399"/>
        <v>0</v>
      </c>
    </row>
    <row r="3141" spans="1:22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42785.270370370374</v>
      </c>
      <c r="T3141" s="10">
        <f t="shared" si="397"/>
        <v>42819.189583333333</v>
      </c>
      <c r="U3141" s="13">
        <f t="shared" si="398"/>
        <v>34</v>
      </c>
      <c r="V3141" s="13">
        <f t="shared" si="399"/>
        <v>79.411764705882348</v>
      </c>
    </row>
    <row r="3142" spans="1:22" ht="43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42802.718784722223</v>
      </c>
      <c r="T3142" s="10">
        <f t="shared" si="397"/>
        <v>42832.677118055552</v>
      </c>
      <c r="U3142" s="13">
        <f t="shared" si="398"/>
        <v>30</v>
      </c>
      <c r="V3142" s="13">
        <f t="shared" si="399"/>
        <v>3.2</v>
      </c>
    </row>
    <row r="3143" spans="1:22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42800.753333333334</v>
      </c>
      <c r="T3143" s="10">
        <f t="shared" si="397"/>
        <v>42841.833333333328</v>
      </c>
      <c r="U3143" s="13">
        <f t="shared" si="398"/>
        <v>41</v>
      </c>
      <c r="V3143" s="13">
        <f t="shared" si="399"/>
        <v>6.2926829268292686</v>
      </c>
    </row>
    <row r="3144" spans="1:22" ht="2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42783.513182870374</v>
      </c>
      <c r="T3144" s="10">
        <f t="shared" si="397"/>
        <v>42813.471516203703</v>
      </c>
      <c r="U3144" s="13">
        <f t="shared" si="398"/>
        <v>30</v>
      </c>
      <c r="V3144" s="13">
        <f t="shared" si="399"/>
        <v>1.5</v>
      </c>
    </row>
    <row r="3145" spans="1:22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0">
        <f t="shared" si="396"/>
        <v>42808.358287037037</v>
      </c>
      <c r="T3145" s="10">
        <f t="shared" si="397"/>
        <v>42834.358287037037</v>
      </c>
      <c r="U3145" s="13">
        <f t="shared" si="398"/>
        <v>26</v>
      </c>
      <c r="V3145" s="13">
        <f t="shared" si="399"/>
        <v>0</v>
      </c>
    </row>
    <row r="3146" spans="1:22" ht="43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42796.538275462968</v>
      </c>
      <c r="T3146" s="10">
        <f t="shared" si="397"/>
        <v>42813.25</v>
      </c>
      <c r="U3146" s="13">
        <f t="shared" si="398"/>
        <v>17</v>
      </c>
      <c r="V3146" s="13">
        <f t="shared" si="399"/>
        <v>443.52941176470586</v>
      </c>
    </row>
    <row r="3147" spans="1:22" ht="29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0">
        <f t="shared" si="396"/>
        <v>42762.040902777779</v>
      </c>
      <c r="T3147" s="10">
        <f t="shared" si="397"/>
        <v>42821.999236111107</v>
      </c>
      <c r="U3147" s="13">
        <f t="shared" si="398"/>
        <v>59</v>
      </c>
      <c r="V3147" s="13">
        <f t="shared" si="399"/>
        <v>0</v>
      </c>
    </row>
    <row r="3148" spans="1:22" ht="29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42796.682476851856</v>
      </c>
      <c r="T3148" s="10">
        <f t="shared" si="397"/>
        <v>42841.640810185185</v>
      </c>
      <c r="U3148" s="13">
        <f t="shared" si="398"/>
        <v>45</v>
      </c>
      <c r="V3148" s="13">
        <f t="shared" si="399"/>
        <v>116.66666666666667</v>
      </c>
    </row>
    <row r="3149" spans="1:22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41909.969386574077</v>
      </c>
      <c r="T3149" s="10">
        <f t="shared" si="397"/>
        <v>41950.011053240742</v>
      </c>
      <c r="U3149" s="13">
        <f t="shared" si="398"/>
        <v>41</v>
      </c>
      <c r="V3149" s="13">
        <f t="shared" si="399"/>
        <v>573.29268292682923</v>
      </c>
    </row>
    <row r="3150" spans="1:22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41891.665324074071</v>
      </c>
      <c r="T3150" s="10">
        <f t="shared" si="397"/>
        <v>41913.166666666664</v>
      </c>
      <c r="U3150" s="13">
        <f t="shared" si="398"/>
        <v>22</v>
      </c>
      <c r="V3150" s="13">
        <f t="shared" si="399"/>
        <v>107.31818181818181</v>
      </c>
    </row>
    <row r="3151" spans="1:22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41226.017361111109</v>
      </c>
      <c r="T3151" s="10">
        <f t="shared" si="397"/>
        <v>41250.083333333336</v>
      </c>
      <c r="U3151" s="13">
        <f t="shared" si="398"/>
        <v>24</v>
      </c>
      <c r="V3151" s="13">
        <f t="shared" si="399"/>
        <v>54.166666666666664</v>
      </c>
    </row>
    <row r="3152" spans="1:22" ht="43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40478.263923611114</v>
      </c>
      <c r="T3152" s="10">
        <f t="shared" si="397"/>
        <v>40568.166666666664</v>
      </c>
      <c r="U3152" s="13">
        <f t="shared" si="398"/>
        <v>90</v>
      </c>
      <c r="V3152" s="13">
        <f t="shared" si="399"/>
        <v>39.277777777777779</v>
      </c>
    </row>
    <row r="3153" spans="1:22" ht="29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41862.83997685185</v>
      </c>
      <c r="T3153" s="10">
        <f t="shared" si="397"/>
        <v>41892.83997685185</v>
      </c>
      <c r="U3153" s="13">
        <f t="shared" si="398"/>
        <v>30</v>
      </c>
      <c r="V3153" s="13">
        <f t="shared" si="399"/>
        <v>117.13333333333334</v>
      </c>
    </row>
    <row r="3154" spans="1:22" ht="2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41550.867673611108</v>
      </c>
      <c r="T3154" s="10">
        <f t="shared" si="397"/>
        <v>41580.867673611108</v>
      </c>
      <c r="U3154" s="13">
        <f t="shared" si="398"/>
        <v>30</v>
      </c>
      <c r="V3154" s="13">
        <f t="shared" si="399"/>
        <v>77.7</v>
      </c>
    </row>
    <row r="3155" spans="1:22" ht="2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40633.154363425929</v>
      </c>
      <c r="T3155" s="10">
        <f t="shared" si="397"/>
        <v>40664.207638888889</v>
      </c>
      <c r="U3155" s="13">
        <f t="shared" si="398"/>
        <v>31</v>
      </c>
      <c r="V3155" s="13">
        <f t="shared" si="399"/>
        <v>324.75806451612902</v>
      </c>
    </row>
    <row r="3156" spans="1:22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40970.875671296293</v>
      </c>
      <c r="T3156" s="10">
        <f t="shared" si="397"/>
        <v>41000.834004629629</v>
      </c>
      <c r="U3156" s="13">
        <f t="shared" si="398"/>
        <v>30</v>
      </c>
      <c r="V3156" s="13">
        <f t="shared" si="399"/>
        <v>263.5</v>
      </c>
    </row>
    <row r="3157" spans="1:22" ht="2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41233.499131944445</v>
      </c>
      <c r="T3157" s="10">
        <f t="shared" si="397"/>
        <v>41263.499131944445</v>
      </c>
      <c r="U3157" s="13">
        <f t="shared" si="398"/>
        <v>30</v>
      </c>
      <c r="V3157" s="13">
        <f t="shared" si="399"/>
        <v>314.17433333333332</v>
      </c>
    </row>
    <row r="3158" spans="1:22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41026.953055555554</v>
      </c>
      <c r="T3158" s="10">
        <f t="shared" si="397"/>
        <v>41061.953055555554</v>
      </c>
      <c r="U3158" s="13">
        <f t="shared" si="398"/>
        <v>35</v>
      </c>
      <c r="V3158" s="13">
        <f t="shared" si="399"/>
        <v>160</v>
      </c>
    </row>
    <row r="3159" spans="1:2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41829.788252314815</v>
      </c>
      <c r="T3159" s="10">
        <f t="shared" si="397"/>
        <v>41839.208333333336</v>
      </c>
      <c r="U3159" s="13">
        <f t="shared" si="398"/>
        <v>10</v>
      </c>
      <c r="V3159" s="13">
        <f t="shared" si="399"/>
        <v>404</v>
      </c>
    </row>
    <row r="3160" spans="1:2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41447.839722222219</v>
      </c>
      <c r="T3160" s="10">
        <f t="shared" si="397"/>
        <v>41477.839722222219</v>
      </c>
      <c r="U3160" s="13">
        <f t="shared" si="398"/>
        <v>30</v>
      </c>
      <c r="V3160" s="13">
        <f t="shared" si="399"/>
        <v>190</v>
      </c>
    </row>
    <row r="3161" spans="1:22" ht="29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40884.066678240742</v>
      </c>
      <c r="T3161" s="10">
        <f t="shared" si="397"/>
        <v>40926.958333333336</v>
      </c>
      <c r="U3161" s="13">
        <f t="shared" si="398"/>
        <v>42</v>
      </c>
      <c r="V3161" s="13">
        <f t="shared" si="399"/>
        <v>47.671904761904763</v>
      </c>
    </row>
    <row r="3162" spans="1:22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41841.26489583333</v>
      </c>
      <c r="T3162" s="10">
        <f t="shared" si="397"/>
        <v>41864.207638888889</v>
      </c>
      <c r="U3162" s="13">
        <f t="shared" si="398"/>
        <v>23</v>
      </c>
      <c r="V3162" s="13">
        <f t="shared" si="399"/>
        <v>198.65217391304347</v>
      </c>
    </row>
    <row r="3163" spans="1:22" ht="43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41897.536134259259</v>
      </c>
      <c r="T3163" s="10">
        <f t="shared" si="397"/>
        <v>41927.536134259259</v>
      </c>
      <c r="U3163" s="13">
        <f t="shared" si="398"/>
        <v>30</v>
      </c>
      <c r="V3163" s="13">
        <f t="shared" si="399"/>
        <v>70.066666666666663</v>
      </c>
    </row>
    <row r="3164" spans="1:22" ht="43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41799.685902777775</v>
      </c>
      <c r="T3164" s="10">
        <f t="shared" si="397"/>
        <v>41827.083333333336</v>
      </c>
      <c r="U3164" s="13">
        <f t="shared" si="398"/>
        <v>28</v>
      </c>
      <c r="V3164" s="13">
        <f t="shared" si="399"/>
        <v>181.64285714285714</v>
      </c>
    </row>
    <row r="3165" spans="1:22" ht="2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41775.753761574073</v>
      </c>
      <c r="T3165" s="10">
        <f t="shared" si="397"/>
        <v>41805.753761574073</v>
      </c>
      <c r="U3165" s="13">
        <f t="shared" si="398"/>
        <v>30</v>
      </c>
      <c r="V3165" s="13">
        <f t="shared" si="399"/>
        <v>481.66666666666669</v>
      </c>
    </row>
    <row r="3166" spans="1:22" ht="43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41766.80572916667</v>
      </c>
      <c r="T3166" s="10">
        <f t="shared" si="397"/>
        <v>41799.80572916667</v>
      </c>
      <c r="U3166" s="13">
        <f t="shared" si="398"/>
        <v>33</v>
      </c>
      <c r="V3166" s="13">
        <f t="shared" si="399"/>
        <v>80.878787878787875</v>
      </c>
    </row>
    <row r="3167" spans="1:22" ht="43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40644.159259259257</v>
      </c>
      <c r="T3167" s="10">
        <f t="shared" si="397"/>
        <v>40666.165972222225</v>
      </c>
      <c r="U3167" s="13">
        <f t="shared" si="398"/>
        <v>22</v>
      </c>
      <c r="V3167" s="13">
        <f t="shared" si="399"/>
        <v>55.454545454545453</v>
      </c>
    </row>
    <row r="3168" spans="1:22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41940.69158564815</v>
      </c>
      <c r="T3168" s="10">
        <f t="shared" si="397"/>
        <v>41969.332638888889</v>
      </c>
      <c r="U3168" s="13">
        <f t="shared" si="398"/>
        <v>29</v>
      </c>
      <c r="V3168" s="13">
        <f t="shared" si="399"/>
        <v>1933.7872413793104</v>
      </c>
    </row>
    <row r="3169" spans="1:2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41839.175706018519</v>
      </c>
      <c r="T3169" s="10">
        <f t="shared" si="397"/>
        <v>41853.175706018519</v>
      </c>
      <c r="U3169" s="13">
        <f t="shared" si="398"/>
        <v>14</v>
      </c>
      <c r="V3169" s="13">
        <f t="shared" si="399"/>
        <v>248.92857142857142</v>
      </c>
    </row>
    <row r="3170" spans="1:22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41772.105937500004</v>
      </c>
      <c r="T3170" s="10">
        <f t="shared" si="397"/>
        <v>41803.916666666664</v>
      </c>
      <c r="U3170" s="13">
        <f t="shared" si="398"/>
        <v>31</v>
      </c>
      <c r="V3170" s="13">
        <f t="shared" si="399"/>
        <v>100.16129032258064</v>
      </c>
    </row>
    <row r="3171" spans="1:22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41591.737974537034</v>
      </c>
      <c r="T3171" s="10">
        <f t="shared" si="397"/>
        <v>41621.207638888889</v>
      </c>
      <c r="U3171" s="13">
        <f t="shared" si="398"/>
        <v>30</v>
      </c>
      <c r="V3171" s="13">
        <f t="shared" si="399"/>
        <v>274.7</v>
      </c>
    </row>
    <row r="3172" spans="1:22" ht="29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41789.080370370371</v>
      </c>
      <c r="T3172" s="10">
        <f t="shared" si="397"/>
        <v>41822.166666666664</v>
      </c>
      <c r="U3172" s="13">
        <f t="shared" si="398"/>
        <v>33</v>
      </c>
      <c r="V3172" s="13">
        <f t="shared" si="399"/>
        <v>68.030303030303031</v>
      </c>
    </row>
    <row r="3173" spans="1:22" ht="43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42466.608310185184</v>
      </c>
      <c r="T3173" s="10">
        <f t="shared" si="397"/>
        <v>42496.608310185184</v>
      </c>
      <c r="U3173" s="13">
        <f t="shared" si="398"/>
        <v>30</v>
      </c>
      <c r="V3173" s="13">
        <f t="shared" si="399"/>
        <v>253.9</v>
      </c>
    </row>
    <row r="3174" spans="1:22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40923.729953703703</v>
      </c>
      <c r="T3174" s="10">
        <f t="shared" si="397"/>
        <v>40953.729953703703</v>
      </c>
      <c r="U3174" s="13">
        <f t="shared" si="398"/>
        <v>30</v>
      </c>
      <c r="V3174" s="13">
        <f t="shared" si="399"/>
        <v>76.666666666666671</v>
      </c>
    </row>
    <row r="3175" spans="1:22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41878.878379629627</v>
      </c>
      <c r="T3175" s="10">
        <f t="shared" si="397"/>
        <v>41908.878379629627</v>
      </c>
      <c r="U3175" s="13">
        <f t="shared" si="398"/>
        <v>30</v>
      </c>
      <c r="V3175" s="13">
        <f t="shared" si="399"/>
        <v>343.33333333333331</v>
      </c>
    </row>
    <row r="3176" spans="1:22" ht="43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41862.864675925928</v>
      </c>
      <c r="T3176" s="10">
        <f t="shared" si="397"/>
        <v>41876.864675925928</v>
      </c>
      <c r="U3176" s="13">
        <f t="shared" si="398"/>
        <v>14</v>
      </c>
      <c r="V3176" s="13">
        <f t="shared" si="399"/>
        <v>216.71428571428572</v>
      </c>
    </row>
    <row r="3177" spans="1:22" ht="43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40531.886886574073</v>
      </c>
      <c r="T3177" s="10">
        <f t="shared" si="397"/>
        <v>40591.886886574073</v>
      </c>
      <c r="U3177" s="13">
        <f t="shared" si="398"/>
        <v>60</v>
      </c>
      <c r="V3177" s="13">
        <f t="shared" si="399"/>
        <v>91.3</v>
      </c>
    </row>
    <row r="3178" spans="1:22" ht="43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41477.930914351848</v>
      </c>
      <c r="T3178" s="10">
        <f t="shared" si="397"/>
        <v>41504.625</v>
      </c>
      <c r="U3178" s="13">
        <f t="shared" si="398"/>
        <v>27</v>
      </c>
      <c r="V3178" s="13">
        <f t="shared" si="399"/>
        <v>80.81481481481481</v>
      </c>
    </row>
    <row r="3179" spans="1:22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41781.666770833333</v>
      </c>
      <c r="T3179" s="10">
        <f t="shared" si="397"/>
        <v>41811.666770833333</v>
      </c>
      <c r="U3179" s="13">
        <f t="shared" si="398"/>
        <v>30</v>
      </c>
      <c r="V3179" s="13">
        <f t="shared" si="399"/>
        <v>97.833333333333329</v>
      </c>
    </row>
    <row r="3180" spans="1:22" ht="43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41806.605034722219</v>
      </c>
      <c r="T3180" s="10">
        <f t="shared" si="397"/>
        <v>41836.605034722219</v>
      </c>
      <c r="U3180" s="13">
        <f t="shared" si="398"/>
        <v>30</v>
      </c>
      <c r="V3180" s="13">
        <f t="shared" si="399"/>
        <v>85.86666666666666</v>
      </c>
    </row>
    <row r="3181" spans="1:22" ht="29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41375.702210648145</v>
      </c>
      <c r="T3181" s="10">
        <f t="shared" si="397"/>
        <v>41400.702210648145</v>
      </c>
      <c r="U3181" s="13">
        <f t="shared" si="398"/>
        <v>25</v>
      </c>
      <c r="V3181" s="13">
        <f t="shared" si="399"/>
        <v>191.7928</v>
      </c>
    </row>
    <row r="3182" spans="1:22" ht="2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41780.412604166668</v>
      </c>
      <c r="T3182" s="10">
        <f t="shared" si="397"/>
        <v>41810.412604166668</v>
      </c>
      <c r="U3182" s="13">
        <f t="shared" si="398"/>
        <v>30</v>
      </c>
      <c r="V3182" s="13">
        <f t="shared" si="399"/>
        <v>47.9</v>
      </c>
    </row>
    <row r="3183" spans="1:22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41779.310034722221</v>
      </c>
      <c r="T3183" s="10">
        <f t="shared" si="397"/>
        <v>41805.666666666664</v>
      </c>
      <c r="U3183" s="13">
        <f t="shared" si="398"/>
        <v>26</v>
      </c>
      <c r="V3183" s="13">
        <f t="shared" si="399"/>
        <v>20.96153846153846</v>
      </c>
    </row>
    <row r="3184" spans="1:22" ht="43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40883.949317129627</v>
      </c>
      <c r="T3184" s="10">
        <f t="shared" si="397"/>
        <v>40939.708333333336</v>
      </c>
      <c r="U3184" s="13">
        <f t="shared" si="398"/>
        <v>56</v>
      </c>
      <c r="V3184" s="13">
        <f t="shared" si="399"/>
        <v>126.10714285714286</v>
      </c>
    </row>
    <row r="3185" spans="1:22" ht="2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41491.79478009259</v>
      </c>
      <c r="T3185" s="10">
        <f t="shared" si="397"/>
        <v>41509.79478009259</v>
      </c>
      <c r="U3185" s="13">
        <f t="shared" si="398"/>
        <v>18</v>
      </c>
      <c r="V3185" s="13">
        <f t="shared" si="399"/>
        <v>151.38888888888889</v>
      </c>
    </row>
    <row r="3186" spans="1:22" ht="2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41791.993414351848</v>
      </c>
      <c r="T3186" s="10">
        <f t="shared" si="397"/>
        <v>41821.993414351848</v>
      </c>
      <c r="U3186" s="13">
        <f t="shared" si="398"/>
        <v>30</v>
      </c>
      <c r="V3186" s="13">
        <f t="shared" si="399"/>
        <v>153.66666666666666</v>
      </c>
    </row>
    <row r="3187" spans="1:22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41829.977326388893</v>
      </c>
      <c r="T3187" s="10">
        <f t="shared" si="397"/>
        <v>41836.977326388893</v>
      </c>
      <c r="U3187" s="13">
        <f t="shared" si="398"/>
        <v>7</v>
      </c>
      <c r="V3187" s="13">
        <f t="shared" si="399"/>
        <v>142.85714285714286</v>
      </c>
    </row>
    <row r="3188" spans="1:22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41868.924050925925</v>
      </c>
      <c r="T3188" s="10">
        <f t="shared" si="397"/>
        <v>41898.875</v>
      </c>
      <c r="U3188" s="13">
        <f t="shared" si="398"/>
        <v>30</v>
      </c>
      <c r="V3188" s="13">
        <f t="shared" si="399"/>
        <v>109</v>
      </c>
    </row>
    <row r="3189" spans="1:22" ht="43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41835.666354166664</v>
      </c>
      <c r="T3189" s="10">
        <f t="shared" si="397"/>
        <v>41855.666354166664</v>
      </c>
      <c r="U3189" s="13">
        <f t="shared" si="398"/>
        <v>20</v>
      </c>
      <c r="V3189" s="13">
        <f t="shared" si="399"/>
        <v>872.2</v>
      </c>
    </row>
    <row r="3190" spans="1:22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42144.415532407409</v>
      </c>
      <c r="T3190" s="10">
        <f t="shared" si="397"/>
        <v>42165.415532407409</v>
      </c>
      <c r="U3190" s="13">
        <f t="shared" si="398"/>
        <v>21</v>
      </c>
      <c r="V3190" s="13">
        <f t="shared" si="399"/>
        <v>6.1904761904761907</v>
      </c>
    </row>
    <row r="3191" spans="1:22" ht="43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42118.346435185187</v>
      </c>
      <c r="T3191" s="10">
        <f t="shared" si="397"/>
        <v>42148.346435185187</v>
      </c>
      <c r="U3191" s="13">
        <f t="shared" si="398"/>
        <v>30</v>
      </c>
      <c r="V3191" s="13">
        <f t="shared" si="399"/>
        <v>226</v>
      </c>
    </row>
    <row r="3192" spans="1:22" ht="2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0">
        <f t="shared" si="396"/>
        <v>42683.151331018518</v>
      </c>
      <c r="T3192" s="10">
        <f t="shared" si="397"/>
        <v>42713.192997685182</v>
      </c>
      <c r="U3192" s="13">
        <f t="shared" si="398"/>
        <v>30</v>
      </c>
      <c r="V3192" s="13">
        <f t="shared" si="399"/>
        <v>0</v>
      </c>
    </row>
    <row r="3193" spans="1:22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42538.755428240736</v>
      </c>
      <c r="T3193" s="10">
        <f t="shared" si="397"/>
        <v>42598.755428240736</v>
      </c>
      <c r="U3193" s="13">
        <f t="shared" si="398"/>
        <v>60</v>
      </c>
      <c r="V3193" s="13">
        <f t="shared" si="399"/>
        <v>2.5166666666666666</v>
      </c>
    </row>
    <row r="3194" spans="1:22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42018.94049768518</v>
      </c>
      <c r="T3194" s="10">
        <f t="shared" si="397"/>
        <v>42063.916666666672</v>
      </c>
      <c r="U3194" s="13">
        <f t="shared" si="398"/>
        <v>45</v>
      </c>
      <c r="V3194" s="13">
        <f t="shared" si="399"/>
        <v>2.2666666666666666</v>
      </c>
    </row>
    <row r="3195" spans="1:22" ht="2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42010.968240740738</v>
      </c>
      <c r="T3195" s="10">
        <f t="shared" si="397"/>
        <v>42055.968240740738</v>
      </c>
      <c r="U3195" s="13">
        <f t="shared" si="398"/>
        <v>45</v>
      </c>
      <c r="V3195" s="13">
        <f t="shared" si="399"/>
        <v>13.044444444444444</v>
      </c>
    </row>
    <row r="3196" spans="1:22" ht="43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0">
        <f t="shared" si="396"/>
        <v>42182.062476851846</v>
      </c>
      <c r="T3196" s="10">
        <f t="shared" si="397"/>
        <v>42212.062476851846</v>
      </c>
      <c r="U3196" s="13">
        <f t="shared" si="398"/>
        <v>30</v>
      </c>
      <c r="V3196" s="13">
        <f t="shared" si="399"/>
        <v>0</v>
      </c>
    </row>
    <row r="3197" spans="1:22" ht="43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42017.594236111108</v>
      </c>
      <c r="T3197" s="10">
        <f t="shared" si="397"/>
        <v>42047.594236111108</v>
      </c>
      <c r="U3197" s="13">
        <f t="shared" si="398"/>
        <v>30</v>
      </c>
      <c r="V3197" s="13">
        <f t="shared" si="399"/>
        <v>69</v>
      </c>
    </row>
    <row r="3198" spans="1:22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42157.598090277781</v>
      </c>
      <c r="T3198" s="10">
        <f t="shared" si="397"/>
        <v>42217.583333333328</v>
      </c>
      <c r="U3198" s="13">
        <f t="shared" si="398"/>
        <v>60</v>
      </c>
      <c r="V3198" s="13">
        <f t="shared" si="399"/>
        <v>30</v>
      </c>
    </row>
    <row r="3199" spans="1:22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42009.493263888886</v>
      </c>
      <c r="T3199" s="10">
        <f t="shared" si="397"/>
        <v>42039.493263888886</v>
      </c>
      <c r="U3199" s="13">
        <f t="shared" si="398"/>
        <v>30</v>
      </c>
      <c r="V3199" s="13">
        <f t="shared" si="399"/>
        <v>38.166666666666664</v>
      </c>
    </row>
    <row r="3200" spans="1:22" ht="43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42013.424502314811</v>
      </c>
      <c r="T3200" s="10">
        <f t="shared" si="397"/>
        <v>42051.424502314811</v>
      </c>
      <c r="U3200" s="13">
        <f t="shared" si="398"/>
        <v>38</v>
      </c>
      <c r="V3200" s="13">
        <f t="shared" si="399"/>
        <v>2.8947368421052633</v>
      </c>
    </row>
    <row r="3201" spans="1:22" ht="2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41858.761782407404</v>
      </c>
      <c r="T3201" s="10">
        <f t="shared" si="397"/>
        <v>41888.875</v>
      </c>
      <c r="U3201" s="13">
        <f t="shared" si="398"/>
        <v>30</v>
      </c>
      <c r="V3201" s="13">
        <f t="shared" si="399"/>
        <v>86.933333333333337</v>
      </c>
    </row>
    <row r="3202" spans="1:22" ht="43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42460.320613425924</v>
      </c>
      <c r="T3202" s="10">
        <f t="shared" si="397"/>
        <v>42490.231944444444</v>
      </c>
      <c r="U3202" s="13">
        <f t="shared" si="398"/>
        <v>30</v>
      </c>
      <c r="V3202" s="13">
        <f t="shared" si="399"/>
        <v>3.3333333333333333E-2</v>
      </c>
    </row>
    <row r="3203" spans="1:22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10">
        <f t="shared" ref="S3203:S3266" si="404">(((J3203/60)/60)/24)+DATE(1970,1,1)</f>
        <v>41861.767094907409</v>
      </c>
      <c r="T3203" s="10">
        <f t="shared" ref="T3203:T3266" si="405">(((I3203/60)/60)/24)+DATE(1970,1,1)</f>
        <v>41882.767094907409</v>
      </c>
      <c r="U3203" s="13">
        <f t="shared" ref="U3203:U3266" si="406">DATEDIF(S3203,T3203,"d")</f>
        <v>21</v>
      </c>
      <c r="V3203" s="13">
        <f t="shared" ref="V3203:V3266" si="407">E3203/U3203</f>
        <v>1.1904761904761905</v>
      </c>
    </row>
    <row r="3204" spans="1:22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42293.853541666671</v>
      </c>
      <c r="T3204" s="10">
        <f t="shared" si="405"/>
        <v>42352.249305555553</v>
      </c>
      <c r="U3204" s="13">
        <f t="shared" si="406"/>
        <v>59</v>
      </c>
      <c r="V3204" s="13">
        <f t="shared" si="407"/>
        <v>46.203389830508478</v>
      </c>
    </row>
    <row r="3205" spans="1:22" ht="29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42242.988680555558</v>
      </c>
      <c r="T3205" s="10">
        <f t="shared" si="405"/>
        <v>42272.988680555558</v>
      </c>
      <c r="U3205" s="13">
        <f t="shared" si="406"/>
        <v>30</v>
      </c>
      <c r="V3205" s="13">
        <f t="shared" si="407"/>
        <v>8.3333333333333339</v>
      </c>
    </row>
    <row r="3206" spans="1:22" ht="43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42172.686099537037</v>
      </c>
      <c r="T3206" s="10">
        <f t="shared" si="405"/>
        <v>42202.676388888889</v>
      </c>
      <c r="U3206" s="13">
        <f t="shared" si="406"/>
        <v>30</v>
      </c>
      <c r="V3206" s="13">
        <f t="shared" si="407"/>
        <v>0</v>
      </c>
    </row>
    <row r="3207" spans="1:22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42095.374675925923</v>
      </c>
      <c r="T3207" s="10">
        <f t="shared" si="405"/>
        <v>42125.374675925923</v>
      </c>
      <c r="U3207" s="13">
        <f t="shared" si="406"/>
        <v>30</v>
      </c>
      <c r="V3207" s="13">
        <f t="shared" si="407"/>
        <v>9.1</v>
      </c>
    </row>
    <row r="3208" spans="1:22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0">
        <f t="shared" si="404"/>
        <v>42236.276053240741</v>
      </c>
      <c r="T3208" s="10">
        <f t="shared" si="405"/>
        <v>42266.276053240741</v>
      </c>
      <c r="U3208" s="13">
        <f t="shared" si="406"/>
        <v>30</v>
      </c>
      <c r="V3208" s="13">
        <f t="shared" si="407"/>
        <v>0</v>
      </c>
    </row>
    <row r="3209" spans="1:22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42057.277858796297</v>
      </c>
      <c r="T3209" s="10">
        <f t="shared" si="405"/>
        <v>42117.236192129625</v>
      </c>
      <c r="U3209" s="13">
        <f t="shared" si="406"/>
        <v>60</v>
      </c>
      <c r="V3209" s="13">
        <f t="shared" si="407"/>
        <v>42.5</v>
      </c>
    </row>
    <row r="3210" spans="1:22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41827.605057870373</v>
      </c>
      <c r="T3210" s="10">
        <f t="shared" si="405"/>
        <v>41848.605057870373</v>
      </c>
      <c r="U3210" s="13">
        <f t="shared" si="406"/>
        <v>21</v>
      </c>
      <c r="V3210" s="13">
        <f t="shared" si="407"/>
        <v>246.42857142857142</v>
      </c>
    </row>
    <row r="3211" spans="1:22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41778.637245370373</v>
      </c>
      <c r="T3211" s="10">
        <f t="shared" si="405"/>
        <v>41810.958333333336</v>
      </c>
      <c r="U3211" s="13">
        <f t="shared" si="406"/>
        <v>32</v>
      </c>
      <c r="V3211" s="13">
        <f t="shared" si="407"/>
        <v>354.24062500000002</v>
      </c>
    </row>
    <row r="3212" spans="1:22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41013.936562499999</v>
      </c>
      <c r="T3212" s="10">
        <f t="shared" si="405"/>
        <v>41061.165972222225</v>
      </c>
      <c r="U3212" s="13">
        <f t="shared" si="406"/>
        <v>48</v>
      </c>
      <c r="V3212" s="13">
        <f t="shared" si="407"/>
        <v>78.604166666666671</v>
      </c>
    </row>
    <row r="3213" spans="1:22" ht="43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41834.586574074077</v>
      </c>
      <c r="T3213" s="10">
        <f t="shared" si="405"/>
        <v>41866.083333333336</v>
      </c>
      <c r="U3213" s="13">
        <f t="shared" si="406"/>
        <v>32</v>
      </c>
      <c r="V3213" s="13">
        <f t="shared" si="407"/>
        <v>860.65625</v>
      </c>
    </row>
    <row r="3214" spans="1:22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41829.795729166668</v>
      </c>
      <c r="T3214" s="10">
        <f t="shared" si="405"/>
        <v>41859.795729166668</v>
      </c>
      <c r="U3214" s="13">
        <f t="shared" si="406"/>
        <v>30</v>
      </c>
      <c r="V3214" s="13">
        <f t="shared" si="407"/>
        <v>168.33333333333334</v>
      </c>
    </row>
    <row r="3215" spans="1:22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42171.763414351852</v>
      </c>
      <c r="T3215" s="10">
        <f t="shared" si="405"/>
        <v>42211.763414351852</v>
      </c>
      <c r="U3215" s="13">
        <f t="shared" si="406"/>
        <v>40</v>
      </c>
      <c r="V3215" s="13">
        <f t="shared" si="407"/>
        <v>150.17500000000001</v>
      </c>
    </row>
    <row r="3216" spans="1:22" ht="43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42337.792511574073</v>
      </c>
      <c r="T3216" s="10">
        <f t="shared" si="405"/>
        <v>42374.996527777781</v>
      </c>
      <c r="U3216" s="13">
        <f t="shared" si="406"/>
        <v>37</v>
      </c>
      <c r="V3216" s="13">
        <f t="shared" si="407"/>
        <v>331.24324324324323</v>
      </c>
    </row>
    <row r="3217" spans="1:22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42219.665173611109</v>
      </c>
      <c r="T3217" s="10">
        <f t="shared" si="405"/>
        <v>42257.165972222225</v>
      </c>
      <c r="U3217" s="13">
        <f t="shared" si="406"/>
        <v>38</v>
      </c>
      <c r="V3217" s="13">
        <f t="shared" si="407"/>
        <v>924.28947368421052</v>
      </c>
    </row>
    <row r="3218" spans="1:22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42165.462627314817</v>
      </c>
      <c r="T3218" s="10">
        <f t="shared" si="405"/>
        <v>42196.604166666672</v>
      </c>
      <c r="U3218" s="13">
        <f t="shared" si="406"/>
        <v>31</v>
      </c>
      <c r="V3218" s="13">
        <f t="shared" si="407"/>
        <v>64.548387096774192</v>
      </c>
    </row>
    <row r="3219" spans="1:22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42648.546111111107</v>
      </c>
      <c r="T3219" s="10">
        <f t="shared" si="405"/>
        <v>42678.546111111107</v>
      </c>
      <c r="U3219" s="13">
        <f t="shared" si="406"/>
        <v>30</v>
      </c>
      <c r="V3219" s="13">
        <f t="shared" si="407"/>
        <v>174.03333333333333</v>
      </c>
    </row>
    <row r="3220" spans="1:22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41971.002152777779</v>
      </c>
      <c r="T3220" s="10">
        <f t="shared" si="405"/>
        <v>42004</v>
      </c>
      <c r="U3220" s="13">
        <f t="shared" si="406"/>
        <v>33</v>
      </c>
      <c r="V3220" s="13">
        <f t="shared" si="407"/>
        <v>371.27272727272725</v>
      </c>
    </row>
    <row r="3221" spans="1:22" ht="29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42050.983182870375</v>
      </c>
      <c r="T3221" s="10">
        <f t="shared" si="405"/>
        <v>42085.941516203704</v>
      </c>
      <c r="U3221" s="13">
        <f t="shared" si="406"/>
        <v>35</v>
      </c>
      <c r="V3221" s="13">
        <f t="shared" si="407"/>
        <v>572.05714285714282</v>
      </c>
    </row>
    <row r="3222" spans="1:2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42772.833379629628</v>
      </c>
      <c r="T3222" s="10">
        <f t="shared" si="405"/>
        <v>42806.875</v>
      </c>
      <c r="U3222" s="13">
        <f t="shared" si="406"/>
        <v>34</v>
      </c>
      <c r="V3222" s="13">
        <f t="shared" si="407"/>
        <v>444.88235294117646</v>
      </c>
    </row>
    <row r="3223" spans="1:22" ht="43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42155.696793981479</v>
      </c>
      <c r="T3223" s="10">
        <f t="shared" si="405"/>
        <v>42190.696793981479</v>
      </c>
      <c r="U3223" s="13">
        <f t="shared" si="406"/>
        <v>35</v>
      </c>
      <c r="V3223" s="13">
        <f t="shared" si="407"/>
        <v>118.2</v>
      </c>
    </row>
    <row r="3224" spans="1:22" ht="29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42270.582141203704</v>
      </c>
      <c r="T3224" s="10">
        <f t="shared" si="405"/>
        <v>42301.895138888889</v>
      </c>
      <c r="U3224" s="13">
        <f t="shared" si="406"/>
        <v>31</v>
      </c>
      <c r="V3224" s="13">
        <f t="shared" si="407"/>
        <v>100.64516129032258</v>
      </c>
    </row>
    <row r="3225" spans="1:22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42206.835370370376</v>
      </c>
      <c r="T3225" s="10">
        <f t="shared" si="405"/>
        <v>42236.835370370376</v>
      </c>
      <c r="U3225" s="13">
        <f t="shared" si="406"/>
        <v>30</v>
      </c>
      <c r="V3225" s="13">
        <f t="shared" si="407"/>
        <v>113.16666666666667</v>
      </c>
    </row>
    <row r="3226" spans="1:22" ht="43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42697.850844907407</v>
      </c>
      <c r="T3226" s="10">
        <f t="shared" si="405"/>
        <v>42745.208333333328</v>
      </c>
      <c r="U3226" s="13">
        <f t="shared" si="406"/>
        <v>48</v>
      </c>
      <c r="V3226" s="13">
        <f t="shared" si="407"/>
        <v>637.70833333333337</v>
      </c>
    </row>
    <row r="3227" spans="1:22" ht="2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42503.559467592597</v>
      </c>
      <c r="T3227" s="10">
        <f t="shared" si="405"/>
        <v>42524.875</v>
      </c>
      <c r="U3227" s="13">
        <f t="shared" si="406"/>
        <v>21</v>
      </c>
      <c r="V3227" s="13">
        <f t="shared" si="407"/>
        <v>97.476190476190482</v>
      </c>
    </row>
    <row r="3228" spans="1:22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42277.583472222221</v>
      </c>
      <c r="T3228" s="10">
        <f t="shared" si="405"/>
        <v>42307.583472222221</v>
      </c>
      <c r="U3228" s="13">
        <f t="shared" si="406"/>
        <v>30</v>
      </c>
      <c r="V3228" s="13">
        <f t="shared" si="407"/>
        <v>41.666666666666664</v>
      </c>
    </row>
    <row r="3229" spans="1:22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42722.882361111115</v>
      </c>
      <c r="T3229" s="10">
        <f t="shared" si="405"/>
        <v>42752.882361111115</v>
      </c>
      <c r="U3229" s="13">
        <f t="shared" si="406"/>
        <v>30</v>
      </c>
      <c r="V3229" s="13">
        <f t="shared" si="407"/>
        <v>50</v>
      </c>
    </row>
    <row r="3230" spans="1:2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42323.70930555556</v>
      </c>
      <c r="T3230" s="10">
        <f t="shared" si="405"/>
        <v>42355.207638888889</v>
      </c>
      <c r="U3230" s="13">
        <f t="shared" si="406"/>
        <v>32</v>
      </c>
      <c r="V3230" s="13">
        <f t="shared" si="407"/>
        <v>223.875</v>
      </c>
    </row>
    <row r="3231" spans="1:22" ht="2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41933.291643518518</v>
      </c>
      <c r="T3231" s="10">
        <f t="shared" si="405"/>
        <v>41963.333310185189</v>
      </c>
      <c r="U3231" s="13">
        <f t="shared" si="406"/>
        <v>30</v>
      </c>
      <c r="V3231" s="13">
        <f t="shared" si="407"/>
        <v>719.1</v>
      </c>
    </row>
    <row r="3232" spans="1:22" ht="43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41898.168125000004</v>
      </c>
      <c r="T3232" s="10">
        <f t="shared" si="405"/>
        <v>41913.165972222225</v>
      </c>
      <c r="U3232" s="13">
        <f t="shared" si="406"/>
        <v>15</v>
      </c>
      <c r="V3232" s="13">
        <f t="shared" si="407"/>
        <v>190.46666666666667</v>
      </c>
    </row>
    <row r="3233" spans="1:22" ht="2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42446.943831018521</v>
      </c>
      <c r="T3233" s="10">
        <f t="shared" si="405"/>
        <v>42476.943831018521</v>
      </c>
      <c r="U3233" s="13">
        <f t="shared" si="406"/>
        <v>30</v>
      </c>
      <c r="V3233" s="13">
        <f t="shared" si="407"/>
        <v>53.666666666666664</v>
      </c>
    </row>
    <row r="3234" spans="1:22" ht="2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42463.81385416667</v>
      </c>
      <c r="T3234" s="10">
        <f t="shared" si="405"/>
        <v>42494.165972222225</v>
      </c>
      <c r="U3234" s="13">
        <f t="shared" si="406"/>
        <v>31</v>
      </c>
      <c r="V3234" s="13">
        <f t="shared" si="407"/>
        <v>42.322580645161288</v>
      </c>
    </row>
    <row r="3235" spans="1:22" ht="2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42766.805034722223</v>
      </c>
      <c r="T3235" s="10">
        <f t="shared" si="405"/>
        <v>42796.805034722223</v>
      </c>
      <c r="U3235" s="13">
        <f t="shared" si="406"/>
        <v>30</v>
      </c>
      <c r="V3235" s="13">
        <f t="shared" si="407"/>
        <v>198</v>
      </c>
    </row>
    <row r="3236" spans="1:22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42734.789444444439</v>
      </c>
      <c r="T3236" s="10">
        <f t="shared" si="405"/>
        <v>42767.979861111111</v>
      </c>
      <c r="U3236" s="13">
        <f t="shared" si="406"/>
        <v>33</v>
      </c>
      <c r="V3236" s="13">
        <f t="shared" si="407"/>
        <v>121.68818181818182</v>
      </c>
    </row>
    <row r="3237" spans="1:22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42522.347812499997</v>
      </c>
      <c r="T3237" s="10">
        <f t="shared" si="405"/>
        <v>42552.347812499997</v>
      </c>
      <c r="U3237" s="13">
        <f t="shared" si="406"/>
        <v>30</v>
      </c>
      <c r="V3237" s="13">
        <f t="shared" si="407"/>
        <v>516.0333333333333</v>
      </c>
    </row>
    <row r="3238" spans="1:22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42702.917048611111</v>
      </c>
      <c r="T3238" s="10">
        <f t="shared" si="405"/>
        <v>42732.917048611111</v>
      </c>
      <c r="U3238" s="13">
        <f t="shared" si="406"/>
        <v>30</v>
      </c>
      <c r="V3238" s="13">
        <f t="shared" si="407"/>
        <v>670.66666666666663</v>
      </c>
    </row>
    <row r="3239" spans="1:22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42252.474351851852</v>
      </c>
      <c r="T3239" s="10">
        <f t="shared" si="405"/>
        <v>42276.165972222225</v>
      </c>
      <c r="U3239" s="13">
        <f t="shared" si="406"/>
        <v>24</v>
      </c>
      <c r="V3239" s="13">
        <f t="shared" si="407"/>
        <v>1469.8183333333334</v>
      </c>
    </row>
    <row r="3240" spans="1:22" ht="43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42156.510393518518</v>
      </c>
      <c r="T3240" s="10">
        <f t="shared" si="405"/>
        <v>42186.510393518518</v>
      </c>
      <c r="U3240" s="13">
        <f t="shared" si="406"/>
        <v>30</v>
      </c>
      <c r="V3240" s="13">
        <f t="shared" si="407"/>
        <v>104.83333333333333</v>
      </c>
    </row>
    <row r="3241" spans="1:22" ht="43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42278.089039351849</v>
      </c>
      <c r="T3241" s="10">
        <f t="shared" si="405"/>
        <v>42302.999305555553</v>
      </c>
      <c r="U3241" s="13">
        <f t="shared" si="406"/>
        <v>24</v>
      </c>
      <c r="V3241" s="13">
        <f t="shared" si="407"/>
        <v>258.70749999999998</v>
      </c>
    </row>
    <row r="3242" spans="1:22" ht="43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42754.693842592591</v>
      </c>
      <c r="T3242" s="10">
        <f t="shared" si="405"/>
        <v>42782.958333333328</v>
      </c>
      <c r="U3242" s="13">
        <f t="shared" si="406"/>
        <v>28</v>
      </c>
      <c r="V3242" s="13">
        <f t="shared" si="407"/>
        <v>107.75</v>
      </c>
    </row>
    <row r="3243" spans="1:22" ht="43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41893.324884259258</v>
      </c>
      <c r="T3243" s="10">
        <f t="shared" si="405"/>
        <v>41926.290972222225</v>
      </c>
      <c r="U3243" s="13">
        <f t="shared" si="406"/>
        <v>33</v>
      </c>
      <c r="V3243" s="13">
        <f t="shared" si="407"/>
        <v>297</v>
      </c>
    </row>
    <row r="3244" spans="1:22" ht="29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41871.755694444444</v>
      </c>
      <c r="T3244" s="10">
        <f t="shared" si="405"/>
        <v>41901.755694444444</v>
      </c>
      <c r="U3244" s="13">
        <f t="shared" si="406"/>
        <v>30</v>
      </c>
      <c r="V3244" s="13">
        <f t="shared" si="407"/>
        <v>424.34733333333332</v>
      </c>
    </row>
    <row r="3245" spans="1:22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42262.096782407403</v>
      </c>
      <c r="T3245" s="10">
        <f t="shared" si="405"/>
        <v>42286</v>
      </c>
      <c r="U3245" s="13">
        <f t="shared" si="406"/>
        <v>24</v>
      </c>
      <c r="V3245" s="13">
        <f t="shared" si="407"/>
        <v>342.79166666666669</v>
      </c>
    </row>
    <row r="3246" spans="1:22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42675.694236111114</v>
      </c>
      <c r="T3246" s="10">
        <f t="shared" si="405"/>
        <v>42705.735902777778</v>
      </c>
      <c r="U3246" s="13">
        <f t="shared" si="406"/>
        <v>30</v>
      </c>
      <c r="V3246" s="13">
        <f t="shared" si="407"/>
        <v>54.9</v>
      </c>
    </row>
    <row r="3247" spans="1:22" ht="2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42135.60020833333</v>
      </c>
      <c r="T3247" s="10">
        <f t="shared" si="405"/>
        <v>42167.083333333328</v>
      </c>
      <c r="U3247" s="13">
        <f t="shared" si="406"/>
        <v>32</v>
      </c>
      <c r="V3247" s="13">
        <f t="shared" si="407"/>
        <v>684.5</v>
      </c>
    </row>
    <row r="3248" spans="1:22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42230.472222222219</v>
      </c>
      <c r="T3248" s="10">
        <f t="shared" si="405"/>
        <v>42259.165972222225</v>
      </c>
      <c r="U3248" s="13">
        <f t="shared" si="406"/>
        <v>29</v>
      </c>
      <c r="V3248" s="13">
        <f t="shared" si="407"/>
        <v>383.51724137931035</v>
      </c>
    </row>
    <row r="3249" spans="1:22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42167.434166666666</v>
      </c>
      <c r="T3249" s="10">
        <f t="shared" si="405"/>
        <v>42197.434166666666</v>
      </c>
      <c r="U3249" s="13">
        <f t="shared" si="406"/>
        <v>30</v>
      </c>
      <c r="V3249" s="13">
        <f t="shared" si="407"/>
        <v>88.216666666666669</v>
      </c>
    </row>
    <row r="3250" spans="1:22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42068.888391203705</v>
      </c>
      <c r="T3250" s="10">
        <f t="shared" si="405"/>
        <v>42098.846724537041</v>
      </c>
      <c r="U3250" s="13">
        <f t="shared" si="406"/>
        <v>30</v>
      </c>
      <c r="V3250" s="13">
        <f t="shared" si="407"/>
        <v>403.16666666666669</v>
      </c>
    </row>
    <row r="3251" spans="1:22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42145.746689814812</v>
      </c>
      <c r="T3251" s="10">
        <f t="shared" si="405"/>
        <v>42175.746689814812</v>
      </c>
      <c r="U3251" s="13">
        <f t="shared" si="406"/>
        <v>30</v>
      </c>
      <c r="V3251" s="13">
        <f t="shared" si="407"/>
        <v>192.36666666666667</v>
      </c>
    </row>
    <row r="3252" spans="1:22" ht="43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41918.742175925923</v>
      </c>
      <c r="T3252" s="10">
        <f t="shared" si="405"/>
        <v>41948.783842592595</v>
      </c>
      <c r="U3252" s="13">
        <f t="shared" si="406"/>
        <v>30</v>
      </c>
      <c r="V3252" s="13">
        <f t="shared" si="407"/>
        <v>846.26666666666665</v>
      </c>
    </row>
    <row r="3253" spans="1:22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42146.731087962966</v>
      </c>
      <c r="T3253" s="10">
        <f t="shared" si="405"/>
        <v>42176.731087962966</v>
      </c>
      <c r="U3253" s="13">
        <f t="shared" si="406"/>
        <v>30</v>
      </c>
      <c r="V3253" s="13">
        <f t="shared" si="407"/>
        <v>55.366666666666667</v>
      </c>
    </row>
    <row r="3254" spans="1:22" ht="29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42590.472685185188</v>
      </c>
      <c r="T3254" s="10">
        <f t="shared" si="405"/>
        <v>42620.472685185188</v>
      </c>
      <c r="U3254" s="13">
        <f t="shared" si="406"/>
        <v>30</v>
      </c>
      <c r="V3254" s="13">
        <f t="shared" si="407"/>
        <v>95.86666666666666</v>
      </c>
    </row>
    <row r="3255" spans="1:22" ht="2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42602.576712962968</v>
      </c>
      <c r="T3255" s="10">
        <f t="shared" si="405"/>
        <v>42621.15625</v>
      </c>
      <c r="U3255" s="13">
        <f t="shared" si="406"/>
        <v>19</v>
      </c>
      <c r="V3255" s="13">
        <f t="shared" si="407"/>
        <v>1071.8421052631579</v>
      </c>
    </row>
    <row r="3256" spans="1:22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42059.085752314815</v>
      </c>
      <c r="T3256" s="10">
        <f t="shared" si="405"/>
        <v>42089.044085648144</v>
      </c>
      <c r="U3256" s="13">
        <f t="shared" si="406"/>
        <v>30</v>
      </c>
      <c r="V3256" s="13">
        <f t="shared" si="407"/>
        <v>438.78333333333336</v>
      </c>
    </row>
    <row r="3257" spans="1:22" ht="43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41889.768229166664</v>
      </c>
      <c r="T3257" s="10">
        <f t="shared" si="405"/>
        <v>41919.768229166664</v>
      </c>
      <c r="U3257" s="13">
        <f t="shared" si="406"/>
        <v>30</v>
      </c>
      <c r="V3257" s="13">
        <f t="shared" si="407"/>
        <v>17.5</v>
      </c>
    </row>
    <row r="3258" spans="1:22" ht="2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42144.573807870373</v>
      </c>
      <c r="T3258" s="10">
        <f t="shared" si="405"/>
        <v>42166.165972222225</v>
      </c>
      <c r="U3258" s="13">
        <f t="shared" si="406"/>
        <v>22</v>
      </c>
      <c r="V3258" s="13">
        <f t="shared" si="407"/>
        <v>582.09090909090912</v>
      </c>
    </row>
    <row r="3259" spans="1:22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42758.559629629628</v>
      </c>
      <c r="T3259" s="10">
        <f t="shared" si="405"/>
        <v>42788.559629629628</v>
      </c>
      <c r="U3259" s="13">
        <f t="shared" si="406"/>
        <v>30</v>
      </c>
      <c r="V3259" s="13">
        <f t="shared" si="407"/>
        <v>70.86633333333333</v>
      </c>
    </row>
    <row r="3260" spans="1:22" ht="29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41982.887280092589</v>
      </c>
      <c r="T3260" s="10">
        <f t="shared" si="405"/>
        <v>42012.887280092589</v>
      </c>
      <c r="U3260" s="13">
        <f t="shared" si="406"/>
        <v>30</v>
      </c>
      <c r="V3260" s="13">
        <f t="shared" si="407"/>
        <v>245.5</v>
      </c>
    </row>
    <row r="3261" spans="1:22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42614.760937500003</v>
      </c>
      <c r="T3261" s="10">
        <f t="shared" si="405"/>
        <v>42644.165972222225</v>
      </c>
      <c r="U3261" s="13">
        <f t="shared" si="406"/>
        <v>30</v>
      </c>
      <c r="V3261" s="13">
        <f t="shared" si="407"/>
        <v>813.95333333333326</v>
      </c>
    </row>
    <row r="3262" spans="1:22" ht="2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42303.672662037032</v>
      </c>
      <c r="T3262" s="10">
        <f t="shared" si="405"/>
        <v>42338.714328703703</v>
      </c>
      <c r="U3262" s="13">
        <f t="shared" si="406"/>
        <v>35</v>
      </c>
      <c r="V3262" s="13">
        <f t="shared" si="407"/>
        <v>156.05714285714285</v>
      </c>
    </row>
    <row r="3263" spans="1:22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42171.725416666668</v>
      </c>
      <c r="T3263" s="10">
        <f t="shared" si="405"/>
        <v>42201.725416666668</v>
      </c>
      <c r="U3263" s="13">
        <f t="shared" si="406"/>
        <v>30</v>
      </c>
      <c r="V3263" s="13">
        <f t="shared" si="407"/>
        <v>110.5</v>
      </c>
    </row>
    <row r="3264" spans="1:22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41964.315532407403</v>
      </c>
      <c r="T3264" s="10">
        <f t="shared" si="405"/>
        <v>41995.166666666672</v>
      </c>
      <c r="U3264" s="13">
        <f t="shared" si="406"/>
        <v>31</v>
      </c>
      <c r="V3264" s="13">
        <f t="shared" si="407"/>
        <v>405.51612903225805</v>
      </c>
    </row>
    <row r="3265" spans="1:22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42284.516064814816</v>
      </c>
      <c r="T3265" s="10">
        <f t="shared" si="405"/>
        <v>42307.875</v>
      </c>
      <c r="U3265" s="13">
        <f t="shared" si="406"/>
        <v>23</v>
      </c>
      <c r="V3265" s="13">
        <f t="shared" si="407"/>
        <v>121.91999999999999</v>
      </c>
    </row>
    <row r="3266" spans="1:22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42016.800208333334</v>
      </c>
      <c r="T3266" s="10">
        <f t="shared" si="405"/>
        <v>42032.916666666672</v>
      </c>
      <c r="U3266" s="13">
        <f t="shared" si="406"/>
        <v>16</v>
      </c>
      <c r="V3266" s="13">
        <f t="shared" si="407"/>
        <v>160.9375</v>
      </c>
    </row>
    <row r="3267" spans="1:22" ht="2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10">
        <f t="shared" ref="S3267:S3330" si="412">(((J3267/60)/60)/24)+DATE(1970,1,1)</f>
        <v>42311.711979166663</v>
      </c>
      <c r="T3267" s="10">
        <f t="shared" ref="T3267:T3330" si="413">(((I3267/60)/60)/24)+DATE(1970,1,1)</f>
        <v>42341.708333333328</v>
      </c>
      <c r="U3267" s="13">
        <f t="shared" ref="U3267:U3330" si="414">DATEDIF(S3267,T3267,"d")</f>
        <v>30</v>
      </c>
      <c r="V3267" s="13">
        <f t="shared" ref="V3267:V3330" si="415">E3267/U3267</f>
        <v>147.6</v>
      </c>
    </row>
    <row r="3268" spans="1:22" ht="2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42136.536134259266</v>
      </c>
      <c r="T3268" s="10">
        <f t="shared" si="413"/>
        <v>42167.875</v>
      </c>
      <c r="U3268" s="13">
        <f t="shared" si="414"/>
        <v>31</v>
      </c>
      <c r="V3268" s="13">
        <f t="shared" si="415"/>
        <v>254.09677419354838</v>
      </c>
    </row>
    <row r="3269" spans="1:22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42172.757638888885</v>
      </c>
      <c r="T3269" s="10">
        <f t="shared" si="413"/>
        <v>42202.757638888885</v>
      </c>
      <c r="U3269" s="13">
        <f t="shared" si="414"/>
        <v>30</v>
      </c>
      <c r="V3269" s="13">
        <f t="shared" si="415"/>
        <v>510.5</v>
      </c>
    </row>
    <row r="3270" spans="1:22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42590.90425925926</v>
      </c>
      <c r="T3270" s="10">
        <f t="shared" si="413"/>
        <v>42606.90425925926</v>
      </c>
      <c r="U3270" s="13">
        <f t="shared" si="414"/>
        <v>16</v>
      </c>
      <c r="V3270" s="13">
        <f t="shared" si="415"/>
        <v>160</v>
      </c>
    </row>
    <row r="3271" spans="1:22" ht="2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42137.395798611105</v>
      </c>
      <c r="T3271" s="10">
        <f t="shared" si="413"/>
        <v>42171.458333333328</v>
      </c>
      <c r="U3271" s="13">
        <f t="shared" si="414"/>
        <v>34</v>
      </c>
      <c r="V3271" s="13">
        <f t="shared" si="415"/>
        <v>238.8235294117647</v>
      </c>
    </row>
    <row r="3272" spans="1:22" ht="43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42167.533159722225</v>
      </c>
      <c r="T3272" s="10">
        <f t="shared" si="413"/>
        <v>42197.533159722225</v>
      </c>
      <c r="U3272" s="13">
        <f t="shared" si="414"/>
        <v>30</v>
      </c>
      <c r="V3272" s="13">
        <f t="shared" si="415"/>
        <v>61</v>
      </c>
    </row>
    <row r="3273" spans="1:2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41915.437210648146</v>
      </c>
      <c r="T3273" s="10">
        <f t="shared" si="413"/>
        <v>41945.478877314818</v>
      </c>
      <c r="U3273" s="13">
        <f t="shared" si="414"/>
        <v>30</v>
      </c>
      <c r="V3273" s="13">
        <f t="shared" si="415"/>
        <v>65</v>
      </c>
    </row>
    <row r="3274" spans="1:22" ht="2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42284.500104166669</v>
      </c>
      <c r="T3274" s="10">
        <f t="shared" si="413"/>
        <v>42314.541770833333</v>
      </c>
      <c r="U3274" s="13">
        <f t="shared" si="414"/>
        <v>30</v>
      </c>
      <c r="V3274" s="13">
        <f t="shared" si="415"/>
        <v>514.76666666666665</v>
      </c>
    </row>
    <row r="3275" spans="1:22" ht="43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42611.801412037035</v>
      </c>
      <c r="T3275" s="10">
        <f t="shared" si="413"/>
        <v>42627.791666666672</v>
      </c>
      <c r="U3275" s="13">
        <f t="shared" si="414"/>
        <v>16</v>
      </c>
      <c r="V3275" s="13">
        <f t="shared" si="415"/>
        <v>268.5</v>
      </c>
    </row>
    <row r="3276" spans="1:22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42400.704537037032</v>
      </c>
      <c r="T3276" s="10">
        <f t="shared" si="413"/>
        <v>42444.875</v>
      </c>
      <c r="U3276" s="13">
        <f t="shared" si="414"/>
        <v>44</v>
      </c>
      <c r="V3276" s="13">
        <f t="shared" si="415"/>
        <v>356.93181818181819</v>
      </c>
    </row>
    <row r="3277" spans="1:22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42017.88045138889</v>
      </c>
      <c r="T3277" s="10">
        <f t="shared" si="413"/>
        <v>42044.1875</v>
      </c>
      <c r="U3277" s="13">
        <f t="shared" si="414"/>
        <v>27</v>
      </c>
      <c r="V3277" s="13">
        <f t="shared" si="415"/>
        <v>66.851851851851848</v>
      </c>
    </row>
    <row r="3278" spans="1:22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42426.949988425928</v>
      </c>
      <c r="T3278" s="10">
        <f t="shared" si="413"/>
        <v>42461.165972222225</v>
      </c>
      <c r="U3278" s="13">
        <f t="shared" si="414"/>
        <v>35</v>
      </c>
      <c r="V3278" s="13">
        <f t="shared" si="415"/>
        <v>150.22857142857143</v>
      </c>
    </row>
    <row r="3279" spans="1:22" ht="43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41931.682939814818</v>
      </c>
      <c r="T3279" s="10">
        <f t="shared" si="413"/>
        <v>41961.724606481483</v>
      </c>
      <c r="U3279" s="13">
        <f t="shared" si="414"/>
        <v>30</v>
      </c>
      <c r="V3279" s="13">
        <f t="shared" si="415"/>
        <v>181</v>
      </c>
    </row>
    <row r="3280" spans="1:22" ht="43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42124.848414351851</v>
      </c>
      <c r="T3280" s="10">
        <f t="shared" si="413"/>
        <v>42154.848414351851</v>
      </c>
      <c r="U3280" s="13">
        <f t="shared" si="414"/>
        <v>30</v>
      </c>
      <c r="V3280" s="13">
        <f t="shared" si="415"/>
        <v>86.166666666666671</v>
      </c>
    </row>
    <row r="3281" spans="1:22" ht="43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42431.102534722217</v>
      </c>
      <c r="T3281" s="10">
        <f t="shared" si="413"/>
        <v>42461.06086805556</v>
      </c>
      <c r="U3281" s="13">
        <f t="shared" si="414"/>
        <v>30</v>
      </c>
      <c r="V3281" s="13">
        <f t="shared" si="415"/>
        <v>220.93333333333334</v>
      </c>
    </row>
    <row r="3282" spans="1:22" ht="43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42121.756921296299</v>
      </c>
      <c r="T3282" s="10">
        <f t="shared" si="413"/>
        <v>42156.208333333328</v>
      </c>
      <c r="U3282" s="13">
        <f t="shared" si="414"/>
        <v>35</v>
      </c>
      <c r="V3282" s="13">
        <f t="shared" si="415"/>
        <v>58.857142857142854</v>
      </c>
    </row>
    <row r="3283" spans="1:22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42219.019733796296</v>
      </c>
      <c r="T3283" s="10">
        <f t="shared" si="413"/>
        <v>42249.019733796296</v>
      </c>
      <c r="U3283" s="13">
        <f t="shared" si="414"/>
        <v>30</v>
      </c>
      <c r="V3283" s="13">
        <f t="shared" si="415"/>
        <v>202.66666666666666</v>
      </c>
    </row>
    <row r="3284" spans="1:22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42445.19430555556</v>
      </c>
      <c r="T3284" s="10">
        <f t="shared" si="413"/>
        <v>42489.19430555556</v>
      </c>
      <c r="U3284" s="13">
        <f t="shared" si="414"/>
        <v>44</v>
      </c>
      <c r="V3284" s="13">
        <f t="shared" si="415"/>
        <v>723.19318181818187</v>
      </c>
    </row>
    <row r="3285" spans="1:22" ht="43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42379.74418981481</v>
      </c>
      <c r="T3285" s="10">
        <f t="shared" si="413"/>
        <v>42410.875</v>
      </c>
      <c r="U3285" s="13">
        <f t="shared" si="414"/>
        <v>31</v>
      </c>
      <c r="V3285" s="13">
        <f t="shared" si="415"/>
        <v>27.032258064516128</v>
      </c>
    </row>
    <row r="3286" spans="1:22" ht="2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42380.884872685187</v>
      </c>
      <c r="T3286" s="10">
        <f t="shared" si="413"/>
        <v>42398.249305555553</v>
      </c>
      <c r="U3286" s="13">
        <f t="shared" si="414"/>
        <v>18</v>
      </c>
      <c r="V3286" s="13">
        <f t="shared" si="415"/>
        <v>169.33333333333334</v>
      </c>
    </row>
    <row r="3287" spans="1:2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42762.942430555559</v>
      </c>
      <c r="T3287" s="10">
        <f t="shared" si="413"/>
        <v>42794.208333333328</v>
      </c>
      <c r="U3287" s="13">
        <f t="shared" si="414"/>
        <v>32</v>
      </c>
      <c r="V3287" s="13">
        <f t="shared" si="415"/>
        <v>175.125</v>
      </c>
    </row>
    <row r="3288" spans="1:22" ht="43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42567.840069444443</v>
      </c>
      <c r="T3288" s="10">
        <f t="shared" si="413"/>
        <v>42597.840069444443</v>
      </c>
      <c r="U3288" s="13">
        <f t="shared" si="414"/>
        <v>30</v>
      </c>
      <c r="V3288" s="13">
        <f t="shared" si="415"/>
        <v>508.83333333333331</v>
      </c>
    </row>
    <row r="3289" spans="1:22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42311.750324074077</v>
      </c>
      <c r="T3289" s="10">
        <f t="shared" si="413"/>
        <v>42336.750324074077</v>
      </c>
      <c r="U3289" s="13">
        <f t="shared" si="414"/>
        <v>25</v>
      </c>
      <c r="V3289" s="13">
        <f t="shared" si="415"/>
        <v>100</v>
      </c>
    </row>
    <row r="3290" spans="1:22" ht="43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42505.774479166663</v>
      </c>
      <c r="T3290" s="10">
        <f t="shared" si="413"/>
        <v>42541.958333333328</v>
      </c>
      <c r="U3290" s="13">
        <f t="shared" si="414"/>
        <v>36</v>
      </c>
      <c r="V3290" s="13">
        <f t="shared" si="415"/>
        <v>278.51361111111112</v>
      </c>
    </row>
    <row r="3291" spans="1:22" ht="43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42758.368078703701</v>
      </c>
      <c r="T3291" s="10">
        <f t="shared" si="413"/>
        <v>42786.368078703701</v>
      </c>
      <c r="U3291" s="13">
        <f t="shared" si="414"/>
        <v>28</v>
      </c>
      <c r="V3291" s="13">
        <f t="shared" si="415"/>
        <v>23.7575</v>
      </c>
    </row>
    <row r="3292" spans="1:22" ht="58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42775.51494212963</v>
      </c>
      <c r="T3292" s="10">
        <f t="shared" si="413"/>
        <v>42805.51494212963</v>
      </c>
      <c r="U3292" s="13">
        <f t="shared" si="414"/>
        <v>30</v>
      </c>
      <c r="V3292" s="13">
        <f t="shared" si="415"/>
        <v>80.8</v>
      </c>
    </row>
    <row r="3293" spans="1:22" ht="43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42232.702546296292</v>
      </c>
      <c r="T3293" s="10">
        <f t="shared" si="413"/>
        <v>42264.165972222225</v>
      </c>
      <c r="U3293" s="13">
        <f t="shared" si="414"/>
        <v>32</v>
      </c>
      <c r="V3293" s="13">
        <f t="shared" si="415"/>
        <v>17.8125</v>
      </c>
    </row>
    <row r="3294" spans="1:22" ht="2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42282.770231481481</v>
      </c>
      <c r="T3294" s="10">
        <f t="shared" si="413"/>
        <v>42342.811898148153</v>
      </c>
      <c r="U3294" s="13">
        <f t="shared" si="414"/>
        <v>60</v>
      </c>
      <c r="V3294" s="13">
        <f t="shared" si="415"/>
        <v>4.8166666666666664</v>
      </c>
    </row>
    <row r="3295" spans="1:22" ht="43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42768.425370370373</v>
      </c>
      <c r="T3295" s="10">
        <f t="shared" si="413"/>
        <v>42798.425370370373</v>
      </c>
      <c r="U3295" s="13">
        <f t="shared" si="414"/>
        <v>30</v>
      </c>
      <c r="V3295" s="13">
        <f t="shared" si="415"/>
        <v>255.66666666666666</v>
      </c>
    </row>
    <row r="3296" spans="1:22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42141.541134259256</v>
      </c>
      <c r="T3296" s="10">
        <f t="shared" si="413"/>
        <v>42171.541134259256</v>
      </c>
      <c r="U3296" s="13">
        <f t="shared" si="414"/>
        <v>30</v>
      </c>
      <c r="V3296" s="13">
        <f t="shared" si="415"/>
        <v>23.666666666666668</v>
      </c>
    </row>
    <row r="3297" spans="1:22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42609.442465277782</v>
      </c>
      <c r="T3297" s="10">
        <f t="shared" si="413"/>
        <v>42639.442465277782</v>
      </c>
      <c r="U3297" s="13">
        <f t="shared" si="414"/>
        <v>30</v>
      </c>
      <c r="V3297" s="13">
        <f t="shared" si="415"/>
        <v>24.000333333333334</v>
      </c>
    </row>
    <row r="3298" spans="1:22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42309.756620370375</v>
      </c>
      <c r="T3298" s="10">
        <f t="shared" si="413"/>
        <v>42330.916666666672</v>
      </c>
      <c r="U3298" s="13">
        <f t="shared" si="414"/>
        <v>21</v>
      </c>
      <c r="V3298" s="13">
        <f t="shared" si="415"/>
        <v>102.9047619047619</v>
      </c>
    </row>
    <row r="3299" spans="1:22" ht="2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42193.771481481483</v>
      </c>
      <c r="T3299" s="10">
        <f t="shared" si="413"/>
        <v>42212.957638888889</v>
      </c>
      <c r="U3299" s="13">
        <f t="shared" si="414"/>
        <v>19</v>
      </c>
      <c r="V3299" s="13">
        <f t="shared" si="415"/>
        <v>289.68421052631578</v>
      </c>
    </row>
    <row r="3300" spans="1:22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42239.957962962959</v>
      </c>
      <c r="T3300" s="10">
        <f t="shared" si="413"/>
        <v>42260</v>
      </c>
      <c r="U3300" s="13">
        <f t="shared" si="414"/>
        <v>21</v>
      </c>
      <c r="V3300" s="13">
        <f t="shared" si="415"/>
        <v>484.42857142857144</v>
      </c>
    </row>
    <row r="3301" spans="1:22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42261.917395833334</v>
      </c>
      <c r="T3301" s="10">
        <f t="shared" si="413"/>
        <v>42291.917395833334</v>
      </c>
      <c r="U3301" s="13">
        <f t="shared" si="414"/>
        <v>30</v>
      </c>
      <c r="V3301" s="13">
        <f t="shared" si="415"/>
        <v>116.2</v>
      </c>
    </row>
    <row r="3302" spans="1:22" ht="2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42102.743773148148</v>
      </c>
      <c r="T3302" s="10">
        <f t="shared" si="413"/>
        <v>42123.743773148148</v>
      </c>
      <c r="U3302" s="13">
        <f t="shared" si="414"/>
        <v>21</v>
      </c>
      <c r="V3302" s="13">
        <f t="shared" si="415"/>
        <v>194.52380952380952</v>
      </c>
    </row>
    <row r="3303" spans="1:22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42538.73583333334</v>
      </c>
      <c r="T3303" s="10">
        <f t="shared" si="413"/>
        <v>42583.290972222225</v>
      </c>
      <c r="U3303" s="13">
        <f t="shared" si="414"/>
        <v>45</v>
      </c>
      <c r="V3303" s="13">
        <f t="shared" si="415"/>
        <v>88.977777777777774</v>
      </c>
    </row>
    <row r="3304" spans="1:2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42681.35157407407</v>
      </c>
      <c r="T3304" s="10">
        <f t="shared" si="413"/>
        <v>42711.35157407407</v>
      </c>
      <c r="U3304" s="13">
        <f t="shared" si="414"/>
        <v>30</v>
      </c>
      <c r="V3304" s="13">
        <f t="shared" si="415"/>
        <v>289.5</v>
      </c>
    </row>
    <row r="3305" spans="1:22" ht="2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42056.65143518518</v>
      </c>
      <c r="T3305" s="10">
        <f t="shared" si="413"/>
        <v>42091.609768518523</v>
      </c>
      <c r="U3305" s="13">
        <f t="shared" si="414"/>
        <v>35</v>
      </c>
      <c r="V3305" s="13">
        <f t="shared" si="415"/>
        <v>59.6</v>
      </c>
    </row>
    <row r="3306" spans="1:22" ht="2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42696.624444444446</v>
      </c>
      <c r="T3306" s="10">
        <f t="shared" si="413"/>
        <v>42726.624444444446</v>
      </c>
      <c r="U3306" s="13">
        <f t="shared" si="414"/>
        <v>30</v>
      </c>
      <c r="V3306" s="13">
        <f t="shared" si="415"/>
        <v>522.58333333333337</v>
      </c>
    </row>
    <row r="3307" spans="1:22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42186.855879629627</v>
      </c>
      <c r="T3307" s="10">
        <f t="shared" si="413"/>
        <v>42216.855879629627</v>
      </c>
      <c r="U3307" s="13">
        <f t="shared" si="414"/>
        <v>30</v>
      </c>
      <c r="V3307" s="13">
        <f t="shared" si="415"/>
        <v>136.03333333333333</v>
      </c>
    </row>
    <row r="3308" spans="1:22" ht="43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42493.219236111108</v>
      </c>
      <c r="T3308" s="10">
        <f t="shared" si="413"/>
        <v>42531.125</v>
      </c>
      <c r="U3308" s="13">
        <f t="shared" si="414"/>
        <v>38</v>
      </c>
      <c r="V3308" s="13">
        <f t="shared" si="415"/>
        <v>69.21052631578948</v>
      </c>
    </row>
    <row r="3309" spans="1:22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42475.057164351849</v>
      </c>
      <c r="T3309" s="10">
        <f t="shared" si="413"/>
        <v>42505.057164351849</v>
      </c>
      <c r="U3309" s="13">
        <f t="shared" si="414"/>
        <v>30</v>
      </c>
      <c r="V3309" s="13">
        <f t="shared" si="415"/>
        <v>35.559999999999995</v>
      </c>
    </row>
    <row r="3310" spans="1:22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42452.876909722225</v>
      </c>
      <c r="T3310" s="10">
        <f t="shared" si="413"/>
        <v>42473.876909722225</v>
      </c>
      <c r="U3310" s="13">
        <f t="shared" si="414"/>
        <v>21</v>
      </c>
      <c r="V3310" s="13">
        <f t="shared" si="415"/>
        <v>203.8095238095238</v>
      </c>
    </row>
    <row r="3311" spans="1:22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42628.650208333333</v>
      </c>
      <c r="T3311" s="10">
        <f t="shared" si="413"/>
        <v>42659.650208333333</v>
      </c>
      <c r="U3311" s="13">
        <f t="shared" si="414"/>
        <v>31</v>
      </c>
      <c r="V3311" s="13">
        <f t="shared" si="415"/>
        <v>18</v>
      </c>
    </row>
    <row r="3312" spans="1:22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42253.928530092591</v>
      </c>
      <c r="T3312" s="10">
        <f t="shared" si="413"/>
        <v>42283.928530092591</v>
      </c>
      <c r="U3312" s="13">
        <f t="shared" si="414"/>
        <v>30</v>
      </c>
      <c r="V3312" s="13">
        <f t="shared" si="415"/>
        <v>216.83333333333334</v>
      </c>
    </row>
    <row r="3313" spans="1:22" ht="2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42264.29178240741</v>
      </c>
      <c r="T3313" s="10">
        <f t="shared" si="413"/>
        <v>42294.29178240741</v>
      </c>
      <c r="U3313" s="13">
        <f t="shared" si="414"/>
        <v>30</v>
      </c>
      <c r="V3313" s="13">
        <f t="shared" si="415"/>
        <v>91.533333333333331</v>
      </c>
    </row>
    <row r="3314" spans="1:22" ht="2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42664.809560185182</v>
      </c>
      <c r="T3314" s="10">
        <f t="shared" si="413"/>
        <v>42685.916666666672</v>
      </c>
      <c r="U3314" s="13">
        <f t="shared" si="414"/>
        <v>21</v>
      </c>
      <c r="V3314" s="13">
        <f t="shared" si="415"/>
        <v>119.0952380952381</v>
      </c>
    </row>
    <row r="3315" spans="1:22" ht="2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42382.244409722218</v>
      </c>
      <c r="T3315" s="10">
        <f t="shared" si="413"/>
        <v>42396.041666666672</v>
      </c>
      <c r="U3315" s="13">
        <f t="shared" si="414"/>
        <v>14</v>
      </c>
      <c r="V3315" s="13">
        <f t="shared" si="415"/>
        <v>165.78571428571428</v>
      </c>
    </row>
    <row r="3316" spans="1:22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42105.267488425925</v>
      </c>
      <c r="T3316" s="10">
        <f t="shared" si="413"/>
        <v>42132.836805555555</v>
      </c>
      <c r="U3316" s="13">
        <f t="shared" si="414"/>
        <v>27</v>
      </c>
      <c r="V3316" s="13">
        <f t="shared" si="415"/>
        <v>62.444444444444443</v>
      </c>
    </row>
    <row r="3317" spans="1:22" ht="2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42466.303715277783</v>
      </c>
      <c r="T3317" s="10">
        <f t="shared" si="413"/>
        <v>42496.303715277783</v>
      </c>
      <c r="U3317" s="13">
        <f t="shared" si="414"/>
        <v>30</v>
      </c>
      <c r="V3317" s="13">
        <f t="shared" si="415"/>
        <v>146.66666666666666</v>
      </c>
    </row>
    <row r="3318" spans="1:22" ht="43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41826.871238425927</v>
      </c>
      <c r="T3318" s="10">
        <f t="shared" si="413"/>
        <v>41859.57916666667</v>
      </c>
      <c r="U3318" s="13">
        <f t="shared" si="414"/>
        <v>33</v>
      </c>
      <c r="V3318" s="13">
        <f t="shared" si="415"/>
        <v>355.97515151515154</v>
      </c>
    </row>
    <row r="3319" spans="1:22" ht="2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42499.039629629624</v>
      </c>
      <c r="T3319" s="10">
        <f t="shared" si="413"/>
        <v>42529.039629629624</v>
      </c>
      <c r="U3319" s="13">
        <f t="shared" si="414"/>
        <v>30</v>
      </c>
      <c r="V3319" s="13">
        <f t="shared" si="415"/>
        <v>37.166666666666664</v>
      </c>
    </row>
    <row r="3320" spans="1:22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42431.302002314813</v>
      </c>
      <c r="T3320" s="10">
        <f t="shared" si="413"/>
        <v>42471.104166666672</v>
      </c>
      <c r="U3320" s="13">
        <f t="shared" si="414"/>
        <v>40</v>
      </c>
      <c r="V3320" s="13">
        <f t="shared" si="415"/>
        <v>62.8</v>
      </c>
    </row>
    <row r="3321" spans="1:22" ht="43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41990.585486111115</v>
      </c>
      <c r="T3321" s="10">
        <f t="shared" si="413"/>
        <v>42035.585486111115</v>
      </c>
      <c r="U3321" s="13">
        <f t="shared" si="414"/>
        <v>45</v>
      </c>
      <c r="V3321" s="13">
        <f t="shared" si="415"/>
        <v>12</v>
      </c>
    </row>
    <row r="3322" spans="1:22" ht="2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42513.045798611114</v>
      </c>
      <c r="T3322" s="10">
        <f t="shared" si="413"/>
        <v>42543.045798611114</v>
      </c>
      <c r="U3322" s="13">
        <f t="shared" si="414"/>
        <v>30</v>
      </c>
      <c r="V3322" s="13">
        <f t="shared" si="415"/>
        <v>84.166666666666671</v>
      </c>
    </row>
    <row r="3323" spans="1:22" ht="43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41914.100289351853</v>
      </c>
      <c r="T3323" s="10">
        <f t="shared" si="413"/>
        <v>41928.165972222225</v>
      </c>
      <c r="U3323" s="13">
        <f t="shared" si="414"/>
        <v>14</v>
      </c>
      <c r="V3323" s="13">
        <f t="shared" si="415"/>
        <v>38.357142857142854</v>
      </c>
    </row>
    <row r="3324" spans="1:22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42521.010370370372</v>
      </c>
      <c r="T3324" s="10">
        <f t="shared" si="413"/>
        <v>42543.163194444445</v>
      </c>
      <c r="U3324" s="13">
        <f t="shared" si="414"/>
        <v>22</v>
      </c>
      <c r="V3324" s="13">
        <f t="shared" si="415"/>
        <v>152.27272727272728</v>
      </c>
    </row>
    <row r="3325" spans="1:22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42608.36583333333</v>
      </c>
      <c r="T3325" s="10">
        <f t="shared" si="413"/>
        <v>42638.36583333333</v>
      </c>
      <c r="U3325" s="13">
        <f t="shared" si="414"/>
        <v>30</v>
      </c>
      <c r="V3325" s="13">
        <f t="shared" si="415"/>
        <v>41.966666666666669</v>
      </c>
    </row>
    <row r="3326" spans="1:22" ht="29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42512.58321759259</v>
      </c>
      <c r="T3326" s="10">
        <f t="shared" si="413"/>
        <v>42526.58321759259</v>
      </c>
      <c r="U3326" s="13">
        <f t="shared" si="414"/>
        <v>14</v>
      </c>
      <c r="V3326" s="13">
        <f t="shared" si="415"/>
        <v>108.92857142857143</v>
      </c>
    </row>
    <row r="3327" spans="1:22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42064.785613425927</v>
      </c>
      <c r="T3327" s="10">
        <f t="shared" si="413"/>
        <v>42099.743946759263</v>
      </c>
      <c r="U3327" s="13">
        <f t="shared" si="414"/>
        <v>35</v>
      </c>
      <c r="V3327" s="13">
        <f t="shared" si="415"/>
        <v>12.857142857142858</v>
      </c>
    </row>
    <row r="3328" spans="1:22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42041.714178240742</v>
      </c>
      <c r="T3328" s="10">
        <f t="shared" si="413"/>
        <v>42071.67251157407</v>
      </c>
      <c r="U3328" s="13">
        <f t="shared" si="414"/>
        <v>30</v>
      </c>
      <c r="V3328" s="13">
        <f t="shared" si="415"/>
        <v>270.33333333333331</v>
      </c>
    </row>
    <row r="3329" spans="1:22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42468.374606481477</v>
      </c>
      <c r="T3329" s="10">
        <f t="shared" si="413"/>
        <v>42498.374606481477</v>
      </c>
      <c r="U3329" s="13">
        <f t="shared" si="414"/>
        <v>30</v>
      </c>
      <c r="V3329" s="13">
        <f t="shared" si="415"/>
        <v>27</v>
      </c>
    </row>
    <row r="3330" spans="1:22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41822.57503472222</v>
      </c>
      <c r="T3330" s="10">
        <f t="shared" si="413"/>
        <v>41825.041666666664</v>
      </c>
      <c r="U3330" s="13">
        <f t="shared" si="414"/>
        <v>3</v>
      </c>
      <c r="V3330" s="13">
        <f t="shared" si="415"/>
        <v>878.33333333333337</v>
      </c>
    </row>
    <row r="3331" spans="1:22" ht="2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10">
        <f t="shared" ref="S3331:S3394" si="420">(((J3331/60)/60)/24)+DATE(1970,1,1)</f>
        <v>41837.323009259257</v>
      </c>
      <c r="T3331" s="10">
        <f t="shared" ref="T3331:T3394" si="421">(((I3331/60)/60)/24)+DATE(1970,1,1)</f>
        <v>41847.958333333336</v>
      </c>
      <c r="U3331" s="13">
        <f t="shared" ref="U3331:U3394" si="422">DATEDIF(S3331,T3331,"d")</f>
        <v>10</v>
      </c>
      <c r="V3331" s="13">
        <f t="shared" ref="V3331:V3394" si="423">E3331/U3331</f>
        <v>116.8</v>
      </c>
    </row>
    <row r="3332" spans="1:22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42065.887361111112</v>
      </c>
      <c r="T3332" s="10">
        <f t="shared" si="421"/>
        <v>42095.845694444448</v>
      </c>
      <c r="U3332" s="13">
        <f t="shared" si="422"/>
        <v>30</v>
      </c>
      <c r="V3332" s="13">
        <f t="shared" si="423"/>
        <v>53.133333333333333</v>
      </c>
    </row>
    <row r="3333" spans="1:22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42248.697754629626</v>
      </c>
      <c r="T3333" s="10">
        <f t="shared" si="421"/>
        <v>42283.697754629626</v>
      </c>
      <c r="U3333" s="13">
        <f t="shared" si="422"/>
        <v>35</v>
      </c>
      <c r="V3333" s="13">
        <f t="shared" si="423"/>
        <v>149.31428571428572</v>
      </c>
    </row>
    <row r="3334" spans="1:22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41809.860300925924</v>
      </c>
      <c r="T3334" s="10">
        <f t="shared" si="421"/>
        <v>41839.860300925924</v>
      </c>
      <c r="U3334" s="13">
        <f t="shared" si="422"/>
        <v>30</v>
      </c>
      <c r="V3334" s="13">
        <f t="shared" si="423"/>
        <v>200</v>
      </c>
    </row>
    <row r="3335" spans="1:22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42148.676851851851</v>
      </c>
      <c r="T3335" s="10">
        <f t="shared" si="421"/>
        <v>42170.676851851851</v>
      </c>
      <c r="U3335" s="13">
        <f t="shared" si="422"/>
        <v>22</v>
      </c>
      <c r="V3335" s="13">
        <f t="shared" si="423"/>
        <v>166.36363636363637</v>
      </c>
    </row>
    <row r="3336" spans="1:22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42185.521087962959</v>
      </c>
      <c r="T3336" s="10">
        <f t="shared" si="421"/>
        <v>42215.521087962959</v>
      </c>
      <c r="U3336" s="13">
        <f t="shared" si="422"/>
        <v>30</v>
      </c>
      <c r="V3336" s="13">
        <f t="shared" si="423"/>
        <v>178.86666666666667</v>
      </c>
    </row>
    <row r="3337" spans="1:22" ht="43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41827.674143518518</v>
      </c>
      <c r="T3337" s="10">
        <f t="shared" si="421"/>
        <v>41854.958333333336</v>
      </c>
      <c r="U3337" s="13">
        <f t="shared" si="422"/>
        <v>27</v>
      </c>
      <c r="V3337" s="13">
        <f t="shared" si="423"/>
        <v>185.77777777777777</v>
      </c>
    </row>
    <row r="3338" spans="1:22" ht="2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42437.398680555561</v>
      </c>
      <c r="T3338" s="10">
        <f t="shared" si="421"/>
        <v>42465.35701388889</v>
      </c>
      <c r="U3338" s="13">
        <f t="shared" si="422"/>
        <v>28</v>
      </c>
      <c r="V3338" s="13">
        <f t="shared" si="423"/>
        <v>8.9285714285714288</v>
      </c>
    </row>
    <row r="3339" spans="1:22" ht="2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41901.282025462962</v>
      </c>
      <c r="T3339" s="10">
        <f t="shared" si="421"/>
        <v>41922.875</v>
      </c>
      <c r="U3339" s="13">
        <f t="shared" si="422"/>
        <v>21</v>
      </c>
      <c r="V3339" s="13">
        <f t="shared" si="423"/>
        <v>131.1904761904762</v>
      </c>
    </row>
    <row r="3340" spans="1:22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42769.574999999997</v>
      </c>
      <c r="T3340" s="10">
        <f t="shared" si="421"/>
        <v>42790.574999999997</v>
      </c>
      <c r="U3340" s="13">
        <f t="shared" si="422"/>
        <v>21</v>
      </c>
      <c r="V3340" s="13">
        <f t="shared" si="423"/>
        <v>729.85714285714289</v>
      </c>
    </row>
    <row r="3341" spans="1:22" ht="29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42549.665717592594</v>
      </c>
      <c r="T3341" s="10">
        <f t="shared" si="421"/>
        <v>42579.665717592594</v>
      </c>
      <c r="U3341" s="13">
        <f t="shared" si="422"/>
        <v>30</v>
      </c>
      <c r="V3341" s="13">
        <f t="shared" si="423"/>
        <v>278.26666666666665</v>
      </c>
    </row>
    <row r="3342" spans="1:22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42685.974004629628</v>
      </c>
      <c r="T3342" s="10">
        <f t="shared" si="421"/>
        <v>42710.974004629628</v>
      </c>
      <c r="U3342" s="13">
        <f t="shared" si="422"/>
        <v>25</v>
      </c>
      <c r="V3342" s="13">
        <f t="shared" si="423"/>
        <v>165.8</v>
      </c>
    </row>
    <row r="3343" spans="1:22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42510.798854166671</v>
      </c>
      <c r="T3343" s="10">
        <f t="shared" si="421"/>
        <v>42533.708333333328</v>
      </c>
      <c r="U3343" s="13">
        <f t="shared" si="422"/>
        <v>23</v>
      </c>
      <c r="V3343" s="13">
        <f t="shared" si="423"/>
        <v>145.65217391304347</v>
      </c>
    </row>
    <row r="3344" spans="1:22" ht="29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42062.296412037031</v>
      </c>
      <c r="T3344" s="10">
        <f t="shared" si="421"/>
        <v>42095.207638888889</v>
      </c>
      <c r="U3344" s="13">
        <f t="shared" si="422"/>
        <v>33</v>
      </c>
      <c r="V3344" s="13">
        <f t="shared" si="423"/>
        <v>184.84848484848484</v>
      </c>
    </row>
    <row r="3345" spans="1:22" ht="2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42452.916481481487</v>
      </c>
      <c r="T3345" s="10">
        <f t="shared" si="421"/>
        <v>42473.554166666669</v>
      </c>
      <c r="U3345" s="13">
        <f t="shared" si="422"/>
        <v>21</v>
      </c>
      <c r="V3345" s="13">
        <f t="shared" si="423"/>
        <v>57.142857142857146</v>
      </c>
    </row>
    <row r="3346" spans="1:22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41851.200150462959</v>
      </c>
      <c r="T3346" s="10">
        <f t="shared" si="421"/>
        <v>41881.200150462959</v>
      </c>
      <c r="U3346" s="13">
        <f t="shared" si="422"/>
        <v>30</v>
      </c>
      <c r="V3346" s="13">
        <f t="shared" si="423"/>
        <v>152.16666666666666</v>
      </c>
    </row>
    <row r="3347" spans="1:22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42053.106111111112</v>
      </c>
      <c r="T3347" s="10">
        <f t="shared" si="421"/>
        <v>42112.025694444441</v>
      </c>
      <c r="U3347" s="13">
        <f t="shared" si="422"/>
        <v>59</v>
      </c>
      <c r="V3347" s="13">
        <f t="shared" si="423"/>
        <v>11.016949152542374</v>
      </c>
    </row>
    <row r="3348" spans="1:22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42054.024421296301</v>
      </c>
      <c r="T3348" s="10">
        <f t="shared" si="421"/>
        <v>42061.024421296301</v>
      </c>
      <c r="U3348" s="13">
        <f t="shared" si="422"/>
        <v>7</v>
      </c>
      <c r="V3348" s="13">
        <f t="shared" si="423"/>
        <v>235.71428571428572</v>
      </c>
    </row>
    <row r="3349" spans="1:22" ht="43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42484.551550925928</v>
      </c>
      <c r="T3349" s="10">
        <f t="shared" si="421"/>
        <v>42498.875</v>
      </c>
      <c r="U3349" s="13">
        <f t="shared" si="422"/>
        <v>14</v>
      </c>
      <c r="V3349" s="13">
        <f t="shared" si="423"/>
        <v>170.64285714285714</v>
      </c>
    </row>
    <row r="3350" spans="1:22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42466.558796296296</v>
      </c>
      <c r="T3350" s="10">
        <f t="shared" si="421"/>
        <v>42490.165972222225</v>
      </c>
      <c r="U3350" s="13">
        <f t="shared" si="422"/>
        <v>24</v>
      </c>
      <c r="V3350" s="13">
        <f t="shared" si="423"/>
        <v>229.83333333333334</v>
      </c>
    </row>
    <row r="3351" spans="1:22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42513.110787037032</v>
      </c>
      <c r="T3351" s="10">
        <f t="shared" si="421"/>
        <v>42534.708333333328</v>
      </c>
      <c r="U3351" s="13">
        <f t="shared" si="422"/>
        <v>21</v>
      </c>
      <c r="V3351" s="13">
        <f t="shared" si="423"/>
        <v>73.047619047619051</v>
      </c>
    </row>
    <row r="3352" spans="1:22" ht="43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42302.701516203699</v>
      </c>
      <c r="T3352" s="10">
        <f t="shared" si="421"/>
        <v>42337.958333333328</v>
      </c>
      <c r="U3352" s="13">
        <f t="shared" si="422"/>
        <v>35</v>
      </c>
      <c r="V3352" s="13">
        <f t="shared" si="423"/>
        <v>104.42857142857143</v>
      </c>
    </row>
    <row r="3353" spans="1:22" ht="43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41806.395428240743</v>
      </c>
      <c r="T3353" s="10">
        <f t="shared" si="421"/>
        <v>41843.458333333336</v>
      </c>
      <c r="U3353" s="13">
        <f t="shared" si="422"/>
        <v>37</v>
      </c>
      <c r="V3353" s="13">
        <f t="shared" si="423"/>
        <v>136.62162162162161</v>
      </c>
    </row>
    <row r="3354" spans="1:22" ht="43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42495.992800925931</v>
      </c>
      <c r="T3354" s="10">
        <f t="shared" si="421"/>
        <v>42552.958333333328</v>
      </c>
      <c r="U3354" s="13">
        <f t="shared" si="422"/>
        <v>57</v>
      </c>
      <c r="V3354" s="13">
        <f t="shared" si="423"/>
        <v>94.315789473684205</v>
      </c>
    </row>
    <row r="3355" spans="1:22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42479.432291666672</v>
      </c>
      <c r="T3355" s="10">
        <f t="shared" si="421"/>
        <v>42492.958333333328</v>
      </c>
      <c r="U3355" s="13">
        <f t="shared" si="422"/>
        <v>13</v>
      </c>
      <c r="V3355" s="13">
        <f t="shared" si="423"/>
        <v>121.15384615384616</v>
      </c>
    </row>
    <row r="3356" spans="1:22" ht="29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42270.7269212963</v>
      </c>
      <c r="T3356" s="10">
        <f t="shared" si="421"/>
        <v>42306.167361111111</v>
      </c>
      <c r="U3356" s="13">
        <f t="shared" si="422"/>
        <v>36</v>
      </c>
      <c r="V3356" s="13">
        <f t="shared" si="423"/>
        <v>84.944444444444443</v>
      </c>
    </row>
    <row r="3357" spans="1:22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42489.619525462964</v>
      </c>
      <c r="T3357" s="10">
        <f t="shared" si="421"/>
        <v>42500.470138888893</v>
      </c>
      <c r="U3357" s="13">
        <f t="shared" si="422"/>
        <v>11</v>
      </c>
      <c r="V3357" s="13">
        <f t="shared" si="423"/>
        <v>200.90909090909091</v>
      </c>
    </row>
    <row r="3358" spans="1:22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42536.815648148149</v>
      </c>
      <c r="T3358" s="10">
        <f t="shared" si="421"/>
        <v>42566.815648148149</v>
      </c>
      <c r="U3358" s="13">
        <f t="shared" si="422"/>
        <v>30</v>
      </c>
      <c r="V3358" s="13">
        <f t="shared" si="423"/>
        <v>50.7</v>
      </c>
    </row>
    <row r="3359" spans="1:22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41822.417939814812</v>
      </c>
      <c r="T3359" s="10">
        <f t="shared" si="421"/>
        <v>41852.417939814812</v>
      </c>
      <c r="U3359" s="13">
        <f t="shared" si="422"/>
        <v>30</v>
      </c>
      <c r="V3359" s="13">
        <f t="shared" si="423"/>
        <v>67.333333333333329</v>
      </c>
    </row>
    <row r="3360" spans="1:22" ht="2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41932.311099537037</v>
      </c>
      <c r="T3360" s="10">
        <f t="shared" si="421"/>
        <v>41962.352766203709</v>
      </c>
      <c r="U3360" s="13">
        <f t="shared" si="422"/>
        <v>30</v>
      </c>
      <c r="V3360" s="13">
        <f t="shared" si="423"/>
        <v>343.3</v>
      </c>
    </row>
    <row r="3361" spans="1:22" ht="29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42746.057106481487</v>
      </c>
      <c r="T3361" s="10">
        <f t="shared" si="421"/>
        <v>42791.057106481487</v>
      </c>
      <c r="U3361" s="13">
        <f t="shared" si="422"/>
        <v>45</v>
      </c>
      <c r="V3361" s="13">
        <f t="shared" si="423"/>
        <v>94.444444444444443</v>
      </c>
    </row>
    <row r="3362" spans="1:22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42697.082673611112</v>
      </c>
      <c r="T3362" s="10">
        <f t="shared" si="421"/>
        <v>42718.665972222225</v>
      </c>
      <c r="U3362" s="13">
        <f t="shared" si="422"/>
        <v>21</v>
      </c>
      <c r="V3362" s="13">
        <f t="shared" si="423"/>
        <v>434.47619047619048</v>
      </c>
    </row>
    <row r="3363" spans="1:22" ht="43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41866.025347222225</v>
      </c>
      <c r="T3363" s="10">
        <f t="shared" si="421"/>
        <v>41883.665972222225</v>
      </c>
      <c r="U3363" s="13">
        <f t="shared" si="422"/>
        <v>17</v>
      </c>
      <c r="V3363" s="13">
        <f t="shared" si="423"/>
        <v>333.70588235294116</v>
      </c>
    </row>
    <row r="3364" spans="1:22" ht="2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42056.091631944444</v>
      </c>
      <c r="T3364" s="10">
        <f t="shared" si="421"/>
        <v>42070.204861111109</v>
      </c>
      <c r="U3364" s="13">
        <f t="shared" si="422"/>
        <v>14</v>
      </c>
      <c r="V3364" s="13">
        <f t="shared" si="423"/>
        <v>77.857142857142861</v>
      </c>
    </row>
    <row r="3365" spans="1:22" ht="2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41851.771354166667</v>
      </c>
      <c r="T3365" s="10">
        <f t="shared" si="421"/>
        <v>41870.666666666664</v>
      </c>
      <c r="U3365" s="13">
        <f t="shared" si="422"/>
        <v>19</v>
      </c>
      <c r="V3365" s="13">
        <f t="shared" si="423"/>
        <v>413.68421052631578</v>
      </c>
    </row>
    <row r="3366" spans="1:22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42422.977418981478</v>
      </c>
      <c r="T3366" s="10">
        <f t="shared" si="421"/>
        <v>42444.875</v>
      </c>
      <c r="U3366" s="13">
        <f t="shared" si="422"/>
        <v>22</v>
      </c>
      <c r="V3366" s="13">
        <f t="shared" si="423"/>
        <v>144.45454545454547</v>
      </c>
    </row>
    <row r="3367" spans="1:22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42321.101759259262</v>
      </c>
      <c r="T3367" s="10">
        <f t="shared" si="421"/>
        <v>42351.101759259262</v>
      </c>
      <c r="U3367" s="13">
        <f t="shared" si="422"/>
        <v>30</v>
      </c>
      <c r="V3367" s="13">
        <f t="shared" si="423"/>
        <v>86.666666666666671</v>
      </c>
    </row>
    <row r="3368" spans="1:22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42107.067557870367</v>
      </c>
      <c r="T3368" s="10">
        <f t="shared" si="421"/>
        <v>42137.067557870367</v>
      </c>
      <c r="U3368" s="13">
        <f t="shared" si="422"/>
        <v>30</v>
      </c>
      <c r="V3368" s="13">
        <f t="shared" si="423"/>
        <v>36.833333333333336</v>
      </c>
    </row>
    <row r="3369" spans="1:22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42192.933958333335</v>
      </c>
      <c r="T3369" s="10">
        <f t="shared" si="421"/>
        <v>42217.933958333335</v>
      </c>
      <c r="U3369" s="13">
        <f t="shared" si="422"/>
        <v>25</v>
      </c>
      <c r="V3369" s="13">
        <f t="shared" si="423"/>
        <v>35.6</v>
      </c>
    </row>
    <row r="3370" spans="1:22" ht="2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41969.199756944443</v>
      </c>
      <c r="T3370" s="10">
        <f t="shared" si="421"/>
        <v>42005.208333333328</v>
      </c>
      <c r="U3370" s="13">
        <f t="shared" si="422"/>
        <v>36</v>
      </c>
      <c r="V3370" s="13">
        <f t="shared" si="423"/>
        <v>29.055555555555557</v>
      </c>
    </row>
    <row r="3371" spans="1:22" ht="2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42690.041435185187</v>
      </c>
      <c r="T3371" s="10">
        <f t="shared" si="421"/>
        <v>42750.041435185187</v>
      </c>
      <c r="U3371" s="13">
        <f t="shared" si="422"/>
        <v>60</v>
      </c>
      <c r="V3371" s="13">
        <f t="shared" si="423"/>
        <v>86.583333333333329</v>
      </c>
    </row>
    <row r="3372" spans="1:22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42690.334317129629</v>
      </c>
      <c r="T3372" s="10">
        <f t="shared" si="421"/>
        <v>42721.333333333328</v>
      </c>
      <c r="U3372" s="13">
        <f t="shared" si="422"/>
        <v>31</v>
      </c>
      <c r="V3372" s="13">
        <f t="shared" si="423"/>
        <v>56.967741935483872</v>
      </c>
    </row>
    <row r="3373" spans="1:22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42312.874594907407</v>
      </c>
      <c r="T3373" s="10">
        <f t="shared" si="421"/>
        <v>42340.874594907407</v>
      </c>
      <c r="U3373" s="13">
        <f t="shared" si="422"/>
        <v>28</v>
      </c>
      <c r="V3373" s="13">
        <f t="shared" si="423"/>
        <v>9.8928571428571423</v>
      </c>
    </row>
    <row r="3374" spans="1:22" ht="2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41855.548101851848</v>
      </c>
      <c r="T3374" s="10">
        <f t="shared" si="421"/>
        <v>41876.207638888889</v>
      </c>
      <c r="U3374" s="13">
        <f t="shared" si="422"/>
        <v>21</v>
      </c>
      <c r="V3374" s="13">
        <f t="shared" si="423"/>
        <v>49.285714285714285</v>
      </c>
    </row>
    <row r="3375" spans="1:22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42179.854629629626</v>
      </c>
      <c r="T3375" s="10">
        <f t="shared" si="421"/>
        <v>42203.666666666672</v>
      </c>
      <c r="U3375" s="13">
        <f t="shared" si="422"/>
        <v>24</v>
      </c>
      <c r="V3375" s="13">
        <f t="shared" si="423"/>
        <v>83.541666666666671</v>
      </c>
    </row>
    <row r="3376" spans="1:22" ht="2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42275.731666666667</v>
      </c>
      <c r="T3376" s="10">
        <f t="shared" si="421"/>
        <v>42305.731666666667</v>
      </c>
      <c r="U3376" s="13">
        <f t="shared" si="422"/>
        <v>30</v>
      </c>
      <c r="V3376" s="13">
        <f t="shared" si="423"/>
        <v>124.33333333333333</v>
      </c>
    </row>
    <row r="3377" spans="1:22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41765.610798611109</v>
      </c>
      <c r="T3377" s="10">
        <f t="shared" si="421"/>
        <v>41777.610798611109</v>
      </c>
      <c r="U3377" s="13">
        <f t="shared" si="422"/>
        <v>12</v>
      </c>
      <c r="V3377" s="13">
        <f t="shared" si="423"/>
        <v>250</v>
      </c>
    </row>
    <row r="3378" spans="1:22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42059.701319444444</v>
      </c>
      <c r="T3378" s="10">
        <f t="shared" si="421"/>
        <v>42119.659652777773</v>
      </c>
      <c r="U3378" s="13">
        <f t="shared" si="422"/>
        <v>60</v>
      </c>
      <c r="V3378" s="13">
        <f t="shared" si="423"/>
        <v>133.35</v>
      </c>
    </row>
    <row r="3379" spans="1:22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42053.732627314821</v>
      </c>
      <c r="T3379" s="10">
        <f t="shared" si="421"/>
        <v>42083.705555555556</v>
      </c>
      <c r="U3379" s="13">
        <f t="shared" si="422"/>
        <v>30</v>
      </c>
      <c r="V3379" s="13">
        <f t="shared" si="423"/>
        <v>269.46666666666664</v>
      </c>
    </row>
    <row r="3380" spans="1:22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41858.355393518519</v>
      </c>
      <c r="T3380" s="10">
        <f t="shared" si="421"/>
        <v>41882.547222222223</v>
      </c>
      <c r="U3380" s="13">
        <f t="shared" si="422"/>
        <v>24</v>
      </c>
      <c r="V3380" s="13">
        <f t="shared" si="423"/>
        <v>24.666666666666668</v>
      </c>
    </row>
    <row r="3381" spans="1:22" ht="43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42225.513888888891</v>
      </c>
      <c r="T3381" s="10">
        <f t="shared" si="421"/>
        <v>42242.958333333328</v>
      </c>
      <c r="U3381" s="13">
        <f t="shared" si="422"/>
        <v>17</v>
      </c>
      <c r="V3381" s="13">
        <f t="shared" si="423"/>
        <v>121.94117647058823</v>
      </c>
    </row>
    <row r="3382" spans="1:22" ht="43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41937.95344907407</v>
      </c>
      <c r="T3382" s="10">
        <f t="shared" si="421"/>
        <v>41972.995115740734</v>
      </c>
      <c r="U3382" s="13">
        <f t="shared" si="422"/>
        <v>35</v>
      </c>
      <c r="V3382" s="13">
        <f t="shared" si="423"/>
        <v>89.51428571428572</v>
      </c>
    </row>
    <row r="3383" spans="1:22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42044.184988425928</v>
      </c>
      <c r="T3383" s="10">
        <f t="shared" si="421"/>
        <v>42074.143321759257</v>
      </c>
      <c r="U3383" s="13">
        <f t="shared" si="422"/>
        <v>30</v>
      </c>
      <c r="V3383" s="13">
        <f t="shared" si="423"/>
        <v>136.33333333333334</v>
      </c>
    </row>
    <row r="3384" spans="1:22" ht="43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42559.431203703702</v>
      </c>
      <c r="T3384" s="10">
        <f t="shared" si="421"/>
        <v>42583.957638888889</v>
      </c>
      <c r="U3384" s="13">
        <f t="shared" si="422"/>
        <v>24</v>
      </c>
      <c r="V3384" s="13">
        <f t="shared" si="423"/>
        <v>146.91666666666666</v>
      </c>
    </row>
    <row r="3385" spans="1:22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42524.782638888893</v>
      </c>
      <c r="T3385" s="10">
        <f t="shared" si="421"/>
        <v>42544.782638888893</v>
      </c>
      <c r="U3385" s="13">
        <f t="shared" si="422"/>
        <v>20</v>
      </c>
      <c r="V3385" s="13">
        <f t="shared" si="423"/>
        <v>97.75</v>
      </c>
    </row>
    <row r="3386" spans="1:22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42292.087592592594</v>
      </c>
      <c r="T3386" s="10">
        <f t="shared" si="421"/>
        <v>42329.125</v>
      </c>
      <c r="U3386" s="13">
        <f t="shared" si="422"/>
        <v>37</v>
      </c>
      <c r="V3386" s="13">
        <f t="shared" si="423"/>
        <v>162.18</v>
      </c>
    </row>
    <row r="3387" spans="1:22" ht="43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41953.8675</v>
      </c>
      <c r="T3387" s="10">
        <f t="shared" si="421"/>
        <v>41983.8675</v>
      </c>
      <c r="U3387" s="13">
        <f t="shared" si="422"/>
        <v>30</v>
      </c>
      <c r="V3387" s="13">
        <f t="shared" si="423"/>
        <v>66.666666666666671</v>
      </c>
    </row>
    <row r="3388" spans="1:22" ht="43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41946.644745370373</v>
      </c>
      <c r="T3388" s="10">
        <f t="shared" si="421"/>
        <v>41976.644745370373</v>
      </c>
      <c r="U3388" s="13">
        <f t="shared" si="422"/>
        <v>30</v>
      </c>
      <c r="V3388" s="13">
        <f t="shared" si="423"/>
        <v>70</v>
      </c>
    </row>
    <row r="3389" spans="1:22" ht="43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41947.762592592589</v>
      </c>
      <c r="T3389" s="10">
        <f t="shared" si="421"/>
        <v>41987.762592592597</v>
      </c>
      <c r="U3389" s="13">
        <f t="shared" si="422"/>
        <v>40</v>
      </c>
      <c r="V3389" s="13">
        <f t="shared" si="423"/>
        <v>87.65</v>
      </c>
    </row>
    <row r="3390" spans="1:22" ht="43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42143.461122685185</v>
      </c>
      <c r="T3390" s="10">
        <f t="shared" si="421"/>
        <v>42173.461122685185</v>
      </c>
      <c r="U3390" s="13">
        <f t="shared" si="422"/>
        <v>30</v>
      </c>
      <c r="V3390" s="13">
        <f t="shared" si="423"/>
        <v>51.9</v>
      </c>
    </row>
    <row r="3391" spans="1:22" ht="2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42494.563449074078</v>
      </c>
      <c r="T3391" s="10">
        <f t="shared" si="421"/>
        <v>42524.563449074078</v>
      </c>
      <c r="U3391" s="13">
        <f t="shared" si="422"/>
        <v>30</v>
      </c>
      <c r="V3391" s="13">
        <f t="shared" si="423"/>
        <v>381.66666666666669</v>
      </c>
    </row>
    <row r="3392" spans="1:22" ht="43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41815.774826388886</v>
      </c>
      <c r="T3392" s="10">
        <f t="shared" si="421"/>
        <v>41830.774826388886</v>
      </c>
      <c r="U3392" s="13">
        <f t="shared" si="422"/>
        <v>15</v>
      </c>
      <c r="V3392" s="13">
        <f t="shared" si="423"/>
        <v>102.4</v>
      </c>
    </row>
    <row r="3393" spans="1:22" ht="43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41830.545694444445</v>
      </c>
      <c r="T3393" s="10">
        <f t="shared" si="421"/>
        <v>41859.936111111114</v>
      </c>
      <c r="U3393" s="13">
        <f t="shared" si="422"/>
        <v>29</v>
      </c>
      <c r="V3393" s="13">
        <f t="shared" si="423"/>
        <v>38.448275862068968</v>
      </c>
    </row>
    <row r="3394" spans="1:22" ht="43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42446.845543981486</v>
      </c>
      <c r="T3394" s="10">
        <f t="shared" si="421"/>
        <v>42496.845543981486</v>
      </c>
      <c r="U3394" s="13">
        <f t="shared" si="422"/>
        <v>50</v>
      </c>
      <c r="V3394" s="13">
        <f t="shared" si="423"/>
        <v>10</v>
      </c>
    </row>
    <row r="3395" spans="1:22" ht="2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10">
        <f t="shared" ref="S3395:S3458" si="428">(((J3395/60)/60)/24)+DATE(1970,1,1)</f>
        <v>41923.921643518523</v>
      </c>
      <c r="T3395" s="10">
        <f t="shared" ref="T3395:T3458" si="429">(((I3395/60)/60)/24)+DATE(1970,1,1)</f>
        <v>41949.031944444447</v>
      </c>
      <c r="U3395" s="13">
        <f t="shared" ref="U3395:U3458" si="430">DATEDIF(S3395,T3395,"d")</f>
        <v>26</v>
      </c>
      <c r="V3395" s="13">
        <f t="shared" ref="V3395:V3458" si="431">E3395/U3395</f>
        <v>61.03846153846154</v>
      </c>
    </row>
    <row r="3396" spans="1:22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41817.59542824074</v>
      </c>
      <c r="T3396" s="10">
        <f t="shared" si="429"/>
        <v>41847.59542824074</v>
      </c>
      <c r="U3396" s="13">
        <f t="shared" si="430"/>
        <v>30</v>
      </c>
      <c r="V3396" s="13">
        <f t="shared" si="431"/>
        <v>26.1</v>
      </c>
    </row>
    <row r="3397" spans="1:22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42140.712314814817</v>
      </c>
      <c r="T3397" s="10">
        <f t="shared" si="429"/>
        <v>42154.756944444445</v>
      </c>
      <c r="U3397" s="13">
        <f t="shared" si="430"/>
        <v>14</v>
      </c>
      <c r="V3397" s="13">
        <f t="shared" si="431"/>
        <v>65.714285714285708</v>
      </c>
    </row>
    <row r="3398" spans="1:22" ht="2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41764.44663194444</v>
      </c>
      <c r="T3398" s="10">
        <f t="shared" si="429"/>
        <v>41791.165972222225</v>
      </c>
      <c r="U3398" s="13">
        <f t="shared" si="430"/>
        <v>27</v>
      </c>
      <c r="V3398" s="13">
        <f t="shared" si="431"/>
        <v>57.962962962962962</v>
      </c>
    </row>
    <row r="3399" spans="1:22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42378.478344907402</v>
      </c>
      <c r="T3399" s="10">
        <f t="shared" si="429"/>
        <v>42418.916666666672</v>
      </c>
      <c r="U3399" s="13">
        <f t="shared" si="430"/>
        <v>40</v>
      </c>
      <c r="V3399" s="13">
        <f t="shared" si="431"/>
        <v>7</v>
      </c>
    </row>
    <row r="3400" spans="1:22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41941.75203703704</v>
      </c>
      <c r="T3400" s="10">
        <f t="shared" si="429"/>
        <v>41964.708333333328</v>
      </c>
      <c r="U3400" s="13">
        <f t="shared" si="430"/>
        <v>23</v>
      </c>
      <c r="V3400" s="13">
        <f t="shared" si="431"/>
        <v>193.17391304347825</v>
      </c>
    </row>
    <row r="3401" spans="1:22" ht="2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42026.920428240745</v>
      </c>
      <c r="T3401" s="10">
        <f t="shared" si="429"/>
        <v>42056.920428240745</v>
      </c>
      <c r="U3401" s="13">
        <f t="shared" si="430"/>
        <v>30</v>
      </c>
      <c r="V3401" s="13">
        <f t="shared" si="431"/>
        <v>41.5</v>
      </c>
    </row>
    <row r="3402" spans="1:22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41834.953865740739</v>
      </c>
      <c r="T3402" s="10">
        <f t="shared" si="429"/>
        <v>41879.953865740739</v>
      </c>
      <c r="U3402" s="13">
        <f t="shared" si="430"/>
        <v>45</v>
      </c>
      <c r="V3402" s="13">
        <f t="shared" si="431"/>
        <v>223.13333333333333</v>
      </c>
    </row>
    <row r="3403" spans="1:22" ht="43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42193.723912037036</v>
      </c>
      <c r="T3403" s="10">
        <f t="shared" si="429"/>
        <v>42223.723912037036</v>
      </c>
      <c r="U3403" s="13">
        <f t="shared" si="430"/>
        <v>30</v>
      </c>
      <c r="V3403" s="13">
        <f t="shared" si="431"/>
        <v>98.466666666666669</v>
      </c>
    </row>
    <row r="3404" spans="1:22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42290.61855324074</v>
      </c>
      <c r="T3404" s="10">
        <f t="shared" si="429"/>
        <v>42320.104861111111</v>
      </c>
      <c r="U3404" s="13">
        <f t="shared" si="430"/>
        <v>30</v>
      </c>
      <c r="V3404" s="13">
        <f t="shared" si="431"/>
        <v>548.83333333333337</v>
      </c>
    </row>
    <row r="3405" spans="1:22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42150.462083333332</v>
      </c>
      <c r="T3405" s="10">
        <f t="shared" si="429"/>
        <v>42180.462083333332</v>
      </c>
      <c r="U3405" s="13">
        <f t="shared" si="430"/>
        <v>30</v>
      </c>
      <c r="V3405" s="13">
        <f t="shared" si="431"/>
        <v>66.666666666666671</v>
      </c>
    </row>
    <row r="3406" spans="1:22" ht="43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42152.503495370373</v>
      </c>
      <c r="T3406" s="10">
        <f t="shared" si="429"/>
        <v>42172.503495370373</v>
      </c>
      <c r="U3406" s="13">
        <f t="shared" si="430"/>
        <v>20</v>
      </c>
      <c r="V3406" s="13">
        <f t="shared" si="431"/>
        <v>30.5</v>
      </c>
    </row>
    <row r="3407" spans="1:22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42410.017199074078</v>
      </c>
      <c r="T3407" s="10">
        <f t="shared" si="429"/>
        <v>42430.999305555553</v>
      </c>
      <c r="U3407" s="13">
        <f t="shared" si="430"/>
        <v>20</v>
      </c>
      <c r="V3407" s="13">
        <f t="shared" si="431"/>
        <v>24.074999999999999</v>
      </c>
    </row>
    <row r="3408" spans="1:22" ht="29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41791.492777777778</v>
      </c>
      <c r="T3408" s="10">
        <f t="shared" si="429"/>
        <v>41836.492777777778</v>
      </c>
      <c r="U3408" s="13">
        <f t="shared" si="430"/>
        <v>45</v>
      </c>
      <c r="V3408" s="13">
        <f t="shared" si="431"/>
        <v>222.9111111111111</v>
      </c>
    </row>
    <row r="3409" spans="1:22" ht="43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41796.422326388885</v>
      </c>
      <c r="T3409" s="10">
        <f t="shared" si="429"/>
        <v>41826.422326388885</v>
      </c>
      <c r="U3409" s="13">
        <f t="shared" si="430"/>
        <v>30</v>
      </c>
      <c r="V3409" s="13">
        <f t="shared" si="431"/>
        <v>71.400000000000006</v>
      </c>
    </row>
    <row r="3410" spans="1:22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41808.991944444446</v>
      </c>
      <c r="T3410" s="10">
        <f t="shared" si="429"/>
        <v>41838.991944444446</v>
      </c>
      <c r="U3410" s="13">
        <f t="shared" si="430"/>
        <v>30</v>
      </c>
      <c r="V3410" s="13">
        <f t="shared" si="431"/>
        <v>35.166666666666664</v>
      </c>
    </row>
    <row r="3411" spans="1:22" ht="2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42544.814328703709</v>
      </c>
      <c r="T3411" s="10">
        <f t="shared" si="429"/>
        <v>42582.873611111107</v>
      </c>
      <c r="U3411" s="13">
        <f t="shared" si="430"/>
        <v>38</v>
      </c>
      <c r="V3411" s="13">
        <f t="shared" si="431"/>
        <v>16.263157894736842</v>
      </c>
    </row>
    <row r="3412" spans="1:22" ht="2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42500.041550925926</v>
      </c>
      <c r="T3412" s="10">
        <f t="shared" si="429"/>
        <v>42527.291666666672</v>
      </c>
      <c r="U3412" s="13">
        <f t="shared" si="430"/>
        <v>27</v>
      </c>
      <c r="V3412" s="13">
        <f t="shared" si="431"/>
        <v>120.55555555555556</v>
      </c>
    </row>
    <row r="3413" spans="1:22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42265.022824074069</v>
      </c>
      <c r="T3413" s="10">
        <f t="shared" si="429"/>
        <v>42285.022824074069</v>
      </c>
      <c r="U3413" s="13">
        <f t="shared" si="430"/>
        <v>20</v>
      </c>
      <c r="V3413" s="13">
        <f t="shared" si="431"/>
        <v>776.75</v>
      </c>
    </row>
    <row r="3414" spans="1:22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41879.959050925929</v>
      </c>
      <c r="T3414" s="10">
        <f t="shared" si="429"/>
        <v>41909.959050925929</v>
      </c>
      <c r="U3414" s="13">
        <f t="shared" si="430"/>
        <v>30</v>
      </c>
      <c r="V3414" s="13">
        <f t="shared" si="431"/>
        <v>100</v>
      </c>
    </row>
    <row r="3415" spans="1:22" ht="43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42053.733078703706</v>
      </c>
      <c r="T3415" s="10">
        <f t="shared" si="429"/>
        <v>42063.207638888889</v>
      </c>
      <c r="U3415" s="13">
        <f t="shared" si="430"/>
        <v>10</v>
      </c>
      <c r="V3415" s="13">
        <f t="shared" si="431"/>
        <v>65</v>
      </c>
    </row>
    <row r="3416" spans="1:22" ht="2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42675.832465277781</v>
      </c>
      <c r="T3416" s="10">
        <f t="shared" si="429"/>
        <v>42705.332638888889</v>
      </c>
      <c r="U3416" s="13">
        <f t="shared" si="430"/>
        <v>30</v>
      </c>
      <c r="V3416" s="13">
        <f t="shared" si="431"/>
        <v>103.5</v>
      </c>
    </row>
    <row r="3417" spans="1:22" ht="29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42467.144166666665</v>
      </c>
      <c r="T3417" s="10">
        <f t="shared" si="429"/>
        <v>42477.979166666672</v>
      </c>
      <c r="U3417" s="13">
        <f t="shared" si="430"/>
        <v>10</v>
      </c>
      <c r="V3417" s="13">
        <f t="shared" si="431"/>
        <v>20</v>
      </c>
    </row>
    <row r="3418" spans="1:22" ht="43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42089.412557870368</v>
      </c>
      <c r="T3418" s="10">
        <f t="shared" si="429"/>
        <v>42117.770833333328</v>
      </c>
      <c r="U3418" s="13">
        <f t="shared" si="430"/>
        <v>28</v>
      </c>
      <c r="V3418" s="13">
        <f t="shared" si="431"/>
        <v>170.85714285714286</v>
      </c>
    </row>
    <row r="3419" spans="1:22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41894.91375</v>
      </c>
      <c r="T3419" s="10">
        <f t="shared" si="429"/>
        <v>41938.029861111114</v>
      </c>
      <c r="U3419" s="13">
        <f t="shared" si="430"/>
        <v>44</v>
      </c>
      <c r="V3419" s="13">
        <f t="shared" si="431"/>
        <v>38.636590909090906</v>
      </c>
    </row>
    <row r="3420" spans="1:22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41752.83457175926</v>
      </c>
      <c r="T3420" s="10">
        <f t="shared" si="429"/>
        <v>41782.83457175926</v>
      </c>
      <c r="U3420" s="13">
        <f t="shared" si="430"/>
        <v>30</v>
      </c>
      <c r="V3420" s="13">
        <f t="shared" si="431"/>
        <v>134.5</v>
      </c>
    </row>
    <row r="3421" spans="1:22" ht="43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42448.821585648147</v>
      </c>
      <c r="T3421" s="10">
        <f t="shared" si="429"/>
        <v>42466.895833333328</v>
      </c>
      <c r="U3421" s="13">
        <f t="shared" si="430"/>
        <v>18</v>
      </c>
      <c r="V3421" s="13">
        <f t="shared" si="431"/>
        <v>162.77777777777777</v>
      </c>
    </row>
    <row r="3422" spans="1:22" ht="2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42405.090300925927</v>
      </c>
      <c r="T3422" s="10">
        <f t="shared" si="429"/>
        <v>42414</v>
      </c>
      <c r="U3422" s="13">
        <f t="shared" si="430"/>
        <v>9</v>
      </c>
      <c r="V3422" s="13">
        <f t="shared" si="431"/>
        <v>107.33333333333333</v>
      </c>
    </row>
    <row r="3423" spans="1:22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42037.791238425925</v>
      </c>
      <c r="T3423" s="10">
        <f t="shared" si="429"/>
        <v>42067.791238425925</v>
      </c>
      <c r="U3423" s="13">
        <f t="shared" si="430"/>
        <v>30</v>
      </c>
      <c r="V3423" s="13">
        <f t="shared" si="431"/>
        <v>337.16666666666669</v>
      </c>
    </row>
    <row r="3424" spans="1:22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42323.562222222223</v>
      </c>
      <c r="T3424" s="10">
        <f t="shared" si="429"/>
        <v>42352</v>
      </c>
      <c r="U3424" s="13">
        <f t="shared" si="430"/>
        <v>29</v>
      </c>
      <c r="V3424" s="13">
        <f t="shared" si="431"/>
        <v>112.86206896551724</v>
      </c>
    </row>
    <row r="3425" spans="1:22" ht="2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42088.911354166667</v>
      </c>
      <c r="T3425" s="10">
        <f t="shared" si="429"/>
        <v>42118.911354166667</v>
      </c>
      <c r="U3425" s="13">
        <f t="shared" si="430"/>
        <v>30</v>
      </c>
      <c r="V3425" s="13">
        <f t="shared" si="431"/>
        <v>11.666666666666666</v>
      </c>
    </row>
    <row r="3426" spans="1:22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42018.676898148144</v>
      </c>
      <c r="T3426" s="10">
        <f t="shared" si="429"/>
        <v>42040.290972222225</v>
      </c>
      <c r="U3426" s="13">
        <f t="shared" si="430"/>
        <v>22</v>
      </c>
      <c r="V3426" s="13">
        <f t="shared" si="431"/>
        <v>282.5</v>
      </c>
    </row>
    <row r="3427" spans="1:22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41884.617314814815</v>
      </c>
      <c r="T3427" s="10">
        <f t="shared" si="429"/>
        <v>41916.617314814815</v>
      </c>
      <c r="U3427" s="13">
        <f t="shared" si="430"/>
        <v>32</v>
      </c>
      <c r="V3427" s="13">
        <f t="shared" si="431"/>
        <v>965.34687499999995</v>
      </c>
    </row>
    <row r="3428" spans="1:22" ht="2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41884.056747685187</v>
      </c>
      <c r="T3428" s="10">
        <f t="shared" si="429"/>
        <v>41903.083333333336</v>
      </c>
      <c r="U3428" s="13">
        <f t="shared" si="430"/>
        <v>19</v>
      </c>
      <c r="V3428" s="13">
        <f t="shared" si="431"/>
        <v>213.42105263157896</v>
      </c>
    </row>
    <row r="3429" spans="1:22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41792.645277777774</v>
      </c>
      <c r="T3429" s="10">
        <f t="shared" si="429"/>
        <v>41822.645277777774</v>
      </c>
      <c r="U3429" s="13">
        <f t="shared" si="430"/>
        <v>30</v>
      </c>
      <c r="V3429" s="13">
        <f t="shared" si="431"/>
        <v>50</v>
      </c>
    </row>
    <row r="3430" spans="1:22" ht="43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42038.720451388886</v>
      </c>
      <c r="T3430" s="10">
        <f t="shared" si="429"/>
        <v>42063.708333333328</v>
      </c>
      <c r="U3430" s="13">
        <f t="shared" si="430"/>
        <v>25</v>
      </c>
      <c r="V3430" s="13">
        <f t="shared" si="431"/>
        <v>82.2</v>
      </c>
    </row>
    <row r="3431" spans="1:22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42662.021539351852</v>
      </c>
      <c r="T3431" s="10">
        <f t="shared" si="429"/>
        <v>42676.021539351852</v>
      </c>
      <c r="U3431" s="13">
        <f t="shared" si="430"/>
        <v>14</v>
      </c>
      <c r="V3431" s="13">
        <f t="shared" si="431"/>
        <v>13.928571428571429</v>
      </c>
    </row>
    <row r="3432" spans="1:22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41820.945613425924</v>
      </c>
      <c r="T3432" s="10">
        <f t="shared" si="429"/>
        <v>41850.945613425924</v>
      </c>
      <c r="U3432" s="13">
        <f t="shared" si="430"/>
        <v>30</v>
      </c>
      <c r="V3432" s="13">
        <f t="shared" si="431"/>
        <v>72.36633333333333</v>
      </c>
    </row>
    <row r="3433" spans="1:22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41839.730937500004</v>
      </c>
      <c r="T3433" s="10">
        <f t="shared" si="429"/>
        <v>41869.730937500004</v>
      </c>
      <c r="U3433" s="13">
        <f t="shared" si="430"/>
        <v>30</v>
      </c>
      <c r="V3433" s="13">
        <f t="shared" si="431"/>
        <v>66.666666666666671</v>
      </c>
    </row>
    <row r="3434" spans="1:22" ht="2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42380.581180555557</v>
      </c>
      <c r="T3434" s="10">
        <f t="shared" si="429"/>
        <v>42405.916666666672</v>
      </c>
      <c r="U3434" s="13">
        <f t="shared" si="430"/>
        <v>25</v>
      </c>
      <c r="V3434" s="13">
        <f t="shared" si="431"/>
        <v>87.72</v>
      </c>
    </row>
    <row r="3435" spans="1:22" ht="2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41776.063136574077</v>
      </c>
      <c r="T3435" s="10">
        <f t="shared" si="429"/>
        <v>41807.125</v>
      </c>
      <c r="U3435" s="13">
        <f t="shared" si="430"/>
        <v>31</v>
      </c>
      <c r="V3435" s="13">
        <f t="shared" si="431"/>
        <v>307.25806451612902</v>
      </c>
    </row>
    <row r="3436" spans="1:22" ht="43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41800.380428240744</v>
      </c>
      <c r="T3436" s="10">
        <f t="shared" si="429"/>
        <v>41830.380428240744</v>
      </c>
      <c r="U3436" s="13">
        <f t="shared" si="430"/>
        <v>30</v>
      </c>
      <c r="V3436" s="13">
        <f t="shared" si="431"/>
        <v>351.83333333333331</v>
      </c>
    </row>
    <row r="3437" spans="1:22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42572.61681712963</v>
      </c>
      <c r="T3437" s="10">
        <f t="shared" si="429"/>
        <v>42589.125</v>
      </c>
      <c r="U3437" s="13">
        <f t="shared" si="430"/>
        <v>17</v>
      </c>
      <c r="V3437" s="13">
        <f t="shared" si="431"/>
        <v>65.882352941176464</v>
      </c>
    </row>
    <row r="3438" spans="1:22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41851.541585648149</v>
      </c>
      <c r="T3438" s="10">
        <f t="shared" si="429"/>
        <v>41872.686111111114</v>
      </c>
      <c r="U3438" s="13">
        <f t="shared" si="430"/>
        <v>21</v>
      </c>
      <c r="V3438" s="13">
        <f t="shared" si="431"/>
        <v>252.14285714285714</v>
      </c>
    </row>
    <row r="3439" spans="1:22" ht="43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42205.710879629631</v>
      </c>
      <c r="T3439" s="10">
        <f t="shared" si="429"/>
        <v>42235.710879629631</v>
      </c>
      <c r="U3439" s="13">
        <f t="shared" si="430"/>
        <v>30</v>
      </c>
      <c r="V3439" s="13">
        <f t="shared" si="431"/>
        <v>101</v>
      </c>
    </row>
    <row r="3440" spans="1:22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42100.927858796291</v>
      </c>
      <c r="T3440" s="10">
        <f t="shared" si="429"/>
        <v>42126.875</v>
      </c>
      <c r="U3440" s="13">
        <f t="shared" si="430"/>
        <v>26</v>
      </c>
      <c r="V3440" s="13">
        <f t="shared" si="431"/>
        <v>100.19230769230769</v>
      </c>
    </row>
    <row r="3441" spans="1:22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42374.911226851851</v>
      </c>
      <c r="T3441" s="10">
        <f t="shared" si="429"/>
        <v>42388.207638888889</v>
      </c>
      <c r="U3441" s="13">
        <f t="shared" si="430"/>
        <v>14</v>
      </c>
      <c r="V3441" s="13">
        <f t="shared" si="431"/>
        <v>115.43857142857144</v>
      </c>
    </row>
    <row r="3442" spans="1:22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41809.12300925926</v>
      </c>
      <c r="T3442" s="10">
        <f t="shared" si="429"/>
        <v>41831.677083333336</v>
      </c>
      <c r="U3442" s="13">
        <f t="shared" si="430"/>
        <v>22</v>
      </c>
      <c r="V3442" s="13">
        <f t="shared" si="431"/>
        <v>239.13272727272727</v>
      </c>
    </row>
    <row r="3443" spans="1:22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42294.429641203707</v>
      </c>
      <c r="T3443" s="10">
        <f t="shared" si="429"/>
        <v>42321.845138888893</v>
      </c>
      <c r="U3443" s="13">
        <f t="shared" si="430"/>
        <v>27</v>
      </c>
      <c r="V3443" s="13">
        <f t="shared" si="431"/>
        <v>95</v>
      </c>
    </row>
    <row r="3444" spans="1:22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42124.841111111105</v>
      </c>
      <c r="T3444" s="10">
        <f t="shared" si="429"/>
        <v>42154.841111111105</v>
      </c>
      <c r="U3444" s="13">
        <f t="shared" si="430"/>
        <v>30</v>
      </c>
      <c r="V3444" s="13">
        <f t="shared" si="431"/>
        <v>8.3333333333333339</v>
      </c>
    </row>
    <row r="3445" spans="1:22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41861.524837962963</v>
      </c>
      <c r="T3445" s="10">
        <f t="shared" si="429"/>
        <v>41891.524837962963</v>
      </c>
      <c r="U3445" s="13">
        <f t="shared" si="430"/>
        <v>30</v>
      </c>
      <c r="V3445" s="13">
        <f t="shared" si="431"/>
        <v>61.833333333333336</v>
      </c>
    </row>
    <row r="3446" spans="1:22" ht="43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42521.291504629626</v>
      </c>
      <c r="T3446" s="10">
        <f t="shared" si="429"/>
        <v>42529.582638888889</v>
      </c>
      <c r="U3446" s="13">
        <f t="shared" si="430"/>
        <v>8</v>
      </c>
      <c r="V3446" s="13">
        <f t="shared" si="431"/>
        <v>108.375</v>
      </c>
    </row>
    <row r="3447" spans="1:22" ht="2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42272.530509259261</v>
      </c>
      <c r="T3447" s="10">
        <f t="shared" si="429"/>
        <v>42300.530509259261</v>
      </c>
      <c r="U3447" s="13">
        <f t="shared" si="430"/>
        <v>28</v>
      </c>
      <c r="V3447" s="13">
        <f t="shared" si="431"/>
        <v>71.428571428571431</v>
      </c>
    </row>
    <row r="3448" spans="1:22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42016.832465277781</v>
      </c>
      <c r="T3448" s="10">
        <f t="shared" si="429"/>
        <v>42040.513888888891</v>
      </c>
      <c r="U3448" s="13">
        <f t="shared" si="430"/>
        <v>24</v>
      </c>
      <c r="V3448" s="13">
        <f t="shared" si="431"/>
        <v>45.083333333333336</v>
      </c>
    </row>
    <row r="3449" spans="1:22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42402.889027777783</v>
      </c>
      <c r="T3449" s="10">
        <f t="shared" si="429"/>
        <v>42447.847361111111</v>
      </c>
      <c r="U3449" s="13">
        <f t="shared" si="430"/>
        <v>45</v>
      </c>
      <c r="V3449" s="13">
        <f t="shared" si="431"/>
        <v>23.955555555555556</v>
      </c>
    </row>
    <row r="3450" spans="1:22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41960.119085648148</v>
      </c>
      <c r="T3450" s="10">
        <f t="shared" si="429"/>
        <v>41990.119085648148</v>
      </c>
      <c r="U3450" s="13">
        <f t="shared" si="430"/>
        <v>30</v>
      </c>
      <c r="V3450" s="13">
        <f t="shared" si="431"/>
        <v>76.833333333333329</v>
      </c>
    </row>
    <row r="3451" spans="1:22" ht="2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42532.052523148144</v>
      </c>
      <c r="T3451" s="10">
        <f t="shared" si="429"/>
        <v>42560.166666666672</v>
      </c>
      <c r="U3451" s="13">
        <f t="shared" si="430"/>
        <v>28</v>
      </c>
      <c r="V3451" s="13">
        <f t="shared" si="431"/>
        <v>48.75</v>
      </c>
    </row>
    <row r="3452" spans="1:22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42036.704525462963</v>
      </c>
      <c r="T3452" s="10">
        <f t="shared" si="429"/>
        <v>42096.662858796291</v>
      </c>
      <c r="U3452" s="13">
        <f t="shared" si="430"/>
        <v>60</v>
      </c>
      <c r="V3452" s="13">
        <f t="shared" si="431"/>
        <v>12.666666666666666</v>
      </c>
    </row>
    <row r="3453" spans="1:22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42088.723692129628</v>
      </c>
      <c r="T3453" s="10">
        <f t="shared" si="429"/>
        <v>42115.723692129628</v>
      </c>
      <c r="U3453" s="13">
        <f t="shared" si="430"/>
        <v>27</v>
      </c>
      <c r="V3453" s="13">
        <f t="shared" si="431"/>
        <v>24.37037037037037</v>
      </c>
    </row>
    <row r="3454" spans="1:22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41820.639189814814</v>
      </c>
      <c r="T3454" s="10">
        <f t="shared" si="429"/>
        <v>41843.165972222225</v>
      </c>
      <c r="U3454" s="13">
        <f t="shared" si="430"/>
        <v>23</v>
      </c>
      <c r="V3454" s="13">
        <f t="shared" si="431"/>
        <v>66.608695652173907</v>
      </c>
    </row>
    <row r="3455" spans="1:22" ht="2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42535.97865740741</v>
      </c>
      <c r="T3455" s="10">
        <f t="shared" si="429"/>
        <v>42595.97865740741</v>
      </c>
      <c r="U3455" s="13">
        <f t="shared" si="430"/>
        <v>60</v>
      </c>
      <c r="V3455" s="13">
        <f t="shared" si="431"/>
        <v>6.416666666666667</v>
      </c>
    </row>
    <row r="3456" spans="1:22" ht="43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41821.698599537034</v>
      </c>
      <c r="T3456" s="10">
        <f t="shared" si="429"/>
        <v>41851.698599537034</v>
      </c>
      <c r="U3456" s="13">
        <f t="shared" si="430"/>
        <v>30</v>
      </c>
      <c r="V3456" s="13">
        <f t="shared" si="431"/>
        <v>23.5</v>
      </c>
    </row>
    <row r="3457" spans="1:22" ht="43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42626.7503125</v>
      </c>
      <c r="T3457" s="10">
        <f t="shared" si="429"/>
        <v>42656.7503125</v>
      </c>
      <c r="U3457" s="13">
        <f t="shared" si="430"/>
        <v>30</v>
      </c>
      <c r="V3457" s="13">
        <f t="shared" si="431"/>
        <v>335.5</v>
      </c>
    </row>
    <row r="3458" spans="1:22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41821.205636574072</v>
      </c>
      <c r="T3458" s="10">
        <f t="shared" si="429"/>
        <v>41852.290972222225</v>
      </c>
      <c r="U3458" s="13">
        <f t="shared" si="430"/>
        <v>31</v>
      </c>
      <c r="V3458" s="13">
        <f t="shared" si="431"/>
        <v>185.12903225806451</v>
      </c>
    </row>
    <row r="3459" spans="1:22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10">
        <f t="shared" ref="S3459:S3522" si="436">(((J3459/60)/60)/24)+DATE(1970,1,1)</f>
        <v>42016.706678240742</v>
      </c>
      <c r="T3459" s="10">
        <f t="shared" ref="T3459:T3522" si="437">(((I3459/60)/60)/24)+DATE(1970,1,1)</f>
        <v>42047.249305555553</v>
      </c>
      <c r="U3459" s="13">
        <f t="shared" ref="U3459:U3522" si="438">DATEDIF(S3459,T3459,"d")</f>
        <v>31</v>
      </c>
      <c r="V3459" s="13">
        <f t="shared" ref="V3459:V3522" si="439">E3459/U3459</f>
        <v>90.451612903225808</v>
      </c>
    </row>
    <row r="3460" spans="1:22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42011.202581018515</v>
      </c>
      <c r="T3460" s="10">
        <f t="shared" si="437"/>
        <v>42038.185416666667</v>
      </c>
      <c r="U3460" s="13">
        <f t="shared" si="438"/>
        <v>27</v>
      </c>
      <c r="V3460" s="13">
        <f t="shared" si="439"/>
        <v>45.037037037037038</v>
      </c>
    </row>
    <row r="3461" spans="1:22" ht="43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42480.479861111111</v>
      </c>
      <c r="T3461" s="10">
        <f t="shared" si="437"/>
        <v>42510.479861111111</v>
      </c>
      <c r="U3461" s="13">
        <f t="shared" si="438"/>
        <v>30</v>
      </c>
      <c r="V3461" s="13">
        <f t="shared" si="439"/>
        <v>21.033333333333335</v>
      </c>
    </row>
    <row r="3462" spans="1:22" ht="2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41852.527222222219</v>
      </c>
      <c r="T3462" s="10">
        <f t="shared" si="437"/>
        <v>41866.527222222219</v>
      </c>
      <c r="U3462" s="13">
        <f t="shared" si="438"/>
        <v>14</v>
      </c>
      <c r="V3462" s="13">
        <f t="shared" si="439"/>
        <v>67.857142857142861</v>
      </c>
    </row>
    <row r="3463" spans="1:22" ht="43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42643.632858796293</v>
      </c>
      <c r="T3463" s="10">
        <f t="shared" si="437"/>
        <v>42672.125</v>
      </c>
      <c r="U3463" s="13">
        <f t="shared" si="438"/>
        <v>29</v>
      </c>
      <c r="V3463" s="13">
        <f t="shared" si="439"/>
        <v>23.96551724137931</v>
      </c>
    </row>
    <row r="3464" spans="1:22" ht="2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42179.898472222223</v>
      </c>
      <c r="T3464" s="10">
        <f t="shared" si="437"/>
        <v>42195.75</v>
      </c>
      <c r="U3464" s="13">
        <f t="shared" si="438"/>
        <v>16</v>
      </c>
      <c r="V3464" s="13">
        <f t="shared" si="439"/>
        <v>31.5625</v>
      </c>
    </row>
    <row r="3465" spans="1:22" ht="2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42612.918807870374</v>
      </c>
      <c r="T3465" s="10">
        <f t="shared" si="437"/>
        <v>42654.165972222225</v>
      </c>
      <c r="U3465" s="13">
        <f t="shared" si="438"/>
        <v>42</v>
      </c>
      <c r="V3465" s="13">
        <f t="shared" si="439"/>
        <v>246.14285714285714</v>
      </c>
    </row>
    <row r="3466" spans="1:22" ht="43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42575.130057870367</v>
      </c>
      <c r="T3466" s="10">
        <f t="shared" si="437"/>
        <v>42605.130057870367</v>
      </c>
      <c r="U3466" s="13">
        <f t="shared" si="438"/>
        <v>30</v>
      </c>
      <c r="V3466" s="13">
        <f t="shared" si="439"/>
        <v>170.53933333333333</v>
      </c>
    </row>
    <row r="3467" spans="1:22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42200.625833333332</v>
      </c>
      <c r="T3467" s="10">
        <f t="shared" si="437"/>
        <v>42225.666666666672</v>
      </c>
      <c r="U3467" s="13">
        <f t="shared" si="438"/>
        <v>25</v>
      </c>
      <c r="V3467" s="13">
        <f t="shared" si="439"/>
        <v>82.4</v>
      </c>
    </row>
    <row r="3468" spans="1:22" ht="29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42420.019097222219</v>
      </c>
      <c r="T3468" s="10">
        <f t="shared" si="437"/>
        <v>42479.977430555555</v>
      </c>
      <c r="U3468" s="13">
        <f t="shared" si="438"/>
        <v>59</v>
      </c>
      <c r="V3468" s="13">
        <f t="shared" si="439"/>
        <v>75.423728813559322</v>
      </c>
    </row>
    <row r="3469" spans="1:2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42053.671666666662</v>
      </c>
      <c r="T3469" s="10">
        <f t="shared" si="437"/>
        <v>42083.630000000005</v>
      </c>
      <c r="U3469" s="13">
        <f t="shared" si="438"/>
        <v>30</v>
      </c>
      <c r="V3469" s="13">
        <f t="shared" si="439"/>
        <v>101</v>
      </c>
    </row>
    <row r="3470" spans="1:22" ht="2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42605.765381944439</v>
      </c>
      <c r="T3470" s="10">
        <f t="shared" si="437"/>
        <v>42634.125</v>
      </c>
      <c r="U3470" s="13">
        <f t="shared" si="438"/>
        <v>29</v>
      </c>
      <c r="V3470" s="13">
        <f t="shared" si="439"/>
        <v>419.93103448275861</v>
      </c>
    </row>
    <row r="3471" spans="1:22" ht="43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42458.641724537039</v>
      </c>
      <c r="T3471" s="10">
        <f t="shared" si="437"/>
        <v>42488.641724537039</v>
      </c>
      <c r="U3471" s="13">
        <f t="shared" si="438"/>
        <v>30</v>
      </c>
      <c r="V3471" s="13">
        <f t="shared" si="439"/>
        <v>105.83333333333333</v>
      </c>
    </row>
    <row r="3472" spans="1:22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42529.022013888884</v>
      </c>
      <c r="T3472" s="10">
        <f t="shared" si="437"/>
        <v>42566.901388888888</v>
      </c>
      <c r="U3472" s="13">
        <f t="shared" si="438"/>
        <v>37</v>
      </c>
      <c r="V3472" s="13">
        <f t="shared" si="439"/>
        <v>10.135135135135135</v>
      </c>
    </row>
    <row r="3473" spans="1:22" ht="43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41841.820486111108</v>
      </c>
      <c r="T3473" s="10">
        <f t="shared" si="437"/>
        <v>41882.833333333336</v>
      </c>
      <c r="U3473" s="13">
        <f t="shared" si="438"/>
        <v>41</v>
      </c>
      <c r="V3473" s="13">
        <f t="shared" si="439"/>
        <v>26.170731707317074</v>
      </c>
    </row>
    <row r="3474" spans="1:22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41928.170497685183</v>
      </c>
      <c r="T3474" s="10">
        <f t="shared" si="437"/>
        <v>41949.249305555553</v>
      </c>
      <c r="U3474" s="13">
        <f t="shared" si="438"/>
        <v>21</v>
      </c>
      <c r="V3474" s="13">
        <f t="shared" si="439"/>
        <v>97.19047619047619</v>
      </c>
    </row>
    <row r="3475" spans="1:22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42062.834444444445</v>
      </c>
      <c r="T3475" s="10">
        <f t="shared" si="437"/>
        <v>42083.852083333331</v>
      </c>
      <c r="U3475" s="13">
        <f t="shared" si="438"/>
        <v>21</v>
      </c>
      <c r="V3475" s="13">
        <f t="shared" si="439"/>
        <v>233.33333333333334</v>
      </c>
    </row>
    <row r="3476" spans="1:22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42541.501516203702</v>
      </c>
      <c r="T3476" s="10">
        <f t="shared" si="437"/>
        <v>42571.501516203702</v>
      </c>
      <c r="U3476" s="13">
        <f t="shared" si="438"/>
        <v>30</v>
      </c>
      <c r="V3476" s="13">
        <f t="shared" si="439"/>
        <v>67.333333333333329</v>
      </c>
    </row>
    <row r="3477" spans="1:22" ht="2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41918.880833333329</v>
      </c>
      <c r="T3477" s="10">
        <f t="shared" si="437"/>
        <v>41946</v>
      </c>
      <c r="U3477" s="13">
        <f t="shared" si="438"/>
        <v>28</v>
      </c>
      <c r="V3477" s="13">
        <f t="shared" si="439"/>
        <v>12.142857142857142</v>
      </c>
    </row>
    <row r="3478" spans="1:22" ht="43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41921.279976851853</v>
      </c>
      <c r="T3478" s="10">
        <f t="shared" si="437"/>
        <v>41939.125</v>
      </c>
      <c r="U3478" s="13">
        <f t="shared" si="438"/>
        <v>18</v>
      </c>
      <c r="V3478" s="13">
        <f t="shared" si="439"/>
        <v>17.333333333333332</v>
      </c>
    </row>
    <row r="3479" spans="1:22" ht="2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42128.736608796295</v>
      </c>
      <c r="T3479" s="10">
        <f t="shared" si="437"/>
        <v>42141.125</v>
      </c>
      <c r="U3479" s="13">
        <f t="shared" si="438"/>
        <v>13</v>
      </c>
      <c r="V3479" s="13">
        <f t="shared" si="439"/>
        <v>159.69230769230768</v>
      </c>
    </row>
    <row r="3480" spans="1:22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42053.916921296302</v>
      </c>
      <c r="T3480" s="10">
        <f t="shared" si="437"/>
        <v>42079.875</v>
      </c>
      <c r="U3480" s="13">
        <f t="shared" si="438"/>
        <v>26</v>
      </c>
      <c r="V3480" s="13">
        <f t="shared" si="439"/>
        <v>86.807692307692307</v>
      </c>
    </row>
    <row r="3481" spans="1:22" ht="2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41781.855092592588</v>
      </c>
      <c r="T3481" s="10">
        <f t="shared" si="437"/>
        <v>41811.855092592588</v>
      </c>
      <c r="U3481" s="13">
        <f t="shared" si="438"/>
        <v>30</v>
      </c>
      <c r="V3481" s="13">
        <f t="shared" si="439"/>
        <v>63.93333333333333</v>
      </c>
    </row>
    <row r="3482" spans="1:22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42171.317442129628</v>
      </c>
      <c r="T3482" s="10">
        <f t="shared" si="437"/>
        <v>42195.875</v>
      </c>
      <c r="U3482" s="13">
        <f t="shared" si="438"/>
        <v>24</v>
      </c>
      <c r="V3482" s="13">
        <f t="shared" si="439"/>
        <v>89.166666666666671</v>
      </c>
    </row>
    <row r="3483" spans="1:22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41989.24754629629</v>
      </c>
      <c r="T3483" s="10">
        <f t="shared" si="437"/>
        <v>42006.24754629629</v>
      </c>
      <c r="U3483" s="13">
        <f t="shared" si="438"/>
        <v>17</v>
      </c>
      <c r="V3483" s="13">
        <f t="shared" si="439"/>
        <v>698.82352941176475</v>
      </c>
    </row>
    <row r="3484" spans="1:22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41796.771597222221</v>
      </c>
      <c r="T3484" s="10">
        <f t="shared" si="437"/>
        <v>41826.771597222221</v>
      </c>
      <c r="U3484" s="13">
        <f t="shared" si="438"/>
        <v>30</v>
      </c>
      <c r="V3484" s="13">
        <f t="shared" si="439"/>
        <v>138.33333333333334</v>
      </c>
    </row>
    <row r="3485" spans="1:22" ht="2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41793.668761574074</v>
      </c>
      <c r="T3485" s="10">
        <f t="shared" si="437"/>
        <v>41823.668761574074</v>
      </c>
      <c r="U3485" s="13">
        <f t="shared" si="438"/>
        <v>30</v>
      </c>
      <c r="V3485" s="13">
        <f t="shared" si="439"/>
        <v>178.6</v>
      </c>
    </row>
    <row r="3486" spans="1:22" ht="43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42506.760405092587</v>
      </c>
      <c r="T3486" s="10">
        <f t="shared" si="437"/>
        <v>42536.760405092587</v>
      </c>
      <c r="U3486" s="13">
        <f t="shared" si="438"/>
        <v>30</v>
      </c>
      <c r="V3486" s="13">
        <f t="shared" si="439"/>
        <v>95.2</v>
      </c>
    </row>
    <row r="3487" spans="1:22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42372.693055555559</v>
      </c>
      <c r="T3487" s="10">
        <f t="shared" si="437"/>
        <v>42402.693055555559</v>
      </c>
      <c r="U3487" s="13">
        <f t="shared" si="438"/>
        <v>30</v>
      </c>
      <c r="V3487" s="13">
        <f t="shared" si="439"/>
        <v>55.333333333333336</v>
      </c>
    </row>
    <row r="3488" spans="1:22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42126.87501157407</v>
      </c>
      <c r="T3488" s="10">
        <f t="shared" si="437"/>
        <v>42158.290972222225</v>
      </c>
      <c r="U3488" s="13">
        <f t="shared" si="438"/>
        <v>32</v>
      </c>
      <c r="V3488" s="13">
        <f t="shared" si="439"/>
        <v>145.5</v>
      </c>
    </row>
    <row r="3489" spans="1:22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42149.940416666665</v>
      </c>
      <c r="T3489" s="10">
        <f t="shared" si="437"/>
        <v>42179.940416666665</v>
      </c>
      <c r="U3489" s="13">
        <f t="shared" si="438"/>
        <v>30</v>
      </c>
      <c r="V3489" s="13">
        <f t="shared" si="439"/>
        <v>85.166666666666671</v>
      </c>
    </row>
    <row r="3490" spans="1:22" ht="43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42087.768055555556</v>
      </c>
      <c r="T3490" s="10">
        <f t="shared" si="437"/>
        <v>42111.666666666672</v>
      </c>
      <c r="U3490" s="13">
        <f t="shared" si="438"/>
        <v>24</v>
      </c>
      <c r="V3490" s="13">
        <f t="shared" si="439"/>
        <v>151.5</v>
      </c>
    </row>
    <row r="3491" spans="1:22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41753.635775462964</v>
      </c>
      <c r="T3491" s="10">
        <f t="shared" si="437"/>
        <v>41783.875</v>
      </c>
      <c r="U3491" s="13">
        <f t="shared" si="438"/>
        <v>30</v>
      </c>
      <c r="V3491" s="13">
        <f t="shared" si="439"/>
        <v>187.83333333333334</v>
      </c>
    </row>
    <row r="3492" spans="1:22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42443.802361111113</v>
      </c>
      <c r="T3492" s="10">
        <f t="shared" si="437"/>
        <v>42473.802361111113</v>
      </c>
      <c r="U3492" s="13">
        <f t="shared" si="438"/>
        <v>30</v>
      </c>
      <c r="V3492" s="13">
        <f t="shared" si="439"/>
        <v>42.5</v>
      </c>
    </row>
    <row r="3493" spans="1:22" ht="43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42121.249814814815</v>
      </c>
      <c r="T3493" s="10">
        <f t="shared" si="437"/>
        <v>42142.249814814815</v>
      </c>
      <c r="U3493" s="13">
        <f t="shared" si="438"/>
        <v>21</v>
      </c>
      <c r="V3493" s="13">
        <f t="shared" si="439"/>
        <v>37.666666666666664</v>
      </c>
    </row>
    <row r="3494" spans="1:22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42268.009224537032</v>
      </c>
      <c r="T3494" s="10">
        <f t="shared" si="437"/>
        <v>42303.009224537032</v>
      </c>
      <c r="U3494" s="13">
        <f t="shared" si="438"/>
        <v>35</v>
      </c>
      <c r="V3494" s="13">
        <f t="shared" si="439"/>
        <v>114.29199999999999</v>
      </c>
    </row>
    <row r="3495" spans="1:22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41848.866157407407</v>
      </c>
      <c r="T3495" s="10">
        <f t="shared" si="437"/>
        <v>41868.21597222222</v>
      </c>
      <c r="U3495" s="13">
        <f t="shared" si="438"/>
        <v>20</v>
      </c>
      <c r="V3495" s="13">
        <f t="shared" si="439"/>
        <v>75</v>
      </c>
    </row>
    <row r="3496" spans="1:22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42689.214988425927</v>
      </c>
      <c r="T3496" s="10">
        <f t="shared" si="437"/>
        <v>42700.25</v>
      </c>
      <c r="U3496" s="13">
        <f t="shared" si="438"/>
        <v>11</v>
      </c>
      <c r="V3496" s="13">
        <f t="shared" si="439"/>
        <v>36.363636363636367</v>
      </c>
    </row>
    <row r="3497" spans="1:22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41915.762835648151</v>
      </c>
      <c r="T3497" s="10">
        <f t="shared" si="437"/>
        <v>41944.720833333333</v>
      </c>
      <c r="U3497" s="13">
        <f t="shared" si="438"/>
        <v>29</v>
      </c>
      <c r="V3497" s="13">
        <f t="shared" si="439"/>
        <v>184.24137931034483</v>
      </c>
    </row>
    <row r="3498" spans="1:22" ht="43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42584.846828703703</v>
      </c>
      <c r="T3498" s="10">
        <f t="shared" si="437"/>
        <v>42624.846828703703</v>
      </c>
      <c r="U3498" s="13">
        <f t="shared" si="438"/>
        <v>40</v>
      </c>
      <c r="V3498" s="13">
        <f t="shared" si="439"/>
        <v>93.3</v>
      </c>
    </row>
    <row r="3499" spans="1:22" ht="43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42511.741944444439</v>
      </c>
      <c r="T3499" s="10">
        <f t="shared" si="437"/>
        <v>42523.916666666672</v>
      </c>
      <c r="U3499" s="13">
        <f t="shared" si="438"/>
        <v>12</v>
      </c>
      <c r="V3499" s="13">
        <f t="shared" si="439"/>
        <v>140.5</v>
      </c>
    </row>
    <row r="3500" spans="1:22" ht="43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42459.15861111111</v>
      </c>
      <c r="T3500" s="10">
        <f t="shared" si="437"/>
        <v>42518.905555555553</v>
      </c>
      <c r="U3500" s="13">
        <f t="shared" si="438"/>
        <v>59</v>
      </c>
      <c r="V3500" s="13">
        <f t="shared" si="439"/>
        <v>28.64406779661017</v>
      </c>
    </row>
    <row r="3501" spans="1:22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42132.036168981482</v>
      </c>
      <c r="T3501" s="10">
        <f t="shared" si="437"/>
        <v>42186.290972222225</v>
      </c>
      <c r="U3501" s="13">
        <f t="shared" si="438"/>
        <v>54</v>
      </c>
      <c r="V3501" s="13">
        <f t="shared" si="439"/>
        <v>39.074074074074076</v>
      </c>
    </row>
    <row r="3502" spans="1:22" ht="43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42419.91942129629</v>
      </c>
      <c r="T3502" s="10">
        <f t="shared" si="437"/>
        <v>42436.207638888889</v>
      </c>
      <c r="U3502" s="13">
        <f t="shared" si="438"/>
        <v>17</v>
      </c>
      <c r="V3502" s="13">
        <f t="shared" si="439"/>
        <v>62.529411764705884</v>
      </c>
    </row>
    <row r="3503" spans="1:22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42233.763831018514</v>
      </c>
      <c r="T3503" s="10">
        <f t="shared" si="437"/>
        <v>42258.763831018514</v>
      </c>
      <c r="U3503" s="13">
        <f t="shared" si="438"/>
        <v>25</v>
      </c>
      <c r="V3503" s="13">
        <f t="shared" si="439"/>
        <v>60.4</v>
      </c>
    </row>
    <row r="3504" spans="1:22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42430.839398148149</v>
      </c>
      <c r="T3504" s="10">
        <f t="shared" si="437"/>
        <v>42445.165972222225</v>
      </c>
      <c r="U3504" s="13">
        <f t="shared" si="438"/>
        <v>15</v>
      </c>
      <c r="V3504" s="13">
        <f t="shared" si="439"/>
        <v>281.06666666666666</v>
      </c>
    </row>
    <row r="3505" spans="1:22" ht="2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42545.478333333333</v>
      </c>
      <c r="T3505" s="10">
        <f t="shared" si="437"/>
        <v>42575.478333333333</v>
      </c>
      <c r="U3505" s="13">
        <f t="shared" si="438"/>
        <v>30</v>
      </c>
      <c r="V3505" s="13">
        <f t="shared" si="439"/>
        <v>89.63333333333334</v>
      </c>
    </row>
    <row r="3506" spans="1:22" ht="43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42297.748738425929</v>
      </c>
      <c r="T3506" s="10">
        <f t="shared" si="437"/>
        <v>42327.790405092594</v>
      </c>
      <c r="U3506" s="13">
        <f t="shared" si="438"/>
        <v>30</v>
      </c>
      <c r="V3506" s="13">
        <f t="shared" si="439"/>
        <v>33.333333333333336</v>
      </c>
    </row>
    <row r="3507" spans="1:22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41760.935706018521</v>
      </c>
      <c r="T3507" s="10">
        <f t="shared" si="437"/>
        <v>41772.166666666664</v>
      </c>
      <c r="U3507" s="13">
        <f t="shared" si="438"/>
        <v>12</v>
      </c>
      <c r="V3507" s="13">
        <f t="shared" si="439"/>
        <v>216.16666666666666</v>
      </c>
    </row>
    <row r="3508" spans="1:22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41829.734259259261</v>
      </c>
      <c r="T3508" s="10">
        <f t="shared" si="437"/>
        <v>41874.734259259261</v>
      </c>
      <c r="U3508" s="13">
        <f t="shared" si="438"/>
        <v>45</v>
      </c>
      <c r="V3508" s="13">
        <f t="shared" si="439"/>
        <v>67.666666666666671</v>
      </c>
    </row>
    <row r="3509" spans="1:22" ht="29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42491.92288194444</v>
      </c>
      <c r="T3509" s="10">
        <f t="shared" si="437"/>
        <v>42521.92288194444</v>
      </c>
      <c r="U3509" s="13">
        <f t="shared" si="438"/>
        <v>30</v>
      </c>
      <c r="V3509" s="13">
        <f t="shared" si="439"/>
        <v>348</v>
      </c>
    </row>
    <row r="3510" spans="1:22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42477.729780092588</v>
      </c>
      <c r="T3510" s="10">
        <f t="shared" si="437"/>
        <v>42500.875</v>
      </c>
      <c r="U3510" s="13">
        <f t="shared" si="438"/>
        <v>23</v>
      </c>
      <c r="V3510" s="13">
        <f t="shared" si="439"/>
        <v>7.8260869565217392</v>
      </c>
    </row>
    <row r="3511" spans="1:22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41950.859560185185</v>
      </c>
      <c r="T3511" s="10">
        <f t="shared" si="437"/>
        <v>41964.204861111109</v>
      </c>
      <c r="U3511" s="13">
        <f t="shared" si="438"/>
        <v>14</v>
      </c>
      <c r="V3511" s="13">
        <f t="shared" si="439"/>
        <v>227.85714285714286</v>
      </c>
    </row>
    <row r="3512" spans="1:22" ht="43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41802.62090277778</v>
      </c>
      <c r="T3512" s="10">
        <f t="shared" si="437"/>
        <v>41822.62090277778</v>
      </c>
      <c r="U3512" s="13">
        <f t="shared" si="438"/>
        <v>20</v>
      </c>
      <c r="V3512" s="13">
        <f t="shared" si="439"/>
        <v>45.25</v>
      </c>
    </row>
    <row r="3513" spans="1:22" ht="2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41927.873784722222</v>
      </c>
      <c r="T3513" s="10">
        <f t="shared" si="437"/>
        <v>41950.770833333336</v>
      </c>
      <c r="U3513" s="13">
        <f t="shared" si="438"/>
        <v>23</v>
      </c>
      <c r="V3513" s="13">
        <f t="shared" si="439"/>
        <v>66</v>
      </c>
    </row>
    <row r="3514" spans="1:22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42057.536944444444</v>
      </c>
      <c r="T3514" s="10">
        <f t="shared" si="437"/>
        <v>42117.49527777778</v>
      </c>
      <c r="U3514" s="13">
        <f t="shared" si="438"/>
        <v>60</v>
      </c>
      <c r="V3514" s="13">
        <f t="shared" si="439"/>
        <v>16.666666666666668</v>
      </c>
    </row>
    <row r="3515" spans="1:22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41781.096203703702</v>
      </c>
      <c r="T3515" s="10">
        <f t="shared" si="437"/>
        <v>41794.207638888889</v>
      </c>
      <c r="U3515" s="13">
        <f t="shared" si="438"/>
        <v>13</v>
      </c>
      <c r="V3515" s="13">
        <f t="shared" si="439"/>
        <v>255</v>
      </c>
    </row>
    <row r="3516" spans="1:22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42020.846666666665</v>
      </c>
      <c r="T3516" s="10">
        <f t="shared" si="437"/>
        <v>42037.207638888889</v>
      </c>
      <c r="U3516" s="13">
        <f t="shared" si="438"/>
        <v>17</v>
      </c>
      <c r="V3516" s="13">
        <f t="shared" si="439"/>
        <v>32.352941176470587</v>
      </c>
    </row>
    <row r="3517" spans="1:22" ht="2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42125.772812499999</v>
      </c>
      <c r="T3517" s="10">
        <f t="shared" si="437"/>
        <v>42155.772812499999</v>
      </c>
      <c r="U3517" s="13">
        <f t="shared" si="438"/>
        <v>30</v>
      </c>
      <c r="V3517" s="13">
        <f t="shared" si="439"/>
        <v>102.66666666666667</v>
      </c>
    </row>
    <row r="3518" spans="1:22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41856.010069444441</v>
      </c>
      <c r="T3518" s="10">
        <f t="shared" si="437"/>
        <v>41890.125</v>
      </c>
      <c r="U3518" s="13">
        <f t="shared" si="438"/>
        <v>34</v>
      </c>
      <c r="V3518" s="13">
        <f t="shared" si="439"/>
        <v>73.529411764705884</v>
      </c>
    </row>
    <row r="3519" spans="1:22" ht="2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41794.817523148151</v>
      </c>
      <c r="T3519" s="10">
        <f t="shared" si="437"/>
        <v>41824.458333333336</v>
      </c>
      <c r="U3519" s="13">
        <f t="shared" si="438"/>
        <v>30</v>
      </c>
      <c r="V3519" s="13">
        <f t="shared" si="439"/>
        <v>133.33333333333334</v>
      </c>
    </row>
    <row r="3520" spans="1:22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41893.783553240741</v>
      </c>
      <c r="T3520" s="10">
        <f t="shared" si="437"/>
        <v>41914.597916666666</v>
      </c>
      <c r="U3520" s="13">
        <f t="shared" si="438"/>
        <v>21</v>
      </c>
      <c r="V3520" s="13">
        <f t="shared" si="439"/>
        <v>78.604285714285723</v>
      </c>
    </row>
    <row r="3521" spans="1:22" ht="2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42037.598958333328</v>
      </c>
      <c r="T3521" s="10">
        <f t="shared" si="437"/>
        <v>42067.598958333328</v>
      </c>
      <c r="U3521" s="13">
        <f t="shared" si="438"/>
        <v>30</v>
      </c>
      <c r="V3521" s="13">
        <f t="shared" si="439"/>
        <v>67.566666666666663</v>
      </c>
    </row>
    <row r="3522" spans="1:22" ht="29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42227.824212962965</v>
      </c>
      <c r="T3522" s="10">
        <f t="shared" si="437"/>
        <v>42253.57430555555</v>
      </c>
      <c r="U3522" s="13">
        <f t="shared" si="438"/>
        <v>26</v>
      </c>
      <c r="V3522" s="13">
        <f t="shared" si="439"/>
        <v>77.5</v>
      </c>
    </row>
    <row r="3523" spans="1:22" ht="43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10">
        <f t="shared" ref="S3523:S3586" si="444">(((J3523/60)/60)/24)+DATE(1970,1,1)</f>
        <v>41881.361342592594</v>
      </c>
      <c r="T3523" s="10">
        <f t="shared" ref="T3523:T3586" si="445">(((I3523/60)/60)/24)+DATE(1970,1,1)</f>
        <v>41911.361342592594</v>
      </c>
      <c r="U3523" s="13">
        <f t="shared" ref="U3523:U3586" si="446">DATEDIF(S3523,T3523,"d")</f>
        <v>30</v>
      </c>
      <c r="V3523" s="13">
        <f t="shared" ref="V3523:V3586" si="447">E3523/U3523</f>
        <v>19.766666666666666</v>
      </c>
    </row>
    <row r="3524" spans="1:22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42234.789884259255</v>
      </c>
      <c r="T3524" s="10">
        <f t="shared" si="445"/>
        <v>42262.420833333337</v>
      </c>
      <c r="U3524" s="13">
        <f t="shared" si="446"/>
        <v>28</v>
      </c>
      <c r="V3524" s="13">
        <f t="shared" si="447"/>
        <v>49.821428571428569</v>
      </c>
    </row>
    <row r="3525" spans="1:22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42581.397546296299</v>
      </c>
      <c r="T3525" s="10">
        <f t="shared" si="445"/>
        <v>42638.958333333328</v>
      </c>
      <c r="U3525" s="13">
        <f t="shared" si="446"/>
        <v>57</v>
      </c>
      <c r="V3525" s="13">
        <f t="shared" si="447"/>
        <v>79.754385964912274</v>
      </c>
    </row>
    <row r="3526" spans="1:22" ht="43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41880.76357638889</v>
      </c>
      <c r="T3526" s="10">
        <f t="shared" si="445"/>
        <v>41895.166666666664</v>
      </c>
      <c r="U3526" s="13">
        <f t="shared" si="446"/>
        <v>15</v>
      </c>
      <c r="V3526" s="13">
        <f t="shared" si="447"/>
        <v>677.06666666666672</v>
      </c>
    </row>
    <row r="3527" spans="1:22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42214.6956712963</v>
      </c>
      <c r="T3527" s="10">
        <f t="shared" si="445"/>
        <v>42225.666666666672</v>
      </c>
      <c r="U3527" s="13">
        <f t="shared" si="446"/>
        <v>11</v>
      </c>
      <c r="V3527" s="13">
        <f t="shared" si="447"/>
        <v>48.18181818181818</v>
      </c>
    </row>
    <row r="3528" spans="1:22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42460.335312499999</v>
      </c>
      <c r="T3528" s="10">
        <f t="shared" si="445"/>
        <v>42488.249305555553</v>
      </c>
      <c r="U3528" s="13">
        <f t="shared" si="446"/>
        <v>28</v>
      </c>
      <c r="V3528" s="13">
        <f t="shared" si="447"/>
        <v>120.21428571428571</v>
      </c>
    </row>
    <row r="3529" spans="1:22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42167.023206018523</v>
      </c>
      <c r="T3529" s="10">
        <f t="shared" si="445"/>
        <v>42196.165972222225</v>
      </c>
      <c r="U3529" s="13">
        <f t="shared" si="446"/>
        <v>29</v>
      </c>
      <c r="V3529" s="13">
        <f t="shared" si="447"/>
        <v>241.89655172413794</v>
      </c>
    </row>
    <row r="3530" spans="1:22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42733.50136574074</v>
      </c>
      <c r="T3530" s="10">
        <f t="shared" si="445"/>
        <v>42753.50136574074</v>
      </c>
      <c r="U3530" s="13">
        <f t="shared" si="446"/>
        <v>20</v>
      </c>
      <c r="V3530" s="13">
        <f t="shared" si="447"/>
        <v>83.45</v>
      </c>
    </row>
    <row r="3531" spans="1:22" ht="43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42177.761782407411</v>
      </c>
      <c r="T3531" s="10">
        <f t="shared" si="445"/>
        <v>42198.041666666672</v>
      </c>
      <c r="U3531" s="13">
        <f t="shared" si="446"/>
        <v>21</v>
      </c>
      <c r="V3531" s="13">
        <f t="shared" si="447"/>
        <v>31.428571428571427</v>
      </c>
    </row>
    <row r="3532" spans="1:22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42442.623344907406</v>
      </c>
      <c r="T3532" s="10">
        <f t="shared" si="445"/>
        <v>42470.833333333328</v>
      </c>
      <c r="U3532" s="13">
        <f t="shared" si="446"/>
        <v>28</v>
      </c>
      <c r="V3532" s="13">
        <f t="shared" si="447"/>
        <v>98.214285714285708</v>
      </c>
    </row>
    <row r="3533" spans="1:2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42521.654328703706</v>
      </c>
      <c r="T3533" s="10">
        <f t="shared" si="445"/>
        <v>42551.654328703706</v>
      </c>
      <c r="U3533" s="13">
        <f t="shared" si="446"/>
        <v>30</v>
      </c>
      <c r="V3533" s="13">
        <f t="shared" si="447"/>
        <v>42.666666666666664</v>
      </c>
    </row>
    <row r="3534" spans="1:22" ht="43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41884.599849537037</v>
      </c>
      <c r="T3534" s="10">
        <f t="shared" si="445"/>
        <v>41900.165972222225</v>
      </c>
      <c r="U3534" s="13">
        <f t="shared" si="446"/>
        <v>16</v>
      </c>
      <c r="V3534" s="13">
        <f t="shared" si="447"/>
        <v>71.375</v>
      </c>
    </row>
    <row r="3535" spans="1:22" ht="43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42289.761192129634</v>
      </c>
      <c r="T3535" s="10">
        <f t="shared" si="445"/>
        <v>42319.802858796291</v>
      </c>
      <c r="U3535" s="13">
        <f t="shared" si="446"/>
        <v>30</v>
      </c>
      <c r="V3535" s="13">
        <f t="shared" si="447"/>
        <v>21.033333333333335</v>
      </c>
    </row>
    <row r="3536" spans="1:22" ht="29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42243.6252662037</v>
      </c>
      <c r="T3536" s="10">
        <f t="shared" si="445"/>
        <v>42278.6252662037</v>
      </c>
      <c r="U3536" s="13">
        <f t="shared" si="446"/>
        <v>35</v>
      </c>
      <c r="V3536" s="13">
        <f t="shared" si="447"/>
        <v>223.14285714285714</v>
      </c>
    </row>
    <row r="3537" spans="1:22" ht="2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42248.640162037031</v>
      </c>
      <c r="T3537" s="10">
        <f t="shared" si="445"/>
        <v>42279.75</v>
      </c>
      <c r="U3537" s="13">
        <f t="shared" si="446"/>
        <v>31</v>
      </c>
      <c r="V3537" s="13">
        <f t="shared" si="447"/>
        <v>66.548387096774192</v>
      </c>
    </row>
    <row r="3538" spans="1:22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42328.727141203708</v>
      </c>
      <c r="T3538" s="10">
        <f t="shared" si="445"/>
        <v>42358.499305555553</v>
      </c>
      <c r="U3538" s="13">
        <f t="shared" si="446"/>
        <v>30</v>
      </c>
      <c r="V3538" s="13">
        <f t="shared" si="447"/>
        <v>7.666666666666667</v>
      </c>
    </row>
    <row r="3539" spans="1:22" ht="43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41923.354351851849</v>
      </c>
      <c r="T3539" s="10">
        <f t="shared" si="445"/>
        <v>41960.332638888889</v>
      </c>
      <c r="U3539" s="13">
        <f t="shared" si="446"/>
        <v>37</v>
      </c>
      <c r="V3539" s="13">
        <f t="shared" si="447"/>
        <v>32.918918918918919</v>
      </c>
    </row>
    <row r="3540" spans="1:22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42571.420601851853</v>
      </c>
      <c r="T3540" s="10">
        <f t="shared" si="445"/>
        <v>42599.420601851853</v>
      </c>
      <c r="U3540" s="13">
        <f t="shared" si="446"/>
        <v>28</v>
      </c>
      <c r="V3540" s="13">
        <f t="shared" si="447"/>
        <v>91.75</v>
      </c>
    </row>
    <row r="3541" spans="1:22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42600.756041666667</v>
      </c>
      <c r="T3541" s="10">
        <f t="shared" si="445"/>
        <v>42621.756041666667</v>
      </c>
      <c r="U3541" s="13">
        <f t="shared" si="446"/>
        <v>21</v>
      </c>
      <c r="V3541" s="13">
        <f t="shared" si="447"/>
        <v>34.19047619047619</v>
      </c>
    </row>
    <row r="3542" spans="1:22" ht="43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42517.003368055557</v>
      </c>
      <c r="T3542" s="10">
        <f t="shared" si="445"/>
        <v>42547.003368055557</v>
      </c>
      <c r="U3542" s="13">
        <f t="shared" si="446"/>
        <v>30</v>
      </c>
      <c r="V3542" s="13">
        <f t="shared" si="447"/>
        <v>12.3</v>
      </c>
    </row>
    <row r="3543" spans="1:22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42222.730034722219</v>
      </c>
      <c r="T3543" s="10">
        <f t="shared" si="445"/>
        <v>42247.730034722219</v>
      </c>
      <c r="U3543" s="13">
        <f t="shared" si="446"/>
        <v>25</v>
      </c>
      <c r="V3543" s="13">
        <f t="shared" si="447"/>
        <v>50.4</v>
      </c>
    </row>
    <row r="3544" spans="1:22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41829.599791666667</v>
      </c>
      <c r="T3544" s="10">
        <f t="shared" si="445"/>
        <v>41889.599791666667</v>
      </c>
      <c r="U3544" s="13">
        <f t="shared" si="446"/>
        <v>60</v>
      </c>
      <c r="V3544" s="13">
        <f t="shared" si="447"/>
        <v>93.716666666666669</v>
      </c>
    </row>
    <row r="3545" spans="1:22" ht="2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42150.755312499998</v>
      </c>
      <c r="T3545" s="10">
        <f t="shared" si="445"/>
        <v>42180.755312499998</v>
      </c>
      <c r="U3545" s="13">
        <f t="shared" si="446"/>
        <v>30</v>
      </c>
      <c r="V3545" s="13">
        <f t="shared" si="447"/>
        <v>52.333333333333336</v>
      </c>
    </row>
    <row r="3546" spans="1:22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42040.831678240742</v>
      </c>
      <c r="T3546" s="10">
        <f t="shared" si="445"/>
        <v>42070.831678240742</v>
      </c>
      <c r="U3546" s="13">
        <f t="shared" si="446"/>
        <v>30</v>
      </c>
      <c r="V3546" s="13">
        <f t="shared" si="447"/>
        <v>83.333333333333329</v>
      </c>
    </row>
    <row r="3547" spans="1:22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42075.807395833333</v>
      </c>
      <c r="T3547" s="10">
        <f t="shared" si="445"/>
        <v>42105.807395833333</v>
      </c>
      <c r="U3547" s="13">
        <f t="shared" si="446"/>
        <v>30</v>
      </c>
      <c r="V3547" s="13">
        <f t="shared" si="447"/>
        <v>8.3666666666666671</v>
      </c>
    </row>
    <row r="3548" spans="1:22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42073.660694444443</v>
      </c>
      <c r="T3548" s="10">
        <f t="shared" si="445"/>
        <v>42095.165972222225</v>
      </c>
      <c r="U3548" s="13">
        <f t="shared" si="446"/>
        <v>22</v>
      </c>
      <c r="V3548" s="13">
        <f t="shared" si="447"/>
        <v>51.136363636363633</v>
      </c>
    </row>
    <row r="3549" spans="1:22" ht="2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42480.078715277778</v>
      </c>
      <c r="T3549" s="10">
        <f t="shared" si="445"/>
        <v>42504.165972222225</v>
      </c>
      <c r="U3549" s="13">
        <f t="shared" si="446"/>
        <v>24</v>
      </c>
      <c r="V3549" s="13">
        <f t="shared" si="447"/>
        <v>1668.46875</v>
      </c>
    </row>
    <row r="3550" spans="1:22" ht="2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42411.942291666666</v>
      </c>
      <c r="T3550" s="10">
        <f t="shared" si="445"/>
        <v>42434.041666666672</v>
      </c>
      <c r="U3550" s="13">
        <f t="shared" si="446"/>
        <v>23</v>
      </c>
      <c r="V3550" s="13">
        <f t="shared" si="447"/>
        <v>93.043478260869563</v>
      </c>
    </row>
    <row r="3551" spans="1:22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42223.394363425927</v>
      </c>
      <c r="T3551" s="10">
        <f t="shared" si="445"/>
        <v>42251.394363425927</v>
      </c>
      <c r="U3551" s="13">
        <f t="shared" si="446"/>
        <v>28</v>
      </c>
      <c r="V3551" s="13">
        <f t="shared" si="447"/>
        <v>36.428571428571431</v>
      </c>
    </row>
    <row r="3552" spans="1:22" ht="43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42462.893495370372</v>
      </c>
      <c r="T3552" s="10">
        <f t="shared" si="445"/>
        <v>42492.893495370372</v>
      </c>
      <c r="U3552" s="13">
        <f t="shared" si="446"/>
        <v>30</v>
      </c>
      <c r="V3552" s="13">
        <f t="shared" si="447"/>
        <v>87.333333333333329</v>
      </c>
    </row>
    <row r="3553" spans="1:22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41753.515856481477</v>
      </c>
      <c r="T3553" s="10">
        <f t="shared" si="445"/>
        <v>41781.921527777777</v>
      </c>
      <c r="U3553" s="13">
        <f t="shared" si="446"/>
        <v>28</v>
      </c>
      <c r="V3553" s="13">
        <f t="shared" si="447"/>
        <v>54.553571428571431</v>
      </c>
    </row>
    <row r="3554" spans="1:22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41788.587083333332</v>
      </c>
      <c r="T3554" s="10">
        <f t="shared" si="445"/>
        <v>41818.587083333332</v>
      </c>
      <c r="U3554" s="13">
        <f t="shared" si="446"/>
        <v>30</v>
      </c>
      <c r="V3554" s="13">
        <f t="shared" si="447"/>
        <v>25.766666666666666</v>
      </c>
    </row>
    <row r="3555" spans="1:22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42196.028703703705</v>
      </c>
      <c r="T3555" s="10">
        <f t="shared" si="445"/>
        <v>42228</v>
      </c>
      <c r="U3555" s="13">
        <f t="shared" si="446"/>
        <v>32</v>
      </c>
      <c r="V3555" s="13">
        <f t="shared" si="447"/>
        <v>182.65625</v>
      </c>
    </row>
    <row r="3556" spans="1:22" ht="2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42016.050451388888</v>
      </c>
      <c r="T3556" s="10">
        <f t="shared" si="445"/>
        <v>42046.708333333328</v>
      </c>
      <c r="U3556" s="13">
        <f t="shared" si="446"/>
        <v>30</v>
      </c>
      <c r="V3556" s="13">
        <f t="shared" si="447"/>
        <v>189.03699999999998</v>
      </c>
    </row>
    <row r="3557" spans="1:22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42661.442060185189</v>
      </c>
      <c r="T3557" s="10">
        <f t="shared" si="445"/>
        <v>42691.483726851846</v>
      </c>
      <c r="U3557" s="13">
        <f t="shared" si="446"/>
        <v>30</v>
      </c>
      <c r="V3557" s="13">
        <f t="shared" si="447"/>
        <v>80</v>
      </c>
    </row>
    <row r="3558" spans="1:22" ht="43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41808.649583333332</v>
      </c>
      <c r="T3558" s="10">
        <f t="shared" si="445"/>
        <v>41868.649583333332</v>
      </c>
      <c r="U3558" s="13">
        <f t="shared" si="446"/>
        <v>60</v>
      </c>
      <c r="V3558" s="13">
        <f t="shared" si="447"/>
        <v>36.833333333333336</v>
      </c>
    </row>
    <row r="3559" spans="1:22" ht="43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41730.276747685188</v>
      </c>
      <c r="T3559" s="10">
        <f t="shared" si="445"/>
        <v>41764.276747685188</v>
      </c>
      <c r="U3559" s="13">
        <f t="shared" si="446"/>
        <v>34</v>
      </c>
      <c r="V3559" s="13">
        <f t="shared" si="447"/>
        <v>2942.2352941176468</v>
      </c>
    </row>
    <row r="3560" spans="1:22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42139.816840277781</v>
      </c>
      <c r="T3560" s="10">
        <f t="shared" si="445"/>
        <v>42181.875</v>
      </c>
      <c r="U3560" s="13">
        <f t="shared" si="446"/>
        <v>42</v>
      </c>
      <c r="V3560" s="13">
        <f t="shared" si="447"/>
        <v>12</v>
      </c>
    </row>
    <row r="3561" spans="1:22" ht="43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42194.096157407403</v>
      </c>
      <c r="T3561" s="10">
        <f t="shared" si="445"/>
        <v>42216.373611111107</v>
      </c>
      <c r="U3561" s="13">
        <f t="shared" si="446"/>
        <v>22</v>
      </c>
      <c r="V3561" s="13">
        <f t="shared" si="447"/>
        <v>47.045454545454547</v>
      </c>
    </row>
    <row r="3562" spans="1:22" ht="43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42115.889652777783</v>
      </c>
      <c r="T3562" s="10">
        <f t="shared" si="445"/>
        <v>42151.114583333328</v>
      </c>
      <c r="U3562" s="13">
        <f t="shared" si="446"/>
        <v>36</v>
      </c>
      <c r="V3562" s="13">
        <f t="shared" si="447"/>
        <v>96.388888888888886</v>
      </c>
    </row>
    <row r="3563" spans="1:22" ht="101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42203.680300925931</v>
      </c>
      <c r="T3563" s="10">
        <f t="shared" si="445"/>
        <v>42221.774999999994</v>
      </c>
      <c r="U3563" s="13">
        <f t="shared" si="446"/>
        <v>18</v>
      </c>
      <c r="V3563" s="13">
        <f t="shared" si="447"/>
        <v>142.22222222222223</v>
      </c>
    </row>
    <row r="3564" spans="1:22" ht="43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42433.761886574073</v>
      </c>
      <c r="T3564" s="10">
        <f t="shared" si="445"/>
        <v>42442.916666666672</v>
      </c>
      <c r="U3564" s="13">
        <f t="shared" si="446"/>
        <v>9</v>
      </c>
      <c r="V3564" s="13">
        <f t="shared" si="447"/>
        <v>52.111111111111114</v>
      </c>
    </row>
    <row r="3565" spans="1:22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42555.671944444446</v>
      </c>
      <c r="T3565" s="10">
        <f t="shared" si="445"/>
        <v>42583.791666666672</v>
      </c>
      <c r="U3565" s="13">
        <f t="shared" si="446"/>
        <v>28</v>
      </c>
      <c r="V3565" s="13">
        <f t="shared" si="447"/>
        <v>18.837500000000002</v>
      </c>
    </row>
    <row r="3566" spans="1:22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42236.623252314821</v>
      </c>
      <c r="T3566" s="10">
        <f t="shared" si="445"/>
        <v>42282.666666666672</v>
      </c>
      <c r="U3566" s="13">
        <f t="shared" si="446"/>
        <v>46</v>
      </c>
      <c r="V3566" s="13">
        <f t="shared" si="447"/>
        <v>21.847826086956523</v>
      </c>
    </row>
    <row r="3567" spans="1:22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41974.743148148147</v>
      </c>
      <c r="T3567" s="10">
        <f t="shared" si="445"/>
        <v>42004.743148148147</v>
      </c>
      <c r="U3567" s="13">
        <f t="shared" si="446"/>
        <v>30</v>
      </c>
      <c r="V3567" s="13">
        <f t="shared" si="447"/>
        <v>39.166666666666664</v>
      </c>
    </row>
    <row r="3568" spans="1:22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41997.507905092592</v>
      </c>
      <c r="T3568" s="10">
        <f t="shared" si="445"/>
        <v>42027.507905092592</v>
      </c>
      <c r="U3568" s="13">
        <f t="shared" si="446"/>
        <v>30</v>
      </c>
      <c r="V3568" s="13">
        <f t="shared" si="447"/>
        <v>69.833333333333329</v>
      </c>
    </row>
    <row r="3569" spans="1:22" ht="2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42135.810694444444</v>
      </c>
      <c r="T3569" s="10">
        <f t="shared" si="445"/>
        <v>42165.810694444444</v>
      </c>
      <c r="U3569" s="13">
        <f t="shared" si="446"/>
        <v>30</v>
      </c>
      <c r="V3569" s="13">
        <f t="shared" si="447"/>
        <v>36.266666666666666</v>
      </c>
    </row>
    <row r="3570" spans="1:22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41869.740671296298</v>
      </c>
      <c r="T3570" s="10">
        <f t="shared" si="445"/>
        <v>41899.740671296298</v>
      </c>
      <c r="U3570" s="13">
        <f t="shared" si="446"/>
        <v>30</v>
      </c>
      <c r="V3570" s="13">
        <f t="shared" si="447"/>
        <v>37</v>
      </c>
    </row>
    <row r="3571" spans="1:22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41982.688611111109</v>
      </c>
      <c r="T3571" s="10">
        <f t="shared" si="445"/>
        <v>42012.688611111109</v>
      </c>
      <c r="U3571" s="13">
        <f t="shared" si="446"/>
        <v>30</v>
      </c>
      <c r="V3571" s="13">
        <f t="shared" si="447"/>
        <v>167.46666666666667</v>
      </c>
    </row>
    <row r="3572" spans="1:22" ht="2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41976.331979166673</v>
      </c>
      <c r="T3572" s="10">
        <f t="shared" si="445"/>
        <v>42004.291666666672</v>
      </c>
      <c r="U3572" s="13">
        <f t="shared" si="446"/>
        <v>28</v>
      </c>
      <c r="V3572" s="13">
        <f t="shared" si="447"/>
        <v>81.678571428571431</v>
      </c>
    </row>
    <row r="3573" spans="1:22" ht="2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41912.858946759261</v>
      </c>
      <c r="T3573" s="10">
        <f t="shared" si="445"/>
        <v>41942.858946759261</v>
      </c>
      <c r="U3573" s="13">
        <f t="shared" si="446"/>
        <v>30</v>
      </c>
      <c r="V3573" s="13">
        <f t="shared" si="447"/>
        <v>61.033333333333331</v>
      </c>
    </row>
    <row r="3574" spans="1:22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42146.570393518516</v>
      </c>
      <c r="T3574" s="10">
        <f t="shared" si="445"/>
        <v>42176.570393518516</v>
      </c>
      <c r="U3574" s="13">
        <f t="shared" si="446"/>
        <v>30</v>
      </c>
      <c r="V3574" s="13">
        <f t="shared" si="447"/>
        <v>16.666666666666668</v>
      </c>
    </row>
    <row r="3575" spans="1:22" ht="29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41921.375532407408</v>
      </c>
      <c r="T3575" s="10">
        <f t="shared" si="445"/>
        <v>41951.417199074072</v>
      </c>
      <c r="U3575" s="13">
        <f t="shared" si="446"/>
        <v>30</v>
      </c>
      <c r="V3575" s="13">
        <f t="shared" si="447"/>
        <v>102.8</v>
      </c>
    </row>
    <row r="3576" spans="1:22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41926.942685185182</v>
      </c>
      <c r="T3576" s="10">
        <f t="shared" si="445"/>
        <v>41956.984351851846</v>
      </c>
      <c r="U3576" s="13">
        <f t="shared" si="446"/>
        <v>30</v>
      </c>
      <c r="V3576" s="13">
        <f t="shared" si="447"/>
        <v>205.16666666666666</v>
      </c>
    </row>
    <row r="3577" spans="1:22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42561.783877314811</v>
      </c>
      <c r="T3577" s="10">
        <f t="shared" si="445"/>
        <v>42593.165972222225</v>
      </c>
      <c r="U3577" s="13">
        <f t="shared" si="446"/>
        <v>32</v>
      </c>
      <c r="V3577" s="13">
        <f t="shared" si="447"/>
        <v>316.65625</v>
      </c>
    </row>
    <row r="3578" spans="1:22" ht="2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42649.54923611111</v>
      </c>
      <c r="T3578" s="10">
        <f t="shared" si="445"/>
        <v>42709.590902777782</v>
      </c>
      <c r="U3578" s="13">
        <f t="shared" si="446"/>
        <v>60</v>
      </c>
      <c r="V3578" s="13">
        <f t="shared" si="447"/>
        <v>1.6666666666666667</v>
      </c>
    </row>
    <row r="3579" spans="1:22" ht="2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42093.786840277782</v>
      </c>
      <c r="T3579" s="10">
        <f t="shared" si="445"/>
        <v>42120.26944444445</v>
      </c>
      <c r="U3579" s="13">
        <f t="shared" si="446"/>
        <v>27</v>
      </c>
      <c r="V3579" s="13">
        <f t="shared" si="447"/>
        <v>28.888888888888889</v>
      </c>
    </row>
    <row r="3580" spans="1:22" ht="2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42460.733530092592</v>
      </c>
      <c r="T3580" s="10">
        <f t="shared" si="445"/>
        <v>42490.733530092592</v>
      </c>
      <c r="U3580" s="13">
        <f t="shared" si="446"/>
        <v>30</v>
      </c>
      <c r="V3580" s="13">
        <f t="shared" si="447"/>
        <v>50.006666666666668</v>
      </c>
    </row>
    <row r="3581" spans="1:22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42430.762222222227</v>
      </c>
      <c r="T3581" s="10">
        <f t="shared" si="445"/>
        <v>42460.720555555556</v>
      </c>
      <c r="U3581" s="13">
        <f t="shared" si="446"/>
        <v>30</v>
      </c>
      <c r="V3581" s="13">
        <f t="shared" si="447"/>
        <v>16.666666666666668</v>
      </c>
    </row>
    <row r="3582" spans="1:22" ht="2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42026.176180555558</v>
      </c>
      <c r="T3582" s="10">
        <f t="shared" si="445"/>
        <v>42064.207638888889</v>
      </c>
      <c r="U3582" s="13">
        <f t="shared" si="446"/>
        <v>38</v>
      </c>
      <c r="V3582" s="13">
        <f t="shared" si="447"/>
        <v>26.973684210526315</v>
      </c>
    </row>
    <row r="3583" spans="1:22" ht="43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41836.471180555556</v>
      </c>
      <c r="T3583" s="10">
        <f t="shared" si="445"/>
        <v>41850.471180555556</v>
      </c>
      <c r="U3583" s="13">
        <f t="shared" si="446"/>
        <v>14</v>
      </c>
      <c r="V3583" s="13">
        <f t="shared" si="447"/>
        <v>107.14285714285714</v>
      </c>
    </row>
    <row r="3584" spans="1:22" ht="2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42451.095856481479</v>
      </c>
      <c r="T3584" s="10">
        <f t="shared" si="445"/>
        <v>42465.095856481479</v>
      </c>
      <c r="U3584" s="13">
        <f t="shared" si="446"/>
        <v>14</v>
      </c>
      <c r="V3584" s="13">
        <f t="shared" si="447"/>
        <v>205</v>
      </c>
    </row>
    <row r="3585" spans="1:22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42418.425983796296</v>
      </c>
      <c r="T3585" s="10">
        <f t="shared" si="445"/>
        <v>42478.384317129632</v>
      </c>
      <c r="U3585" s="13">
        <f t="shared" si="446"/>
        <v>60</v>
      </c>
      <c r="V3585" s="13">
        <f t="shared" si="447"/>
        <v>54.25</v>
      </c>
    </row>
    <row r="3586" spans="1:22" ht="58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42168.316481481481</v>
      </c>
      <c r="T3586" s="10">
        <f t="shared" si="445"/>
        <v>42198.316481481481</v>
      </c>
      <c r="U3586" s="13">
        <f t="shared" si="446"/>
        <v>30</v>
      </c>
      <c r="V3586" s="13">
        <f t="shared" si="447"/>
        <v>115.5</v>
      </c>
    </row>
    <row r="3587" spans="1:22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10">
        <f t="shared" ref="S3587:S3650" si="452">(((J3587/60)/60)/24)+DATE(1970,1,1)</f>
        <v>41964.716319444444</v>
      </c>
      <c r="T3587" s="10">
        <f t="shared" ref="T3587:T3650" si="453">(((I3587/60)/60)/24)+DATE(1970,1,1)</f>
        <v>41994.716319444444</v>
      </c>
      <c r="U3587" s="13">
        <f t="shared" ref="U3587:U3650" si="454">DATEDIF(S3587,T3587,"d")</f>
        <v>30</v>
      </c>
      <c r="V3587" s="13">
        <f t="shared" ref="V3587:V3650" si="455">E3587/U3587</f>
        <v>135</v>
      </c>
    </row>
    <row r="3588" spans="1:2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42576.697569444441</v>
      </c>
      <c r="T3588" s="10">
        <f t="shared" si="453"/>
        <v>42636.697569444441</v>
      </c>
      <c r="U3588" s="13">
        <f t="shared" si="454"/>
        <v>60</v>
      </c>
      <c r="V3588" s="13">
        <f t="shared" si="455"/>
        <v>136.78333333333333</v>
      </c>
    </row>
    <row r="3589" spans="1:22" ht="2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42503.539976851855</v>
      </c>
      <c r="T3589" s="10">
        <f t="shared" si="453"/>
        <v>42548.791666666672</v>
      </c>
      <c r="U3589" s="13">
        <f t="shared" si="454"/>
        <v>45</v>
      </c>
      <c r="V3589" s="13">
        <f t="shared" si="455"/>
        <v>14.066666666666666</v>
      </c>
    </row>
    <row r="3590" spans="1:22" ht="2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42101.828819444447</v>
      </c>
      <c r="T3590" s="10">
        <f t="shared" si="453"/>
        <v>42123.958333333328</v>
      </c>
      <c r="U3590" s="13">
        <f t="shared" si="454"/>
        <v>22</v>
      </c>
      <c r="V3590" s="13">
        <f t="shared" si="455"/>
        <v>9.1363636363636367</v>
      </c>
    </row>
    <row r="3591" spans="1:22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42125.647534722222</v>
      </c>
      <c r="T3591" s="10">
        <f t="shared" si="453"/>
        <v>42150.647534722222</v>
      </c>
      <c r="U3591" s="13">
        <f t="shared" si="454"/>
        <v>25</v>
      </c>
      <c r="V3591" s="13">
        <f t="shared" si="455"/>
        <v>204</v>
      </c>
    </row>
    <row r="3592" spans="1:22" ht="43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41902.333726851852</v>
      </c>
      <c r="T3592" s="10">
        <f t="shared" si="453"/>
        <v>41932.333726851852</v>
      </c>
      <c r="U3592" s="13">
        <f t="shared" si="454"/>
        <v>30</v>
      </c>
      <c r="V3592" s="13">
        <f t="shared" si="455"/>
        <v>166.76666666666668</v>
      </c>
    </row>
    <row r="3593" spans="1:22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42003.948425925926</v>
      </c>
      <c r="T3593" s="10">
        <f t="shared" si="453"/>
        <v>42028.207638888889</v>
      </c>
      <c r="U3593" s="13">
        <f t="shared" si="454"/>
        <v>25</v>
      </c>
      <c r="V3593" s="13">
        <f t="shared" si="455"/>
        <v>49</v>
      </c>
    </row>
    <row r="3594" spans="1:22" ht="2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41988.829942129625</v>
      </c>
      <c r="T3594" s="10">
        <f t="shared" si="453"/>
        <v>42046.207638888889</v>
      </c>
      <c r="U3594" s="13">
        <f t="shared" si="454"/>
        <v>58</v>
      </c>
      <c r="V3594" s="13">
        <f t="shared" si="455"/>
        <v>43.879310344827587</v>
      </c>
    </row>
    <row r="3595" spans="1:22" ht="2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41974.898599537039</v>
      </c>
      <c r="T3595" s="10">
        <f t="shared" si="453"/>
        <v>42009.851388888885</v>
      </c>
      <c r="U3595" s="13">
        <f t="shared" si="454"/>
        <v>35</v>
      </c>
      <c r="V3595" s="13">
        <f t="shared" si="455"/>
        <v>94.828571428571422</v>
      </c>
    </row>
    <row r="3596" spans="1:22" ht="43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42592.066921296297</v>
      </c>
      <c r="T3596" s="10">
        <f t="shared" si="453"/>
        <v>42617.066921296297</v>
      </c>
      <c r="U3596" s="13">
        <f t="shared" si="454"/>
        <v>25</v>
      </c>
      <c r="V3596" s="13">
        <f t="shared" si="455"/>
        <v>80.599999999999994</v>
      </c>
    </row>
    <row r="3597" spans="1:22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42050.008368055554</v>
      </c>
      <c r="T3597" s="10">
        <f t="shared" si="453"/>
        <v>42076.290972222225</v>
      </c>
      <c r="U3597" s="13">
        <f t="shared" si="454"/>
        <v>26</v>
      </c>
      <c r="V3597" s="13">
        <f t="shared" si="455"/>
        <v>118.5</v>
      </c>
    </row>
    <row r="3598" spans="1:22" ht="2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41856.715069444443</v>
      </c>
      <c r="T3598" s="10">
        <f t="shared" si="453"/>
        <v>41877.715069444443</v>
      </c>
      <c r="U3598" s="13">
        <f t="shared" si="454"/>
        <v>21</v>
      </c>
      <c r="V3598" s="13">
        <f t="shared" si="455"/>
        <v>56.428571428571431</v>
      </c>
    </row>
    <row r="3599" spans="1:22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42417.585532407407</v>
      </c>
      <c r="T3599" s="10">
        <f t="shared" si="453"/>
        <v>42432.249305555553</v>
      </c>
      <c r="U3599" s="13">
        <f t="shared" si="454"/>
        <v>15</v>
      </c>
      <c r="V3599" s="13">
        <f t="shared" si="455"/>
        <v>171</v>
      </c>
    </row>
    <row r="3600" spans="1:22" ht="2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41866.79886574074</v>
      </c>
      <c r="T3600" s="10">
        <f t="shared" si="453"/>
        <v>41885.207638888889</v>
      </c>
      <c r="U3600" s="13">
        <f t="shared" si="454"/>
        <v>19</v>
      </c>
      <c r="V3600" s="13">
        <f t="shared" si="455"/>
        <v>57.94736842105263</v>
      </c>
    </row>
    <row r="3601" spans="1:22" ht="2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42220.79487268519</v>
      </c>
      <c r="T3601" s="10">
        <f t="shared" si="453"/>
        <v>42246</v>
      </c>
      <c r="U3601" s="13">
        <f t="shared" si="454"/>
        <v>26</v>
      </c>
      <c r="V3601" s="13">
        <f t="shared" si="455"/>
        <v>38.846153846153847</v>
      </c>
    </row>
    <row r="3602" spans="1:22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42628.849120370374</v>
      </c>
      <c r="T3602" s="10">
        <f t="shared" si="453"/>
        <v>42656.849120370374</v>
      </c>
      <c r="U3602" s="13">
        <f t="shared" si="454"/>
        <v>28</v>
      </c>
      <c r="V3602" s="13">
        <f t="shared" si="455"/>
        <v>0.4642857142857143</v>
      </c>
    </row>
    <row r="3603" spans="1:22" ht="2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41990.99863425926</v>
      </c>
      <c r="T3603" s="10">
        <f t="shared" si="453"/>
        <v>42020.99863425926</v>
      </c>
      <c r="U3603" s="13">
        <f t="shared" si="454"/>
        <v>30</v>
      </c>
      <c r="V3603" s="13">
        <f t="shared" si="455"/>
        <v>69.566666666666663</v>
      </c>
    </row>
    <row r="3604" spans="1:22" ht="43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42447.894432870366</v>
      </c>
      <c r="T3604" s="10">
        <f t="shared" si="453"/>
        <v>42507.894432870366</v>
      </c>
      <c r="U3604" s="13">
        <f t="shared" si="454"/>
        <v>60</v>
      </c>
      <c r="V3604" s="13">
        <f t="shared" si="455"/>
        <v>66.7</v>
      </c>
    </row>
    <row r="3605" spans="1:22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42283.864351851851</v>
      </c>
      <c r="T3605" s="10">
        <f t="shared" si="453"/>
        <v>42313.906018518523</v>
      </c>
      <c r="U3605" s="13">
        <f t="shared" si="454"/>
        <v>30</v>
      </c>
      <c r="V3605" s="13">
        <f t="shared" si="455"/>
        <v>85.333333333333329</v>
      </c>
    </row>
    <row r="3606" spans="1:22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42483.015694444446</v>
      </c>
      <c r="T3606" s="10">
        <f t="shared" si="453"/>
        <v>42489.290972222225</v>
      </c>
      <c r="U3606" s="13">
        <f t="shared" si="454"/>
        <v>6</v>
      </c>
      <c r="V3606" s="13">
        <f t="shared" si="455"/>
        <v>564.16666666666663</v>
      </c>
    </row>
    <row r="3607" spans="1:22" ht="43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42383.793124999997</v>
      </c>
      <c r="T3607" s="10">
        <f t="shared" si="453"/>
        <v>42413.793124999997</v>
      </c>
      <c r="U3607" s="13">
        <f t="shared" si="454"/>
        <v>30</v>
      </c>
      <c r="V3607" s="13">
        <f t="shared" si="455"/>
        <v>15.333333333333334</v>
      </c>
    </row>
    <row r="3608" spans="1:22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42566.604826388888</v>
      </c>
      <c r="T3608" s="10">
        <f t="shared" si="453"/>
        <v>42596.604826388888</v>
      </c>
      <c r="U3608" s="13">
        <f t="shared" si="454"/>
        <v>30</v>
      </c>
      <c r="V3608" s="13">
        <f t="shared" si="455"/>
        <v>130.26666666666668</v>
      </c>
    </row>
    <row r="3609" spans="1:22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42338.963912037041</v>
      </c>
      <c r="T3609" s="10">
        <f t="shared" si="453"/>
        <v>42353</v>
      </c>
      <c r="U3609" s="13">
        <f t="shared" si="454"/>
        <v>15</v>
      </c>
      <c r="V3609" s="13">
        <f t="shared" si="455"/>
        <v>38.666666666666664</v>
      </c>
    </row>
    <row r="3610" spans="1:22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42506.709375000006</v>
      </c>
      <c r="T3610" s="10">
        <f t="shared" si="453"/>
        <v>42538.583333333328</v>
      </c>
      <c r="U3610" s="13">
        <f t="shared" si="454"/>
        <v>32</v>
      </c>
      <c r="V3610" s="13">
        <f t="shared" si="455"/>
        <v>25</v>
      </c>
    </row>
    <row r="3611" spans="1:22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42429.991724537031</v>
      </c>
      <c r="T3611" s="10">
        <f t="shared" si="453"/>
        <v>42459.950057870374</v>
      </c>
      <c r="U3611" s="13">
        <f t="shared" si="454"/>
        <v>30</v>
      </c>
      <c r="V3611" s="13">
        <f t="shared" si="455"/>
        <v>100.16666666666667</v>
      </c>
    </row>
    <row r="3612" spans="1:22" ht="2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42203.432129629626</v>
      </c>
      <c r="T3612" s="10">
        <f t="shared" si="453"/>
        <v>42233.432129629626</v>
      </c>
      <c r="U3612" s="13">
        <f t="shared" si="454"/>
        <v>30</v>
      </c>
      <c r="V3612" s="13">
        <f t="shared" si="455"/>
        <v>54.1</v>
      </c>
    </row>
    <row r="3613" spans="1:22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42072.370381944449</v>
      </c>
      <c r="T3613" s="10">
        <f t="shared" si="453"/>
        <v>42102.370381944449</v>
      </c>
      <c r="U3613" s="13">
        <f t="shared" si="454"/>
        <v>30</v>
      </c>
      <c r="V3613" s="13">
        <f t="shared" si="455"/>
        <v>113.33333333333333</v>
      </c>
    </row>
    <row r="3614" spans="1:22" ht="2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41789.726979166669</v>
      </c>
      <c r="T3614" s="10">
        <f t="shared" si="453"/>
        <v>41799.726979166669</v>
      </c>
      <c r="U3614" s="13">
        <f t="shared" si="454"/>
        <v>10</v>
      </c>
      <c r="V3614" s="13">
        <f t="shared" si="455"/>
        <v>722</v>
      </c>
    </row>
    <row r="3615" spans="1:22" ht="29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41788.58997685185</v>
      </c>
      <c r="T3615" s="10">
        <f t="shared" si="453"/>
        <v>41818.58997685185</v>
      </c>
      <c r="U3615" s="13">
        <f t="shared" si="454"/>
        <v>30</v>
      </c>
      <c r="V3615" s="13">
        <f t="shared" si="455"/>
        <v>41.666666666666664</v>
      </c>
    </row>
    <row r="3616" spans="1:22" ht="2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42144.041851851856</v>
      </c>
      <c r="T3616" s="10">
        <f t="shared" si="453"/>
        <v>42174.041851851856</v>
      </c>
      <c r="U3616" s="13">
        <f t="shared" si="454"/>
        <v>30</v>
      </c>
      <c r="V3616" s="13">
        <f t="shared" si="455"/>
        <v>84</v>
      </c>
    </row>
    <row r="3617" spans="1:22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42318.593703703707</v>
      </c>
      <c r="T3617" s="10">
        <f t="shared" si="453"/>
        <v>42348.593703703707</v>
      </c>
      <c r="U3617" s="13">
        <f t="shared" si="454"/>
        <v>30</v>
      </c>
      <c r="V3617" s="13">
        <f t="shared" si="455"/>
        <v>89</v>
      </c>
    </row>
    <row r="3618" spans="1:22" ht="43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42052.949814814812</v>
      </c>
      <c r="T3618" s="10">
        <f t="shared" si="453"/>
        <v>42082.908148148148</v>
      </c>
      <c r="U3618" s="13">
        <f t="shared" si="454"/>
        <v>30</v>
      </c>
      <c r="V3618" s="13">
        <f t="shared" si="455"/>
        <v>104</v>
      </c>
    </row>
    <row r="3619" spans="1:22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42779.610289351855</v>
      </c>
      <c r="T3619" s="10">
        <f t="shared" si="453"/>
        <v>42794</v>
      </c>
      <c r="U3619" s="13">
        <f t="shared" si="454"/>
        <v>15</v>
      </c>
      <c r="V3619" s="13">
        <f t="shared" si="455"/>
        <v>58.666666666666664</v>
      </c>
    </row>
    <row r="3620" spans="1:22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42128.627893518518</v>
      </c>
      <c r="T3620" s="10">
        <f t="shared" si="453"/>
        <v>42158.627893518518</v>
      </c>
      <c r="U3620" s="13">
        <f t="shared" si="454"/>
        <v>30</v>
      </c>
      <c r="V3620" s="13">
        <f t="shared" si="455"/>
        <v>67.333333333333329</v>
      </c>
    </row>
    <row r="3621" spans="1:22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42661.132245370376</v>
      </c>
      <c r="T3621" s="10">
        <f t="shared" si="453"/>
        <v>42693.916666666672</v>
      </c>
      <c r="U3621" s="13">
        <f t="shared" si="454"/>
        <v>32</v>
      </c>
      <c r="V3621" s="13">
        <f t="shared" si="455"/>
        <v>35.3125</v>
      </c>
    </row>
    <row r="3622" spans="1:22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42037.938206018516</v>
      </c>
      <c r="T3622" s="10">
        <f t="shared" si="453"/>
        <v>42068.166666666672</v>
      </c>
      <c r="U3622" s="13">
        <f t="shared" si="454"/>
        <v>31</v>
      </c>
      <c r="V3622" s="13">
        <f t="shared" si="455"/>
        <v>356.29032258064518</v>
      </c>
    </row>
    <row r="3623" spans="1:22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42619.935694444444</v>
      </c>
      <c r="T3623" s="10">
        <f t="shared" si="453"/>
        <v>42643.875</v>
      </c>
      <c r="U3623" s="13">
        <f t="shared" si="454"/>
        <v>24</v>
      </c>
      <c r="V3623" s="13">
        <f t="shared" si="455"/>
        <v>137.16666666666666</v>
      </c>
    </row>
    <row r="3624" spans="1:22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41877.221886574072</v>
      </c>
      <c r="T3624" s="10">
        <f t="shared" si="453"/>
        <v>41910.140972222223</v>
      </c>
      <c r="U3624" s="13">
        <f t="shared" si="454"/>
        <v>33</v>
      </c>
      <c r="V3624" s="13">
        <f t="shared" si="455"/>
        <v>30.333030303030302</v>
      </c>
    </row>
    <row r="3625" spans="1:22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41828.736921296295</v>
      </c>
      <c r="T3625" s="10">
        <f t="shared" si="453"/>
        <v>41846.291666666664</v>
      </c>
      <c r="U3625" s="13">
        <f t="shared" si="454"/>
        <v>18</v>
      </c>
      <c r="V3625" s="13">
        <f t="shared" si="455"/>
        <v>166.66666666666666</v>
      </c>
    </row>
    <row r="3626" spans="1:22" ht="58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42545.774189814809</v>
      </c>
      <c r="T3626" s="10">
        <f t="shared" si="453"/>
        <v>42605.774189814809</v>
      </c>
      <c r="U3626" s="13">
        <f t="shared" si="454"/>
        <v>60</v>
      </c>
      <c r="V3626" s="13">
        <f t="shared" si="455"/>
        <v>52.466666666666669</v>
      </c>
    </row>
    <row r="3627" spans="1:22" ht="43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42157.652511574073</v>
      </c>
      <c r="T3627" s="10">
        <f t="shared" si="453"/>
        <v>42187.652511574073</v>
      </c>
      <c r="U3627" s="13">
        <f t="shared" si="454"/>
        <v>30</v>
      </c>
      <c r="V3627" s="13">
        <f t="shared" si="455"/>
        <v>102.66666666666667</v>
      </c>
    </row>
    <row r="3628" spans="1:22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41846.667326388888</v>
      </c>
      <c r="T3628" s="10">
        <f t="shared" si="453"/>
        <v>41867.667326388888</v>
      </c>
      <c r="U3628" s="13">
        <f t="shared" si="454"/>
        <v>21</v>
      </c>
      <c r="V3628" s="13">
        <f t="shared" si="455"/>
        <v>193.95238095238096</v>
      </c>
    </row>
    <row r="3629" spans="1:22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42460.741747685184</v>
      </c>
      <c r="T3629" s="10">
        <f t="shared" si="453"/>
        <v>42511.165972222225</v>
      </c>
      <c r="U3629" s="13">
        <f t="shared" si="454"/>
        <v>51</v>
      </c>
      <c r="V3629" s="13">
        <f t="shared" si="455"/>
        <v>39.215686274509807</v>
      </c>
    </row>
    <row r="3630" spans="1:22" ht="43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42291.833287037036</v>
      </c>
      <c r="T3630" s="10">
        <f t="shared" si="453"/>
        <v>42351.874953703707</v>
      </c>
      <c r="U3630" s="13">
        <f t="shared" si="454"/>
        <v>60</v>
      </c>
      <c r="V3630" s="13">
        <f t="shared" si="455"/>
        <v>0</v>
      </c>
    </row>
    <row r="3631" spans="1:22" ht="43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42437.094490740739</v>
      </c>
      <c r="T3631" s="10">
        <f t="shared" si="453"/>
        <v>42495.708333333328</v>
      </c>
      <c r="U3631" s="13">
        <f t="shared" si="454"/>
        <v>58</v>
      </c>
      <c r="V3631" s="13">
        <f t="shared" si="455"/>
        <v>3.4482758620689655E-2</v>
      </c>
    </row>
    <row r="3632" spans="1:22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41942.84710648148</v>
      </c>
      <c r="T3632" s="10">
        <f t="shared" si="453"/>
        <v>41972.888773148152</v>
      </c>
      <c r="U3632" s="13">
        <f t="shared" si="454"/>
        <v>30</v>
      </c>
      <c r="V3632" s="13">
        <f t="shared" si="455"/>
        <v>3.3333333333333333E-2</v>
      </c>
    </row>
    <row r="3633" spans="1:22" ht="43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41880.753437499996</v>
      </c>
      <c r="T3633" s="10">
        <f t="shared" si="453"/>
        <v>41905.165972222225</v>
      </c>
      <c r="U3633" s="13">
        <f t="shared" si="454"/>
        <v>25</v>
      </c>
      <c r="V3633" s="13">
        <f t="shared" si="455"/>
        <v>349</v>
      </c>
    </row>
    <row r="3634" spans="1:22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41946.936909722222</v>
      </c>
      <c r="T3634" s="10">
        <f t="shared" si="453"/>
        <v>41966.936909722222</v>
      </c>
      <c r="U3634" s="13">
        <f t="shared" si="454"/>
        <v>20</v>
      </c>
      <c r="V3634" s="13">
        <f t="shared" si="455"/>
        <v>5</v>
      </c>
    </row>
    <row r="3635" spans="1:22" ht="2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42649.623460648145</v>
      </c>
      <c r="T3635" s="10">
        <f t="shared" si="453"/>
        <v>42693.041666666672</v>
      </c>
      <c r="U3635" s="13">
        <f t="shared" si="454"/>
        <v>44</v>
      </c>
      <c r="V3635" s="13">
        <f t="shared" si="455"/>
        <v>40.045454545454547</v>
      </c>
    </row>
    <row r="3636" spans="1:22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42701.166365740741</v>
      </c>
      <c r="T3636" s="10">
        <f t="shared" si="453"/>
        <v>42749.165972222225</v>
      </c>
      <c r="U3636" s="13">
        <f t="shared" si="454"/>
        <v>48</v>
      </c>
      <c r="V3636" s="13">
        <f t="shared" si="455"/>
        <v>66.354166666666671</v>
      </c>
    </row>
    <row r="3637" spans="1:22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42450.88282407407</v>
      </c>
      <c r="T3637" s="10">
        <f t="shared" si="453"/>
        <v>42480.88282407407</v>
      </c>
      <c r="U3637" s="13">
        <f t="shared" si="454"/>
        <v>30</v>
      </c>
      <c r="V3637" s="13">
        <f t="shared" si="455"/>
        <v>42.533333333333331</v>
      </c>
    </row>
    <row r="3638" spans="1:22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42226.694780092599</v>
      </c>
      <c r="T3638" s="10">
        <f t="shared" si="453"/>
        <v>42261.694780092599</v>
      </c>
      <c r="U3638" s="13">
        <f t="shared" si="454"/>
        <v>35</v>
      </c>
      <c r="V3638" s="13">
        <f t="shared" si="455"/>
        <v>0</v>
      </c>
    </row>
    <row r="3639" spans="1:22" ht="43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41975.700636574074</v>
      </c>
      <c r="T3639" s="10">
        <f t="shared" si="453"/>
        <v>42005.700636574074</v>
      </c>
      <c r="U3639" s="13">
        <f t="shared" si="454"/>
        <v>30</v>
      </c>
      <c r="V3639" s="13">
        <f t="shared" si="455"/>
        <v>30.866666666666667</v>
      </c>
    </row>
    <row r="3640" spans="1:22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42053.672824074078</v>
      </c>
      <c r="T3640" s="10">
        <f t="shared" si="453"/>
        <v>42113.631157407406</v>
      </c>
      <c r="U3640" s="13">
        <f t="shared" si="454"/>
        <v>60</v>
      </c>
      <c r="V3640" s="13">
        <f t="shared" si="455"/>
        <v>3.6</v>
      </c>
    </row>
    <row r="3641" spans="1:22" ht="43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42590.677152777775</v>
      </c>
      <c r="T3641" s="10">
        <f t="shared" si="453"/>
        <v>42650.632638888885</v>
      </c>
      <c r="U3641" s="13">
        <f t="shared" si="454"/>
        <v>60</v>
      </c>
      <c r="V3641" s="13">
        <f t="shared" si="455"/>
        <v>1.6666666666666666E-2</v>
      </c>
    </row>
    <row r="3642" spans="1:22" ht="58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42104.781597222223</v>
      </c>
      <c r="T3642" s="10">
        <f t="shared" si="453"/>
        <v>42134.781597222223</v>
      </c>
      <c r="U3642" s="13">
        <f t="shared" si="454"/>
        <v>30</v>
      </c>
      <c r="V3642" s="13">
        <f t="shared" si="455"/>
        <v>1.8333333333333333</v>
      </c>
    </row>
    <row r="3643" spans="1:22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41899.627071759263</v>
      </c>
      <c r="T3643" s="10">
        <f t="shared" si="453"/>
        <v>41917.208333333336</v>
      </c>
      <c r="U3643" s="13">
        <f t="shared" si="454"/>
        <v>18</v>
      </c>
      <c r="V3643" s="13">
        <f t="shared" si="455"/>
        <v>0</v>
      </c>
    </row>
    <row r="3644" spans="1:22" ht="43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42297.816284722227</v>
      </c>
      <c r="T3644" s="10">
        <f t="shared" si="453"/>
        <v>42338.708333333328</v>
      </c>
      <c r="U3644" s="13">
        <f t="shared" si="454"/>
        <v>41</v>
      </c>
      <c r="V3644" s="13">
        <f t="shared" si="455"/>
        <v>0.36585365853658536</v>
      </c>
    </row>
    <row r="3645" spans="1:22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0">
        <f t="shared" si="452"/>
        <v>42285.143969907411</v>
      </c>
      <c r="T3645" s="10">
        <f t="shared" si="453"/>
        <v>42325.185636574075</v>
      </c>
      <c r="U3645" s="13">
        <f t="shared" si="454"/>
        <v>40</v>
      </c>
      <c r="V3645" s="13">
        <f t="shared" si="455"/>
        <v>0</v>
      </c>
    </row>
    <row r="3646" spans="1:22" ht="2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42409.241747685184</v>
      </c>
      <c r="T3646" s="10">
        <f t="shared" si="453"/>
        <v>42437.207638888889</v>
      </c>
      <c r="U3646" s="13">
        <f t="shared" si="454"/>
        <v>28</v>
      </c>
      <c r="V3646" s="13">
        <f t="shared" si="455"/>
        <v>29.321428571428573</v>
      </c>
    </row>
    <row r="3647" spans="1:22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42665.970347222217</v>
      </c>
      <c r="T3647" s="10">
        <f t="shared" si="453"/>
        <v>42696.012013888889</v>
      </c>
      <c r="U3647" s="13">
        <f t="shared" si="454"/>
        <v>31</v>
      </c>
      <c r="V3647" s="13">
        <f t="shared" si="455"/>
        <v>3.2258064516129031E-2</v>
      </c>
    </row>
    <row r="3648" spans="1:22" ht="2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42140.421319444446</v>
      </c>
      <c r="T3648" s="10">
        <f t="shared" si="453"/>
        <v>42171.979166666672</v>
      </c>
      <c r="U3648" s="13">
        <f t="shared" si="454"/>
        <v>31</v>
      </c>
      <c r="V3648" s="13">
        <f t="shared" si="455"/>
        <v>15.516129032258064</v>
      </c>
    </row>
    <row r="3649" spans="1:22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42598.749155092592</v>
      </c>
      <c r="T3649" s="10">
        <f t="shared" si="453"/>
        <v>42643.749155092592</v>
      </c>
      <c r="U3649" s="13">
        <f t="shared" si="454"/>
        <v>45</v>
      </c>
      <c r="V3649" s="13">
        <f t="shared" si="455"/>
        <v>0.66666666666666663</v>
      </c>
    </row>
    <row r="3650" spans="1:22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41887.292187500003</v>
      </c>
      <c r="T3650" s="10">
        <f t="shared" si="453"/>
        <v>41917.292187500003</v>
      </c>
      <c r="U3650" s="13">
        <f t="shared" si="454"/>
        <v>30</v>
      </c>
      <c r="V3650" s="13">
        <f t="shared" si="455"/>
        <v>1338.4333333333334</v>
      </c>
    </row>
    <row r="3651" spans="1:22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10">
        <f t="shared" ref="S3651:S3714" si="460">(((J3651/60)/60)/24)+DATE(1970,1,1)</f>
        <v>41780.712893518517</v>
      </c>
      <c r="T3651" s="10">
        <f t="shared" ref="T3651:T3714" si="461">(((I3651/60)/60)/24)+DATE(1970,1,1)</f>
        <v>41806.712893518517</v>
      </c>
      <c r="U3651" s="13">
        <f t="shared" ref="U3651:U3714" si="462">DATEDIF(S3651,T3651,"d")</f>
        <v>26</v>
      </c>
      <c r="V3651" s="13">
        <f t="shared" ref="V3651:V3714" si="463">E3651/U3651</f>
        <v>30</v>
      </c>
    </row>
    <row r="3652" spans="1:22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42381.478981481487</v>
      </c>
      <c r="T3652" s="10">
        <f t="shared" si="461"/>
        <v>42402.478981481487</v>
      </c>
      <c r="U3652" s="13">
        <f t="shared" si="462"/>
        <v>21</v>
      </c>
      <c r="V3652" s="13">
        <f t="shared" si="463"/>
        <v>23.80952380952381</v>
      </c>
    </row>
    <row r="3653" spans="1:22" ht="29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41828.646319444444</v>
      </c>
      <c r="T3653" s="10">
        <f t="shared" si="461"/>
        <v>41861.665972222225</v>
      </c>
      <c r="U3653" s="13">
        <f t="shared" si="462"/>
        <v>33</v>
      </c>
      <c r="V3653" s="13">
        <f t="shared" si="463"/>
        <v>15.757575757575758</v>
      </c>
    </row>
    <row r="3654" spans="1:22" ht="43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42596.644699074073</v>
      </c>
      <c r="T3654" s="10">
        <f t="shared" si="461"/>
        <v>42607.165972222225</v>
      </c>
      <c r="U3654" s="13">
        <f t="shared" si="462"/>
        <v>11</v>
      </c>
      <c r="V3654" s="13">
        <f t="shared" si="463"/>
        <v>68.36363636363636</v>
      </c>
    </row>
    <row r="3655" spans="1:22" ht="43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42191.363506944443</v>
      </c>
      <c r="T3655" s="10">
        <f t="shared" si="461"/>
        <v>42221.363506944443</v>
      </c>
      <c r="U3655" s="13">
        <f t="shared" si="462"/>
        <v>30</v>
      </c>
      <c r="V3655" s="13">
        <f t="shared" si="463"/>
        <v>67</v>
      </c>
    </row>
    <row r="3656" spans="1:22" ht="43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42440.416504629626</v>
      </c>
      <c r="T3656" s="10">
        <f t="shared" si="461"/>
        <v>42463.708333333328</v>
      </c>
      <c r="U3656" s="13">
        <f t="shared" si="462"/>
        <v>23</v>
      </c>
      <c r="V3656" s="13">
        <f t="shared" si="463"/>
        <v>113.73913043478261</v>
      </c>
    </row>
    <row r="3657" spans="1:22" ht="43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42173.803217592591</v>
      </c>
      <c r="T3657" s="10">
        <f t="shared" si="461"/>
        <v>42203.290972222225</v>
      </c>
      <c r="U3657" s="13">
        <f t="shared" si="462"/>
        <v>30</v>
      </c>
      <c r="V3657" s="13">
        <f t="shared" si="463"/>
        <v>193.76666666666668</v>
      </c>
    </row>
    <row r="3658" spans="1:22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42737.910138888896</v>
      </c>
      <c r="T3658" s="10">
        <f t="shared" si="461"/>
        <v>42767.957638888889</v>
      </c>
      <c r="U3658" s="13">
        <f t="shared" si="462"/>
        <v>30</v>
      </c>
      <c r="V3658" s="13">
        <f t="shared" si="463"/>
        <v>176.36666666666667</v>
      </c>
    </row>
    <row r="3659" spans="1:22" ht="43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42499.629849537043</v>
      </c>
      <c r="T3659" s="10">
        <f t="shared" si="461"/>
        <v>42522.904166666667</v>
      </c>
      <c r="U3659" s="13">
        <f t="shared" si="462"/>
        <v>23</v>
      </c>
      <c r="V3659" s="13">
        <f t="shared" si="463"/>
        <v>96.304347826086953</v>
      </c>
    </row>
    <row r="3660" spans="1:22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41775.858564814815</v>
      </c>
      <c r="T3660" s="10">
        <f t="shared" si="461"/>
        <v>41822.165972222225</v>
      </c>
      <c r="U3660" s="13">
        <f t="shared" si="462"/>
        <v>47</v>
      </c>
      <c r="V3660" s="13">
        <f t="shared" si="463"/>
        <v>32.127659574468083</v>
      </c>
    </row>
    <row r="3661" spans="1:22" ht="2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42055.277199074073</v>
      </c>
      <c r="T3661" s="10">
        <f t="shared" si="461"/>
        <v>42082.610416666663</v>
      </c>
      <c r="U3661" s="13">
        <f t="shared" si="462"/>
        <v>27</v>
      </c>
      <c r="V3661" s="13">
        <f t="shared" si="463"/>
        <v>113.37037037037037</v>
      </c>
    </row>
    <row r="3662" spans="1:22" ht="43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41971.881076388891</v>
      </c>
      <c r="T3662" s="10">
        <f t="shared" si="461"/>
        <v>41996.881076388891</v>
      </c>
      <c r="U3662" s="13">
        <f t="shared" si="462"/>
        <v>25</v>
      </c>
      <c r="V3662" s="13">
        <f t="shared" si="463"/>
        <v>10</v>
      </c>
    </row>
    <row r="3663" spans="1:22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42447.896666666667</v>
      </c>
      <c r="T3663" s="10">
        <f t="shared" si="461"/>
        <v>42470.166666666672</v>
      </c>
      <c r="U3663" s="13">
        <f t="shared" si="462"/>
        <v>23</v>
      </c>
      <c r="V3663" s="13">
        <f t="shared" si="463"/>
        <v>144.78260869565219</v>
      </c>
    </row>
    <row r="3664" spans="1:22" ht="43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42064.220069444447</v>
      </c>
      <c r="T3664" s="10">
        <f t="shared" si="461"/>
        <v>42094.178402777776</v>
      </c>
      <c r="U3664" s="13">
        <f t="shared" si="462"/>
        <v>30</v>
      </c>
      <c r="V3664" s="13">
        <f t="shared" si="463"/>
        <v>270.46666666666664</v>
      </c>
    </row>
    <row r="3665" spans="1:22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42665.451736111107</v>
      </c>
      <c r="T3665" s="10">
        <f t="shared" si="461"/>
        <v>42725.493402777778</v>
      </c>
      <c r="U3665" s="13">
        <f t="shared" si="462"/>
        <v>60</v>
      </c>
      <c r="V3665" s="13">
        <f t="shared" si="463"/>
        <v>3.9</v>
      </c>
    </row>
    <row r="3666" spans="1:22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42523.248715277776</v>
      </c>
      <c r="T3666" s="10">
        <f t="shared" si="461"/>
        <v>42537.248715277776</v>
      </c>
      <c r="U3666" s="13">
        <f t="shared" si="462"/>
        <v>14</v>
      </c>
      <c r="V3666" s="13">
        <f t="shared" si="463"/>
        <v>62.5</v>
      </c>
    </row>
    <row r="3667" spans="1:22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42294.808124999996</v>
      </c>
      <c r="T3667" s="10">
        <f t="shared" si="461"/>
        <v>42305.829166666663</v>
      </c>
      <c r="U3667" s="13">
        <f t="shared" si="462"/>
        <v>11</v>
      </c>
      <c r="V3667" s="13">
        <f t="shared" si="463"/>
        <v>64.909090909090907</v>
      </c>
    </row>
    <row r="3668" spans="1:2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41822.90488425926</v>
      </c>
      <c r="T3668" s="10">
        <f t="shared" si="461"/>
        <v>41844.291666666664</v>
      </c>
      <c r="U3668" s="13">
        <f t="shared" si="462"/>
        <v>22</v>
      </c>
      <c r="V3668" s="13">
        <f t="shared" si="463"/>
        <v>54.545454545454547</v>
      </c>
    </row>
    <row r="3669" spans="1:22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42173.970127314817</v>
      </c>
      <c r="T3669" s="10">
        <f t="shared" si="461"/>
        <v>42203.970127314817</v>
      </c>
      <c r="U3669" s="13">
        <f t="shared" si="462"/>
        <v>30</v>
      </c>
      <c r="V3669" s="13">
        <f t="shared" si="463"/>
        <v>103.17033333333333</v>
      </c>
    </row>
    <row r="3670" spans="1:22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42185.556157407409</v>
      </c>
      <c r="T3670" s="10">
        <f t="shared" si="461"/>
        <v>42208.772916666669</v>
      </c>
      <c r="U3670" s="13">
        <f t="shared" si="462"/>
        <v>23</v>
      </c>
      <c r="V3670" s="13">
        <f t="shared" si="463"/>
        <v>45</v>
      </c>
    </row>
    <row r="3671" spans="1:22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42136.675196759257</v>
      </c>
      <c r="T3671" s="10">
        <f t="shared" si="461"/>
        <v>42166.675196759257</v>
      </c>
      <c r="U3671" s="13">
        <f t="shared" si="462"/>
        <v>30</v>
      </c>
      <c r="V3671" s="13">
        <f t="shared" si="463"/>
        <v>46.06666666666667</v>
      </c>
    </row>
    <row r="3672" spans="1:22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42142.514016203699</v>
      </c>
      <c r="T3672" s="10">
        <f t="shared" si="461"/>
        <v>42155.958333333328</v>
      </c>
      <c r="U3672" s="13">
        <f t="shared" si="462"/>
        <v>13</v>
      </c>
      <c r="V3672" s="13">
        <f t="shared" si="463"/>
        <v>18.53846153846154</v>
      </c>
    </row>
    <row r="3673" spans="1:22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41820.62809027778</v>
      </c>
      <c r="T3673" s="10">
        <f t="shared" si="461"/>
        <v>41841.165972222225</v>
      </c>
      <c r="U3673" s="13">
        <f t="shared" si="462"/>
        <v>21</v>
      </c>
      <c r="V3673" s="13">
        <f t="shared" si="463"/>
        <v>168.0952380952381</v>
      </c>
    </row>
    <row r="3674" spans="1:22" ht="43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41878.946574074071</v>
      </c>
      <c r="T3674" s="10">
        <f t="shared" si="461"/>
        <v>41908.946574074071</v>
      </c>
      <c r="U3674" s="13">
        <f t="shared" si="462"/>
        <v>30</v>
      </c>
      <c r="V3674" s="13">
        <f t="shared" si="463"/>
        <v>101.53333333333333</v>
      </c>
    </row>
    <row r="3675" spans="1:22" ht="2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41914.295104166667</v>
      </c>
      <c r="T3675" s="10">
        <f t="shared" si="461"/>
        <v>41948.536111111112</v>
      </c>
      <c r="U3675" s="13">
        <f t="shared" si="462"/>
        <v>34</v>
      </c>
      <c r="V3675" s="13">
        <f t="shared" si="463"/>
        <v>133.6764705882353</v>
      </c>
    </row>
    <row r="3676" spans="1:22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42556.873020833329</v>
      </c>
      <c r="T3676" s="10">
        <f t="shared" si="461"/>
        <v>42616.873020833329</v>
      </c>
      <c r="U3676" s="13">
        <f t="shared" si="462"/>
        <v>60</v>
      </c>
      <c r="V3676" s="13">
        <f t="shared" si="463"/>
        <v>75</v>
      </c>
    </row>
    <row r="3677" spans="1:22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42493.597013888888</v>
      </c>
      <c r="T3677" s="10">
        <f t="shared" si="461"/>
        <v>42505.958333333328</v>
      </c>
      <c r="U3677" s="13">
        <f t="shared" si="462"/>
        <v>12</v>
      </c>
      <c r="V3677" s="13">
        <f t="shared" si="463"/>
        <v>5.833333333333333</v>
      </c>
    </row>
    <row r="3678" spans="1:22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41876.815787037034</v>
      </c>
      <c r="T3678" s="10">
        <f t="shared" si="461"/>
        <v>41894.815787037034</v>
      </c>
      <c r="U3678" s="13">
        <f t="shared" si="462"/>
        <v>18</v>
      </c>
      <c r="V3678" s="13">
        <f t="shared" si="463"/>
        <v>57.222222222222221</v>
      </c>
    </row>
    <row r="3679" spans="1:22" ht="29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41802.574282407404</v>
      </c>
      <c r="T3679" s="10">
        <f t="shared" si="461"/>
        <v>41823.165972222225</v>
      </c>
      <c r="U3679" s="13">
        <f t="shared" si="462"/>
        <v>21</v>
      </c>
      <c r="V3679" s="13">
        <f t="shared" si="463"/>
        <v>588.02380952380952</v>
      </c>
    </row>
    <row r="3680" spans="1:22" ht="29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42120.531226851846</v>
      </c>
      <c r="T3680" s="10">
        <f t="shared" si="461"/>
        <v>42155.531226851846</v>
      </c>
      <c r="U3680" s="13">
        <f t="shared" si="462"/>
        <v>35</v>
      </c>
      <c r="V3680" s="13">
        <f t="shared" si="463"/>
        <v>58.571428571428569</v>
      </c>
    </row>
    <row r="3681" spans="1:22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41786.761354166665</v>
      </c>
      <c r="T3681" s="10">
        <f t="shared" si="461"/>
        <v>41821.207638888889</v>
      </c>
      <c r="U3681" s="13">
        <f t="shared" si="462"/>
        <v>35</v>
      </c>
      <c r="V3681" s="13">
        <f t="shared" si="463"/>
        <v>62.914285714285711</v>
      </c>
    </row>
    <row r="3682" spans="1:22" ht="29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42627.454097222217</v>
      </c>
      <c r="T3682" s="10">
        <f t="shared" si="461"/>
        <v>42648.454097222217</v>
      </c>
      <c r="U3682" s="13">
        <f t="shared" si="462"/>
        <v>21</v>
      </c>
      <c r="V3682" s="13">
        <f t="shared" si="463"/>
        <v>161.0952380952381</v>
      </c>
    </row>
    <row r="3683" spans="1:22" ht="43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42374.651504629626</v>
      </c>
      <c r="T3683" s="10">
        <f t="shared" si="461"/>
        <v>42384.651504629626</v>
      </c>
      <c r="U3683" s="13">
        <f t="shared" si="462"/>
        <v>10</v>
      </c>
      <c r="V3683" s="13">
        <f t="shared" si="463"/>
        <v>111.9</v>
      </c>
    </row>
    <row r="3684" spans="1:22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41772.685393518521</v>
      </c>
      <c r="T3684" s="10">
        <f t="shared" si="461"/>
        <v>41806.290972222225</v>
      </c>
      <c r="U3684" s="13">
        <f t="shared" si="462"/>
        <v>34</v>
      </c>
      <c r="V3684" s="13">
        <f t="shared" si="463"/>
        <v>122.82352941176471</v>
      </c>
    </row>
    <row r="3685" spans="1:22" ht="2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42633.116851851853</v>
      </c>
      <c r="T3685" s="10">
        <f t="shared" si="461"/>
        <v>42663.116851851853</v>
      </c>
      <c r="U3685" s="13">
        <f t="shared" si="462"/>
        <v>30</v>
      </c>
      <c r="V3685" s="13">
        <f t="shared" si="463"/>
        <v>129.33333333333334</v>
      </c>
    </row>
    <row r="3686" spans="1:22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42219.180393518516</v>
      </c>
      <c r="T3686" s="10">
        <f t="shared" si="461"/>
        <v>42249.180393518516</v>
      </c>
      <c r="U3686" s="13">
        <f t="shared" si="462"/>
        <v>30</v>
      </c>
      <c r="V3686" s="13">
        <f t="shared" si="463"/>
        <v>34.766666666666666</v>
      </c>
    </row>
    <row r="3687" spans="1:22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41753.593275462961</v>
      </c>
      <c r="T3687" s="10">
        <f t="shared" si="461"/>
        <v>41778.875</v>
      </c>
      <c r="U3687" s="13">
        <f t="shared" si="462"/>
        <v>25</v>
      </c>
      <c r="V3687" s="13">
        <f t="shared" si="463"/>
        <v>211.4</v>
      </c>
    </row>
    <row r="3688" spans="1:22" ht="2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42230.662731481483</v>
      </c>
      <c r="T3688" s="10">
        <f t="shared" si="461"/>
        <v>42245.165972222225</v>
      </c>
      <c r="U3688" s="13">
        <f t="shared" si="462"/>
        <v>15</v>
      </c>
      <c r="V3688" s="13">
        <f t="shared" si="463"/>
        <v>23.666666666666668</v>
      </c>
    </row>
    <row r="3689" spans="1:22" ht="43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41787.218229166669</v>
      </c>
      <c r="T3689" s="10">
        <f t="shared" si="461"/>
        <v>41817.218229166669</v>
      </c>
      <c r="U3689" s="13">
        <f t="shared" si="462"/>
        <v>30</v>
      </c>
      <c r="V3689" s="13">
        <f t="shared" si="463"/>
        <v>167.07499999999999</v>
      </c>
    </row>
    <row r="3690" spans="1:22" ht="2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41829.787083333329</v>
      </c>
      <c r="T3690" s="10">
        <f t="shared" si="461"/>
        <v>41859.787083333329</v>
      </c>
      <c r="U3690" s="13">
        <f t="shared" si="462"/>
        <v>30</v>
      </c>
      <c r="V3690" s="13">
        <f t="shared" si="463"/>
        <v>109.16666666666667</v>
      </c>
    </row>
    <row r="3691" spans="1:22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42147.826840277776</v>
      </c>
      <c r="T3691" s="10">
        <f t="shared" si="461"/>
        <v>42176.934027777781</v>
      </c>
      <c r="U3691" s="13">
        <f t="shared" si="462"/>
        <v>29</v>
      </c>
      <c r="V3691" s="13">
        <f t="shared" si="463"/>
        <v>122.41379310344827</v>
      </c>
    </row>
    <row r="3692" spans="1:22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41940.598182870373</v>
      </c>
      <c r="T3692" s="10">
        <f t="shared" si="461"/>
        <v>41970.639849537038</v>
      </c>
      <c r="U3692" s="13">
        <f t="shared" si="462"/>
        <v>30</v>
      </c>
      <c r="V3692" s="13">
        <f t="shared" si="463"/>
        <v>60</v>
      </c>
    </row>
    <row r="3693" spans="1:22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42020.700567129628</v>
      </c>
      <c r="T3693" s="10">
        <f t="shared" si="461"/>
        <v>42065.207638888889</v>
      </c>
      <c r="U3693" s="13">
        <f t="shared" si="462"/>
        <v>45</v>
      </c>
      <c r="V3693" s="13">
        <f t="shared" si="463"/>
        <v>1137.4222222222222</v>
      </c>
    </row>
    <row r="3694" spans="1:22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41891.96503472222</v>
      </c>
      <c r="T3694" s="10">
        <f t="shared" si="461"/>
        <v>41901</v>
      </c>
      <c r="U3694" s="13">
        <f t="shared" si="462"/>
        <v>10</v>
      </c>
      <c r="V3694" s="13">
        <f t="shared" si="463"/>
        <v>126</v>
      </c>
    </row>
    <row r="3695" spans="1:22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42309.191307870366</v>
      </c>
      <c r="T3695" s="10">
        <f t="shared" si="461"/>
        <v>42338.9375</v>
      </c>
      <c r="U3695" s="13">
        <f t="shared" si="462"/>
        <v>29</v>
      </c>
      <c r="V3695" s="13">
        <f t="shared" si="463"/>
        <v>14.827586206896552</v>
      </c>
    </row>
    <row r="3696" spans="1:22" ht="43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42490.133877314816</v>
      </c>
      <c r="T3696" s="10">
        <f t="shared" si="461"/>
        <v>42527.083333333328</v>
      </c>
      <c r="U3696" s="13">
        <f t="shared" si="462"/>
        <v>37</v>
      </c>
      <c r="V3696" s="13">
        <f t="shared" si="463"/>
        <v>101.62162162162163</v>
      </c>
    </row>
    <row r="3697" spans="1:22" ht="43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41995.870486111111</v>
      </c>
      <c r="T3697" s="10">
        <f t="shared" si="461"/>
        <v>42015.870486111111</v>
      </c>
      <c r="U3697" s="13">
        <f t="shared" si="462"/>
        <v>20</v>
      </c>
      <c r="V3697" s="13">
        <f t="shared" si="463"/>
        <v>200.25</v>
      </c>
    </row>
    <row r="3698" spans="1:22" ht="2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41988.617083333331</v>
      </c>
      <c r="T3698" s="10">
        <f t="shared" si="461"/>
        <v>42048.617083333331</v>
      </c>
      <c r="U3698" s="13">
        <f t="shared" si="462"/>
        <v>60</v>
      </c>
      <c r="V3698" s="13">
        <f t="shared" si="463"/>
        <v>51.666666666666664</v>
      </c>
    </row>
    <row r="3699" spans="1:22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42479.465833333335</v>
      </c>
      <c r="T3699" s="10">
        <f t="shared" si="461"/>
        <v>42500.465833333335</v>
      </c>
      <c r="U3699" s="13">
        <f t="shared" si="462"/>
        <v>21</v>
      </c>
      <c r="V3699" s="13">
        <f t="shared" si="463"/>
        <v>102.85714285714286</v>
      </c>
    </row>
    <row r="3700" spans="1:22" ht="29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42401.806562500002</v>
      </c>
      <c r="T3700" s="10">
        <f t="shared" si="461"/>
        <v>42431.806562500002</v>
      </c>
      <c r="U3700" s="13">
        <f t="shared" si="462"/>
        <v>30</v>
      </c>
      <c r="V3700" s="13">
        <f t="shared" si="463"/>
        <v>184.2</v>
      </c>
    </row>
    <row r="3701" spans="1:22" ht="43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41897.602037037039</v>
      </c>
      <c r="T3701" s="10">
        <f t="shared" si="461"/>
        <v>41927.602037037039</v>
      </c>
      <c r="U3701" s="13">
        <f t="shared" si="462"/>
        <v>30</v>
      </c>
      <c r="V3701" s="13">
        <f t="shared" si="463"/>
        <v>84</v>
      </c>
    </row>
    <row r="3702" spans="1:22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41882.585648148146</v>
      </c>
      <c r="T3702" s="10">
        <f t="shared" si="461"/>
        <v>41912.666666666664</v>
      </c>
      <c r="U3702" s="13">
        <f t="shared" si="462"/>
        <v>30</v>
      </c>
      <c r="V3702" s="13">
        <f t="shared" si="463"/>
        <v>20.2</v>
      </c>
    </row>
    <row r="3703" spans="1:22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42129.541585648149</v>
      </c>
      <c r="T3703" s="10">
        <f t="shared" si="461"/>
        <v>42159.541585648149</v>
      </c>
      <c r="U3703" s="13">
        <f t="shared" si="462"/>
        <v>30</v>
      </c>
      <c r="V3703" s="13">
        <f t="shared" si="463"/>
        <v>50.166666666666664</v>
      </c>
    </row>
    <row r="3704" spans="1:22" ht="43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42524.53800925926</v>
      </c>
      <c r="T3704" s="10">
        <f t="shared" si="461"/>
        <v>42561.957638888889</v>
      </c>
      <c r="U3704" s="13">
        <f t="shared" si="462"/>
        <v>37</v>
      </c>
      <c r="V3704" s="13">
        <f t="shared" si="463"/>
        <v>88.513513513513516</v>
      </c>
    </row>
    <row r="3705" spans="1:22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42556.504490740743</v>
      </c>
      <c r="T3705" s="10">
        <f t="shared" si="461"/>
        <v>42595.290972222225</v>
      </c>
      <c r="U3705" s="13">
        <f t="shared" si="462"/>
        <v>39</v>
      </c>
      <c r="V3705" s="13">
        <f t="shared" si="463"/>
        <v>33.230769230769234</v>
      </c>
    </row>
    <row r="3706" spans="1:22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42461.689745370371</v>
      </c>
      <c r="T3706" s="10">
        <f t="shared" si="461"/>
        <v>42521.689745370371</v>
      </c>
      <c r="U3706" s="13">
        <f t="shared" si="462"/>
        <v>60</v>
      </c>
      <c r="V3706" s="13">
        <f t="shared" si="463"/>
        <v>6.8168333333333333</v>
      </c>
    </row>
    <row r="3707" spans="1:22" ht="2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41792.542986111112</v>
      </c>
      <c r="T3707" s="10">
        <f t="shared" si="461"/>
        <v>41813.75</v>
      </c>
      <c r="U3707" s="13">
        <f t="shared" si="462"/>
        <v>21</v>
      </c>
      <c r="V3707" s="13">
        <f t="shared" si="463"/>
        <v>139.28571428571428</v>
      </c>
    </row>
    <row r="3708" spans="1:22" ht="2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41879.913761574076</v>
      </c>
      <c r="T3708" s="10">
        <f t="shared" si="461"/>
        <v>41894.913761574076</v>
      </c>
      <c r="U3708" s="13">
        <f t="shared" si="462"/>
        <v>15</v>
      </c>
      <c r="V3708" s="13">
        <f t="shared" si="463"/>
        <v>121.33333333333333</v>
      </c>
    </row>
    <row r="3709" spans="1:22" ht="29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42552.048356481479</v>
      </c>
      <c r="T3709" s="10">
        <f t="shared" si="461"/>
        <v>42573.226388888885</v>
      </c>
      <c r="U3709" s="13">
        <f t="shared" si="462"/>
        <v>21</v>
      </c>
      <c r="V3709" s="13">
        <f t="shared" si="463"/>
        <v>88.571428571428569</v>
      </c>
    </row>
    <row r="3710" spans="1:22" ht="43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41810.142199074071</v>
      </c>
      <c r="T3710" s="10">
        <f t="shared" si="461"/>
        <v>41824.142199074071</v>
      </c>
      <c r="U3710" s="13">
        <f t="shared" si="462"/>
        <v>14</v>
      </c>
      <c r="V3710" s="13">
        <f t="shared" si="463"/>
        <v>150</v>
      </c>
    </row>
    <row r="3711" spans="1:22" ht="2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41785.707708333335</v>
      </c>
      <c r="T3711" s="10">
        <f t="shared" si="461"/>
        <v>41815.707708333335</v>
      </c>
      <c r="U3711" s="13">
        <f t="shared" si="462"/>
        <v>30</v>
      </c>
      <c r="V3711" s="13">
        <f t="shared" si="463"/>
        <v>36.083333333333336</v>
      </c>
    </row>
    <row r="3712" spans="1:22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42072.576249999998</v>
      </c>
      <c r="T3712" s="10">
        <f t="shared" si="461"/>
        <v>42097.576249999998</v>
      </c>
      <c r="U3712" s="13">
        <f t="shared" si="462"/>
        <v>25</v>
      </c>
      <c r="V3712" s="13">
        <f t="shared" si="463"/>
        <v>73.400000000000006</v>
      </c>
    </row>
    <row r="3713" spans="1:22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41779.724224537036</v>
      </c>
      <c r="T3713" s="10">
        <f t="shared" si="461"/>
        <v>41805.666666666664</v>
      </c>
      <c r="U3713" s="13">
        <f t="shared" si="462"/>
        <v>26</v>
      </c>
      <c r="V3713" s="13">
        <f t="shared" si="463"/>
        <v>21.923076923076923</v>
      </c>
    </row>
    <row r="3714" spans="1:22" ht="43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42134.172071759262</v>
      </c>
      <c r="T3714" s="10">
        <f t="shared" si="461"/>
        <v>42155.290972222225</v>
      </c>
      <c r="U3714" s="13">
        <f t="shared" si="462"/>
        <v>21</v>
      </c>
      <c r="V3714" s="13">
        <f t="shared" si="463"/>
        <v>549.04761904761904</v>
      </c>
    </row>
    <row r="3715" spans="1:22" ht="2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10">
        <f t="shared" ref="S3715:S3778" si="468">(((J3715/60)/60)/24)+DATE(1970,1,1)</f>
        <v>42505.738032407404</v>
      </c>
      <c r="T3715" s="10">
        <f t="shared" ref="T3715:T3778" si="469">(((I3715/60)/60)/24)+DATE(1970,1,1)</f>
        <v>42525.738032407404</v>
      </c>
      <c r="U3715" s="13">
        <f t="shared" ref="U3715:U3778" si="470">DATEDIF(S3715,T3715,"d")</f>
        <v>20</v>
      </c>
      <c r="V3715" s="13">
        <f t="shared" ref="V3715:V3778" si="471">E3715/U3715</f>
        <v>101.5</v>
      </c>
    </row>
    <row r="3716" spans="1:22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42118.556331018524</v>
      </c>
      <c r="T3716" s="10">
        <f t="shared" si="469"/>
        <v>42150.165972222225</v>
      </c>
      <c r="U3716" s="13">
        <f t="shared" si="470"/>
        <v>32</v>
      </c>
      <c r="V3716" s="13">
        <f t="shared" si="471"/>
        <v>319.84375</v>
      </c>
    </row>
    <row r="3717" spans="1:22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42036.995590277773</v>
      </c>
      <c r="T3717" s="10">
        <f t="shared" si="469"/>
        <v>42094.536111111112</v>
      </c>
      <c r="U3717" s="13">
        <f t="shared" si="470"/>
        <v>58</v>
      </c>
      <c r="V3717" s="13">
        <f t="shared" si="471"/>
        <v>61.896551724137929</v>
      </c>
    </row>
    <row r="3718" spans="1:22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42360.887835648144</v>
      </c>
      <c r="T3718" s="10">
        <f t="shared" si="469"/>
        <v>42390.887835648144</v>
      </c>
      <c r="U3718" s="13">
        <f t="shared" si="470"/>
        <v>30</v>
      </c>
      <c r="V3718" s="13">
        <f t="shared" si="471"/>
        <v>41.533333333333331</v>
      </c>
    </row>
    <row r="3719" spans="1:22" ht="2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42102.866307870368</v>
      </c>
      <c r="T3719" s="10">
        <f t="shared" si="469"/>
        <v>42133.866307870368</v>
      </c>
      <c r="U3719" s="13">
        <f t="shared" si="470"/>
        <v>31</v>
      </c>
      <c r="V3719" s="13">
        <f t="shared" si="471"/>
        <v>130</v>
      </c>
    </row>
    <row r="3720" spans="1:22" ht="2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42032.716145833328</v>
      </c>
      <c r="T3720" s="10">
        <f t="shared" si="469"/>
        <v>42062.716145833328</v>
      </c>
      <c r="U3720" s="13">
        <f t="shared" si="470"/>
        <v>30</v>
      </c>
      <c r="V3720" s="13">
        <f t="shared" si="471"/>
        <v>39.9</v>
      </c>
    </row>
    <row r="3721" spans="1:22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42147.729930555557</v>
      </c>
      <c r="T3721" s="10">
        <f t="shared" si="469"/>
        <v>42177.729930555557</v>
      </c>
      <c r="U3721" s="13">
        <f t="shared" si="470"/>
        <v>30</v>
      </c>
      <c r="V3721" s="13">
        <f t="shared" si="471"/>
        <v>14</v>
      </c>
    </row>
    <row r="3722" spans="1:22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42165.993125000001</v>
      </c>
      <c r="T3722" s="10">
        <f t="shared" si="469"/>
        <v>42187.993125000001</v>
      </c>
      <c r="U3722" s="13">
        <f t="shared" si="470"/>
        <v>22</v>
      </c>
      <c r="V3722" s="13">
        <f t="shared" si="471"/>
        <v>156.77272727272728</v>
      </c>
    </row>
    <row r="3723" spans="1:22" ht="43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41927.936157407406</v>
      </c>
      <c r="T3723" s="10">
        <f t="shared" si="469"/>
        <v>41948.977824074071</v>
      </c>
      <c r="U3723" s="13">
        <f t="shared" si="470"/>
        <v>21</v>
      </c>
      <c r="V3723" s="13">
        <f t="shared" si="471"/>
        <v>240</v>
      </c>
    </row>
    <row r="3724" spans="1:22" ht="43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42381.671840277777</v>
      </c>
      <c r="T3724" s="10">
        <f t="shared" si="469"/>
        <v>42411.957638888889</v>
      </c>
      <c r="U3724" s="13">
        <f t="shared" si="470"/>
        <v>30</v>
      </c>
      <c r="V3724" s="13">
        <f t="shared" si="471"/>
        <v>55.6</v>
      </c>
    </row>
    <row r="3725" spans="1:2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41943.753032407411</v>
      </c>
      <c r="T3725" s="10">
        <f t="shared" si="469"/>
        <v>41973.794699074075</v>
      </c>
      <c r="U3725" s="13">
        <f t="shared" si="470"/>
        <v>30</v>
      </c>
      <c r="V3725" s="13">
        <f t="shared" si="471"/>
        <v>153.06666666666666</v>
      </c>
    </row>
    <row r="3726" spans="1:22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42465.491435185191</v>
      </c>
      <c r="T3726" s="10">
        <f t="shared" si="469"/>
        <v>42494.958333333328</v>
      </c>
      <c r="U3726" s="13">
        <f t="shared" si="470"/>
        <v>29</v>
      </c>
      <c r="V3726" s="13">
        <f t="shared" si="471"/>
        <v>152.05344827586208</v>
      </c>
    </row>
    <row r="3727" spans="1:22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42401.945219907408</v>
      </c>
      <c r="T3727" s="10">
        <f t="shared" si="469"/>
        <v>42418.895833333328</v>
      </c>
      <c r="U3727" s="13">
        <f t="shared" si="470"/>
        <v>17</v>
      </c>
      <c r="V3727" s="13">
        <f t="shared" si="471"/>
        <v>22.411764705882351</v>
      </c>
    </row>
    <row r="3728" spans="1:22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42462.140868055561</v>
      </c>
      <c r="T3728" s="10">
        <f t="shared" si="469"/>
        <v>42489.875</v>
      </c>
      <c r="U3728" s="13">
        <f t="shared" si="470"/>
        <v>27</v>
      </c>
      <c r="V3728" s="13">
        <f t="shared" si="471"/>
        <v>106.62962962962963</v>
      </c>
    </row>
    <row r="3729" spans="1:22" ht="2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42632.348310185189</v>
      </c>
      <c r="T3729" s="10">
        <f t="shared" si="469"/>
        <v>42663.204861111109</v>
      </c>
      <c r="U3729" s="13">
        <f t="shared" si="470"/>
        <v>31</v>
      </c>
      <c r="V3729" s="13">
        <f t="shared" si="471"/>
        <v>65</v>
      </c>
    </row>
    <row r="3730" spans="1:22" ht="29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42205.171018518522</v>
      </c>
      <c r="T3730" s="10">
        <f t="shared" si="469"/>
        <v>42235.171018518522</v>
      </c>
      <c r="U3730" s="13">
        <f t="shared" si="470"/>
        <v>30</v>
      </c>
      <c r="V3730" s="13">
        <f t="shared" si="471"/>
        <v>62.06666666666667</v>
      </c>
    </row>
    <row r="3731" spans="1:22" ht="43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42041.205000000002</v>
      </c>
      <c r="T3731" s="10">
        <f t="shared" si="469"/>
        <v>42086.16333333333</v>
      </c>
      <c r="U3731" s="13">
        <f t="shared" si="470"/>
        <v>45</v>
      </c>
      <c r="V3731" s="13">
        <f t="shared" si="471"/>
        <v>8.0444444444444443</v>
      </c>
    </row>
    <row r="3732" spans="1:22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42203.677766203706</v>
      </c>
      <c r="T3732" s="10">
        <f t="shared" si="469"/>
        <v>42233.677766203706</v>
      </c>
      <c r="U3732" s="13">
        <f t="shared" si="470"/>
        <v>30</v>
      </c>
      <c r="V3732" s="13">
        <f t="shared" si="471"/>
        <v>3.3333333333333335</v>
      </c>
    </row>
    <row r="3733" spans="1:22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41983.752847222218</v>
      </c>
      <c r="T3733" s="10">
        <f t="shared" si="469"/>
        <v>42014.140972222223</v>
      </c>
      <c r="U3733" s="13">
        <f t="shared" si="470"/>
        <v>31</v>
      </c>
      <c r="V3733" s="13">
        <f t="shared" si="471"/>
        <v>20</v>
      </c>
    </row>
    <row r="3734" spans="1:22" ht="29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41968.677465277782</v>
      </c>
      <c r="T3734" s="10">
        <f t="shared" si="469"/>
        <v>42028.5</v>
      </c>
      <c r="U3734" s="13">
        <f t="shared" si="470"/>
        <v>60</v>
      </c>
      <c r="V3734" s="13">
        <f t="shared" si="471"/>
        <v>2.1833333333333331</v>
      </c>
    </row>
    <row r="3735" spans="1:22" ht="2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0">
        <f t="shared" si="468"/>
        <v>42103.024398148147</v>
      </c>
      <c r="T3735" s="10">
        <f t="shared" si="469"/>
        <v>42112.9375</v>
      </c>
      <c r="U3735" s="13">
        <f t="shared" si="470"/>
        <v>9</v>
      </c>
      <c r="V3735" s="13">
        <f t="shared" si="471"/>
        <v>0</v>
      </c>
    </row>
    <row r="3736" spans="1:22" ht="43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42089.901574074072</v>
      </c>
      <c r="T3736" s="10">
        <f t="shared" si="469"/>
        <v>42149.901574074072</v>
      </c>
      <c r="U3736" s="13">
        <f t="shared" si="470"/>
        <v>60</v>
      </c>
      <c r="V3736" s="13">
        <f t="shared" si="471"/>
        <v>7.1166666666666663</v>
      </c>
    </row>
    <row r="3737" spans="1:22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42122.693159722221</v>
      </c>
      <c r="T3737" s="10">
        <f t="shared" si="469"/>
        <v>42152.693159722221</v>
      </c>
      <c r="U3737" s="13">
        <f t="shared" si="470"/>
        <v>30</v>
      </c>
      <c r="V3737" s="13">
        <f t="shared" si="471"/>
        <v>0.66666666666666663</v>
      </c>
    </row>
    <row r="3738" spans="1:22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42048.711724537032</v>
      </c>
      <c r="T3738" s="10">
        <f t="shared" si="469"/>
        <v>42086.75</v>
      </c>
      <c r="U3738" s="13">
        <f t="shared" si="470"/>
        <v>38</v>
      </c>
      <c r="V3738" s="13">
        <f t="shared" si="471"/>
        <v>0.26315789473684209</v>
      </c>
    </row>
    <row r="3739" spans="1:22" ht="29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42297.691006944442</v>
      </c>
      <c r="T3739" s="10">
        <f t="shared" si="469"/>
        <v>42320.290972222225</v>
      </c>
      <c r="U3739" s="13">
        <f t="shared" si="470"/>
        <v>23</v>
      </c>
      <c r="V3739" s="13">
        <f t="shared" si="471"/>
        <v>6.5217391304347823</v>
      </c>
    </row>
    <row r="3740" spans="1:22" ht="29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41813.938715277778</v>
      </c>
      <c r="T3740" s="10">
        <f t="shared" si="469"/>
        <v>41835.916666666664</v>
      </c>
      <c r="U3740" s="13">
        <f t="shared" si="470"/>
        <v>22</v>
      </c>
      <c r="V3740" s="13">
        <f t="shared" si="471"/>
        <v>12.272727272727273</v>
      </c>
    </row>
    <row r="3741" spans="1:22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42548.449861111112</v>
      </c>
      <c r="T3741" s="10">
        <f t="shared" si="469"/>
        <v>42568.449861111112</v>
      </c>
      <c r="U3741" s="13">
        <f t="shared" si="470"/>
        <v>20</v>
      </c>
      <c r="V3741" s="13">
        <f t="shared" si="471"/>
        <v>40.25</v>
      </c>
    </row>
    <row r="3742" spans="1:22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41833.089756944442</v>
      </c>
      <c r="T3742" s="10">
        <f t="shared" si="469"/>
        <v>41863.079143518517</v>
      </c>
      <c r="U3742" s="13">
        <f t="shared" si="470"/>
        <v>30</v>
      </c>
      <c r="V3742" s="13">
        <f t="shared" si="471"/>
        <v>11.933333333333334</v>
      </c>
    </row>
    <row r="3743" spans="1:22" ht="2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0">
        <f t="shared" si="468"/>
        <v>42325.920717592591</v>
      </c>
      <c r="T3743" s="10">
        <f t="shared" si="469"/>
        <v>42355.920717592591</v>
      </c>
      <c r="U3743" s="13">
        <f t="shared" si="470"/>
        <v>30</v>
      </c>
      <c r="V3743" s="13">
        <f t="shared" si="471"/>
        <v>0</v>
      </c>
    </row>
    <row r="3744" spans="1:22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41858.214629629627</v>
      </c>
      <c r="T3744" s="10">
        <f t="shared" si="469"/>
        <v>41888.214629629627</v>
      </c>
      <c r="U3744" s="13">
        <f t="shared" si="470"/>
        <v>30</v>
      </c>
      <c r="V3744" s="13">
        <f t="shared" si="471"/>
        <v>3.3333333333333335</v>
      </c>
    </row>
    <row r="3745" spans="1:22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0">
        <f t="shared" si="468"/>
        <v>41793.710231481484</v>
      </c>
      <c r="T3745" s="10">
        <f t="shared" si="469"/>
        <v>41823.710231481484</v>
      </c>
      <c r="U3745" s="13">
        <f t="shared" si="470"/>
        <v>30</v>
      </c>
      <c r="V3745" s="13">
        <f t="shared" si="471"/>
        <v>0</v>
      </c>
    </row>
    <row r="3746" spans="1:22" ht="43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0">
        <f t="shared" si="468"/>
        <v>41793.814259259263</v>
      </c>
      <c r="T3746" s="10">
        <f t="shared" si="469"/>
        <v>41825.165972222225</v>
      </c>
      <c r="U3746" s="13">
        <f t="shared" si="470"/>
        <v>32</v>
      </c>
      <c r="V3746" s="13">
        <f t="shared" si="471"/>
        <v>0</v>
      </c>
    </row>
    <row r="3747" spans="1:22" ht="2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41831.697939814818</v>
      </c>
      <c r="T3747" s="10">
        <f t="shared" si="469"/>
        <v>41861.697939814818</v>
      </c>
      <c r="U3747" s="13">
        <f t="shared" si="470"/>
        <v>30</v>
      </c>
      <c r="V3747" s="13">
        <f t="shared" si="471"/>
        <v>0.33333333333333331</v>
      </c>
    </row>
    <row r="3748" spans="1:2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42621.389340277776</v>
      </c>
      <c r="T3748" s="10">
        <f t="shared" si="469"/>
        <v>42651.389340277776</v>
      </c>
      <c r="U3748" s="13">
        <f t="shared" si="470"/>
        <v>30</v>
      </c>
      <c r="V3748" s="13">
        <f t="shared" si="471"/>
        <v>6.7333333333333334</v>
      </c>
    </row>
    <row r="3749" spans="1:22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42164.299722222218</v>
      </c>
      <c r="T3749" s="10">
        <f t="shared" si="469"/>
        <v>42190.957638888889</v>
      </c>
      <c r="U3749" s="13">
        <f t="shared" si="470"/>
        <v>26</v>
      </c>
      <c r="V3749" s="13">
        <f t="shared" si="471"/>
        <v>0.96153846153846156</v>
      </c>
    </row>
    <row r="3750" spans="1:22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42395.706435185188</v>
      </c>
      <c r="T3750" s="10">
        <f t="shared" si="469"/>
        <v>42416.249305555553</v>
      </c>
      <c r="U3750" s="13">
        <f t="shared" si="470"/>
        <v>21</v>
      </c>
      <c r="V3750" s="13">
        <f t="shared" si="471"/>
        <v>246.47619047619048</v>
      </c>
    </row>
    <row r="3751" spans="1:22" ht="2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42458.127175925925</v>
      </c>
      <c r="T3751" s="10">
        <f t="shared" si="469"/>
        <v>42489.165972222225</v>
      </c>
      <c r="U3751" s="13">
        <f t="shared" si="470"/>
        <v>31</v>
      </c>
      <c r="V3751" s="13">
        <f t="shared" si="471"/>
        <v>16.93548387096774</v>
      </c>
    </row>
    <row r="3752" spans="1:22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42016.981574074074</v>
      </c>
      <c r="T3752" s="10">
        <f t="shared" si="469"/>
        <v>42045.332638888889</v>
      </c>
      <c r="U3752" s="13">
        <f t="shared" si="470"/>
        <v>29</v>
      </c>
      <c r="V3752" s="13">
        <f t="shared" si="471"/>
        <v>207.82758620689654</v>
      </c>
    </row>
    <row r="3753" spans="1:22" ht="2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42403.035567129627</v>
      </c>
      <c r="T3753" s="10">
        <f t="shared" si="469"/>
        <v>42462.993900462956</v>
      </c>
      <c r="U3753" s="13">
        <f t="shared" si="470"/>
        <v>59</v>
      </c>
      <c r="V3753" s="13">
        <f t="shared" si="471"/>
        <v>22.474576271186439</v>
      </c>
    </row>
    <row r="3754" spans="1:22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42619.802488425921</v>
      </c>
      <c r="T3754" s="10">
        <f t="shared" si="469"/>
        <v>42659.875</v>
      </c>
      <c r="U3754" s="13">
        <f t="shared" si="470"/>
        <v>40</v>
      </c>
      <c r="V3754" s="13">
        <f t="shared" si="471"/>
        <v>14.125</v>
      </c>
    </row>
    <row r="3755" spans="1:22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42128.824074074073</v>
      </c>
      <c r="T3755" s="10">
        <f t="shared" si="469"/>
        <v>42158</v>
      </c>
      <c r="U3755" s="13">
        <f t="shared" si="470"/>
        <v>30</v>
      </c>
      <c r="V3755" s="13">
        <f t="shared" si="471"/>
        <v>172.23333333333332</v>
      </c>
    </row>
    <row r="3756" spans="1:22" ht="2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41808.881215277775</v>
      </c>
      <c r="T3756" s="10">
        <f t="shared" si="469"/>
        <v>41846.207638888889</v>
      </c>
      <c r="U3756" s="13">
        <f t="shared" si="470"/>
        <v>38</v>
      </c>
      <c r="V3756" s="13">
        <f t="shared" si="471"/>
        <v>78.94736842105263</v>
      </c>
    </row>
    <row r="3757" spans="1:22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42445.866979166662</v>
      </c>
      <c r="T3757" s="10">
        <f t="shared" si="469"/>
        <v>42475.866979166662</v>
      </c>
      <c r="U3757" s="13">
        <f t="shared" si="470"/>
        <v>30</v>
      </c>
      <c r="V3757" s="13">
        <f t="shared" si="471"/>
        <v>23.766666666666666</v>
      </c>
    </row>
    <row r="3758" spans="1:22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41771.814791666664</v>
      </c>
      <c r="T3758" s="10">
        <f t="shared" si="469"/>
        <v>41801.814791666664</v>
      </c>
      <c r="U3758" s="13">
        <f t="shared" si="470"/>
        <v>30</v>
      </c>
      <c r="V3758" s="13">
        <f t="shared" si="471"/>
        <v>151.66666666666666</v>
      </c>
    </row>
    <row r="3759" spans="1:22" ht="2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41954.850868055553</v>
      </c>
      <c r="T3759" s="10">
        <f t="shared" si="469"/>
        <v>41974.850868055553</v>
      </c>
      <c r="U3759" s="13">
        <f t="shared" si="470"/>
        <v>20</v>
      </c>
      <c r="V3759" s="13">
        <f t="shared" si="471"/>
        <v>189.9</v>
      </c>
    </row>
    <row r="3760" spans="1:2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41747.471504629626</v>
      </c>
      <c r="T3760" s="10">
        <f t="shared" si="469"/>
        <v>41778.208333333336</v>
      </c>
      <c r="U3760" s="13">
        <f t="shared" si="470"/>
        <v>31</v>
      </c>
      <c r="V3760" s="13">
        <f t="shared" si="471"/>
        <v>49.516129032258064</v>
      </c>
    </row>
    <row r="3761" spans="1:2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42182.108252314814</v>
      </c>
      <c r="T3761" s="10">
        <f t="shared" si="469"/>
        <v>42242.108252314814</v>
      </c>
      <c r="U3761" s="13">
        <f t="shared" si="470"/>
        <v>60</v>
      </c>
      <c r="V3761" s="13">
        <f t="shared" si="471"/>
        <v>73.496166666666667</v>
      </c>
    </row>
    <row r="3762" spans="1:22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41739.525300925925</v>
      </c>
      <c r="T3762" s="10">
        <f t="shared" si="469"/>
        <v>41764.525300925925</v>
      </c>
      <c r="U3762" s="13">
        <f t="shared" si="470"/>
        <v>25</v>
      </c>
      <c r="V3762" s="13">
        <f t="shared" si="471"/>
        <v>202.03080000000003</v>
      </c>
    </row>
    <row r="3763" spans="1:22" ht="43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42173.466863425929</v>
      </c>
      <c r="T3763" s="10">
        <f t="shared" si="469"/>
        <v>42226.958333333328</v>
      </c>
      <c r="U3763" s="13">
        <f t="shared" si="470"/>
        <v>53</v>
      </c>
      <c r="V3763" s="13">
        <f t="shared" si="471"/>
        <v>9.433962264150944</v>
      </c>
    </row>
    <row r="3764" spans="1:22" ht="2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42193.813530092593</v>
      </c>
      <c r="T3764" s="10">
        <f t="shared" si="469"/>
        <v>42218.813530092593</v>
      </c>
      <c r="U3764" s="13">
        <f t="shared" si="470"/>
        <v>25</v>
      </c>
      <c r="V3764" s="13">
        <f t="shared" si="471"/>
        <v>53.12</v>
      </c>
    </row>
    <row r="3765" spans="1:22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42065.750300925924</v>
      </c>
      <c r="T3765" s="10">
        <f t="shared" si="469"/>
        <v>42095.708634259259</v>
      </c>
      <c r="U3765" s="13">
        <f t="shared" si="470"/>
        <v>30</v>
      </c>
      <c r="V3765" s="13">
        <f t="shared" si="471"/>
        <v>166.66666666666666</v>
      </c>
    </row>
    <row r="3766" spans="1:22" ht="2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42499.842962962968</v>
      </c>
      <c r="T3766" s="10">
        <f t="shared" si="469"/>
        <v>42519.024999999994</v>
      </c>
      <c r="U3766" s="13">
        <f t="shared" si="470"/>
        <v>20</v>
      </c>
      <c r="V3766" s="13">
        <f t="shared" si="471"/>
        <v>75</v>
      </c>
    </row>
    <row r="3767" spans="1:22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41820.776412037041</v>
      </c>
      <c r="T3767" s="10">
        <f t="shared" si="469"/>
        <v>41850.776412037041</v>
      </c>
      <c r="U3767" s="13">
        <f t="shared" si="470"/>
        <v>30</v>
      </c>
      <c r="V3767" s="13">
        <f t="shared" si="471"/>
        <v>264.73333333333335</v>
      </c>
    </row>
    <row r="3768" spans="1:22" ht="29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41788.167187500003</v>
      </c>
      <c r="T3768" s="10">
        <f t="shared" si="469"/>
        <v>41823.167187500003</v>
      </c>
      <c r="U3768" s="13">
        <f t="shared" si="470"/>
        <v>35</v>
      </c>
      <c r="V3768" s="13">
        <f t="shared" si="471"/>
        <v>293.286</v>
      </c>
    </row>
    <row r="3769" spans="1:22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42050.019641203704</v>
      </c>
      <c r="T3769" s="10">
        <f t="shared" si="469"/>
        <v>42064.207638888889</v>
      </c>
      <c r="U3769" s="13">
        <f t="shared" si="470"/>
        <v>14</v>
      </c>
      <c r="V3769" s="13">
        <f t="shared" si="471"/>
        <v>166.78571428571428</v>
      </c>
    </row>
    <row r="3770" spans="1:22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41772.727893518517</v>
      </c>
      <c r="T3770" s="10">
        <f t="shared" si="469"/>
        <v>41802.727893518517</v>
      </c>
      <c r="U3770" s="13">
        <f t="shared" si="470"/>
        <v>30</v>
      </c>
      <c r="V3770" s="13">
        <f t="shared" si="471"/>
        <v>143.53699999999998</v>
      </c>
    </row>
    <row r="3771" spans="1:22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42445.598136574074</v>
      </c>
      <c r="T3771" s="10">
        <f t="shared" si="469"/>
        <v>42475.598136574074</v>
      </c>
      <c r="U3771" s="13">
        <f t="shared" si="470"/>
        <v>30</v>
      </c>
      <c r="V3771" s="13">
        <f t="shared" si="471"/>
        <v>36.666666666666664</v>
      </c>
    </row>
    <row r="3772" spans="1:22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42138.930671296301</v>
      </c>
      <c r="T3772" s="10">
        <f t="shared" si="469"/>
        <v>42168.930671296301</v>
      </c>
      <c r="U3772" s="13">
        <f t="shared" si="470"/>
        <v>30</v>
      </c>
      <c r="V3772" s="13">
        <f t="shared" si="471"/>
        <v>66.666666666666671</v>
      </c>
    </row>
    <row r="3773" spans="1:22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42493.857083333336</v>
      </c>
      <c r="T3773" s="10">
        <f t="shared" si="469"/>
        <v>42508</v>
      </c>
      <c r="U3773" s="13">
        <f t="shared" si="470"/>
        <v>15</v>
      </c>
      <c r="V3773" s="13">
        <f t="shared" si="471"/>
        <v>97.333333333333329</v>
      </c>
    </row>
    <row r="3774" spans="1:22" ht="2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42682.616967592592</v>
      </c>
      <c r="T3774" s="10">
        <f t="shared" si="469"/>
        <v>42703.25</v>
      </c>
      <c r="U3774" s="13">
        <f t="shared" si="470"/>
        <v>21</v>
      </c>
      <c r="V3774" s="13">
        <f t="shared" si="471"/>
        <v>262.38095238095241</v>
      </c>
    </row>
    <row r="3775" spans="1:22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42656.005173611105</v>
      </c>
      <c r="T3775" s="10">
        <f t="shared" si="469"/>
        <v>42689.088888888888</v>
      </c>
      <c r="U3775" s="13">
        <f t="shared" si="470"/>
        <v>33</v>
      </c>
      <c r="V3775" s="13">
        <f t="shared" si="471"/>
        <v>163.93939393939394</v>
      </c>
    </row>
    <row r="3776" spans="1:22" ht="43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42087.792303240742</v>
      </c>
      <c r="T3776" s="10">
        <f t="shared" si="469"/>
        <v>42103.792303240742</v>
      </c>
      <c r="U3776" s="13">
        <f t="shared" si="470"/>
        <v>16</v>
      </c>
      <c r="V3776" s="13">
        <f t="shared" si="471"/>
        <v>156.25</v>
      </c>
    </row>
    <row r="3777" spans="1:22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42075.942627314813</v>
      </c>
      <c r="T3777" s="10">
        <f t="shared" si="469"/>
        <v>42103.166666666672</v>
      </c>
      <c r="U3777" s="13">
        <f t="shared" si="470"/>
        <v>28</v>
      </c>
      <c r="V3777" s="13">
        <f t="shared" si="471"/>
        <v>71.607142857142861</v>
      </c>
    </row>
    <row r="3778" spans="1:22" ht="43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41814.367800925924</v>
      </c>
      <c r="T3778" s="10">
        <f t="shared" si="469"/>
        <v>41852.041666666664</v>
      </c>
      <c r="U3778" s="13">
        <f t="shared" si="470"/>
        <v>38</v>
      </c>
      <c r="V3778" s="13">
        <f t="shared" si="471"/>
        <v>224.65789473684211</v>
      </c>
    </row>
    <row r="3779" spans="1:22" ht="2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10">
        <f t="shared" ref="S3779:S3842" si="476">(((J3779/60)/60)/24)+DATE(1970,1,1)</f>
        <v>41887.111354166671</v>
      </c>
      <c r="T3779" s="10">
        <f t="shared" ref="T3779:T3842" si="477">(((I3779/60)/60)/24)+DATE(1970,1,1)</f>
        <v>41909.166666666664</v>
      </c>
      <c r="U3779" s="13">
        <f t="shared" ref="U3779:U3842" si="478">DATEDIF(S3779,T3779,"d")</f>
        <v>22</v>
      </c>
      <c r="V3779" s="13">
        <f t="shared" ref="V3779:V3842" si="479">E3779/U3779</f>
        <v>130.18181818181819</v>
      </c>
    </row>
    <row r="3780" spans="1:22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41989.819212962961</v>
      </c>
      <c r="T3780" s="10">
        <f t="shared" si="477"/>
        <v>42049.819212962961</v>
      </c>
      <c r="U3780" s="13">
        <f t="shared" si="478"/>
        <v>60</v>
      </c>
      <c r="V3780" s="13">
        <f t="shared" si="479"/>
        <v>42.016666666666666</v>
      </c>
    </row>
    <row r="3781" spans="1:2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42425.735416666663</v>
      </c>
      <c r="T3781" s="10">
        <f t="shared" si="477"/>
        <v>42455.693750000006</v>
      </c>
      <c r="U3781" s="13">
        <f t="shared" si="478"/>
        <v>30</v>
      </c>
      <c r="V3781" s="13">
        <f t="shared" si="479"/>
        <v>519.9</v>
      </c>
    </row>
    <row r="3782" spans="1:22" ht="2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42166.219733796301</v>
      </c>
      <c r="T3782" s="10">
        <f t="shared" si="477"/>
        <v>42198.837499999994</v>
      </c>
      <c r="U3782" s="13">
        <f t="shared" si="478"/>
        <v>32</v>
      </c>
      <c r="V3782" s="13">
        <f t="shared" si="479"/>
        <v>93.75</v>
      </c>
    </row>
    <row r="3783" spans="1:22" ht="43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41865.882928240739</v>
      </c>
      <c r="T3783" s="10">
        <f t="shared" si="477"/>
        <v>41890.882928240739</v>
      </c>
      <c r="U3783" s="13">
        <f t="shared" si="478"/>
        <v>25</v>
      </c>
      <c r="V3783" s="13">
        <f t="shared" si="479"/>
        <v>197.4</v>
      </c>
    </row>
    <row r="3784" spans="1:22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42546.862233796302</v>
      </c>
      <c r="T3784" s="10">
        <f t="shared" si="477"/>
        <v>42575.958333333328</v>
      </c>
      <c r="U3784" s="13">
        <f t="shared" si="478"/>
        <v>29</v>
      </c>
      <c r="V3784" s="13">
        <f t="shared" si="479"/>
        <v>70.172413793103445</v>
      </c>
    </row>
    <row r="3785" spans="1:22" ht="2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42420.140277777777</v>
      </c>
      <c r="T3785" s="10">
        <f t="shared" si="477"/>
        <v>42444.666666666672</v>
      </c>
      <c r="U3785" s="13">
        <f t="shared" si="478"/>
        <v>24</v>
      </c>
      <c r="V3785" s="13">
        <f t="shared" si="479"/>
        <v>64.458333333333329</v>
      </c>
    </row>
    <row r="3786" spans="1:22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42531.980694444443</v>
      </c>
      <c r="T3786" s="10">
        <f t="shared" si="477"/>
        <v>42561.980694444443</v>
      </c>
      <c r="U3786" s="13">
        <f t="shared" si="478"/>
        <v>30</v>
      </c>
      <c r="V3786" s="13">
        <f t="shared" si="479"/>
        <v>38.333333333333336</v>
      </c>
    </row>
    <row r="3787" spans="1:22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42548.63853009259</v>
      </c>
      <c r="T3787" s="10">
        <f t="shared" si="477"/>
        <v>42584.418749999997</v>
      </c>
      <c r="U3787" s="13">
        <f t="shared" si="478"/>
        <v>36</v>
      </c>
      <c r="V3787" s="13">
        <f t="shared" si="479"/>
        <v>83.75</v>
      </c>
    </row>
    <row r="3788" spans="1:22" ht="2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42487.037905092591</v>
      </c>
      <c r="T3788" s="10">
        <f t="shared" si="477"/>
        <v>42517.037905092591</v>
      </c>
      <c r="U3788" s="13">
        <f t="shared" si="478"/>
        <v>30</v>
      </c>
      <c r="V3788" s="13">
        <f t="shared" si="479"/>
        <v>221.93333333333334</v>
      </c>
    </row>
    <row r="3789" spans="1:22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42167.534791666665</v>
      </c>
      <c r="T3789" s="10">
        <f t="shared" si="477"/>
        <v>42196.165972222225</v>
      </c>
      <c r="U3789" s="13">
        <f t="shared" si="478"/>
        <v>29</v>
      </c>
      <c r="V3789" s="13">
        <f t="shared" si="479"/>
        <v>12.103448275862069</v>
      </c>
    </row>
    <row r="3790" spans="1:22" ht="58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42333.695821759262</v>
      </c>
      <c r="T3790" s="10">
        <f t="shared" si="477"/>
        <v>42361.679166666669</v>
      </c>
      <c r="U3790" s="13">
        <f t="shared" si="478"/>
        <v>28</v>
      </c>
      <c r="V3790" s="13">
        <f t="shared" si="479"/>
        <v>17.857142857142858</v>
      </c>
    </row>
    <row r="3791" spans="1:22" ht="2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42138.798819444448</v>
      </c>
      <c r="T3791" s="10">
        <f t="shared" si="477"/>
        <v>42170.798819444448</v>
      </c>
      <c r="U3791" s="13">
        <f t="shared" si="478"/>
        <v>32</v>
      </c>
      <c r="V3791" s="13">
        <f t="shared" si="479"/>
        <v>3.625</v>
      </c>
    </row>
    <row r="3792" spans="1:22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42666.666932870372</v>
      </c>
      <c r="T3792" s="10">
        <f t="shared" si="477"/>
        <v>42696.708599537036</v>
      </c>
      <c r="U3792" s="13">
        <f t="shared" si="478"/>
        <v>30</v>
      </c>
      <c r="V3792" s="13">
        <f t="shared" si="479"/>
        <v>0</v>
      </c>
    </row>
    <row r="3793" spans="1:22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41766.692037037035</v>
      </c>
      <c r="T3793" s="10">
        <f t="shared" si="477"/>
        <v>41826.692037037035</v>
      </c>
      <c r="U3793" s="13">
        <f t="shared" si="478"/>
        <v>60</v>
      </c>
      <c r="V3793" s="13">
        <f t="shared" si="479"/>
        <v>0</v>
      </c>
    </row>
    <row r="3794" spans="1:22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42170.447013888886</v>
      </c>
      <c r="T3794" s="10">
        <f t="shared" si="477"/>
        <v>42200.447013888886</v>
      </c>
      <c r="U3794" s="13">
        <f t="shared" si="478"/>
        <v>30</v>
      </c>
      <c r="V3794" s="13">
        <f t="shared" si="479"/>
        <v>1.1666666666666667</v>
      </c>
    </row>
    <row r="3795" spans="1:22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41968.938993055555</v>
      </c>
      <c r="T3795" s="10">
        <f t="shared" si="477"/>
        <v>41989.938993055555</v>
      </c>
      <c r="U3795" s="13">
        <f t="shared" si="478"/>
        <v>21</v>
      </c>
      <c r="V3795" s="13">
        <f t="shared" si="479"/>
        <v>198.85714285714286</v>
      </c>
    </row>
    <row r="3796" spans="1:22" ht="43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42132.58048611111</v>
      </c>
      <c r="T3796" s="10">
        <f t="shared" si="477"/>
        <v>42162.58048611111</v>
      </c>
      <c r="U3796" s="13">
        <f t="shared" si="478"/>
        <v>30</v>
      </c>
      <c r="V3796" s="13">
        <f t="shared" si="479"/>
        <v>1.6666666666666667</v>
      </c>
    </row>
    <row r="3797" spans="1:22" ht="2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42201.436226851853</v>
      </c>
      <c r="T3797" s="10">
        <f t="shared" si="477"/>
        <v>42244.9375</v>
      </c>
      <c r="U3797" s="13">
        <f t="shared" si="478"/>
        <v>43</v>
      </c>
      <c r="V3797" s="13">
        <f t="shared" si="479"/>
        <v>0.23255813953488372</v>
      </c>
    </row>
    <row r="3798" spans="1:22" ht="2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42689.029583333337</v>
      </c>
      <c r="T3798" s="10">
        <f t="shared" si="477"/>
        <v>42749.029583333337</v>
      </c>
      <c r="U3798" s="13">
        <f t="shared" si="478"/>
        <v>60</v>
      </c>
      <c r="V3798" s="13">
        <f t="shared" si="479"/>
        <v>1.6666666666666666E-2</v>
      </c>
    </row>
    <row r="3799" spans="1:22" ht="43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42084.881539351853</v>
      </c>
      <c r="T3799" s="10">
        <f t="shared" si="477"/>
        <v>42114.881539351853</v>
      </c>
      <c r="U3799" s="13">
        <f t="shared" si="478"/>
        <v>30</v>
      </c>
      <c r="V3799" s="13">
        <f t="shared" si="479"/>
        <v>179.33333333333334</v>
      </c>
    </row>
    <row r="3800" spans="1:22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41831.722777777781</v>
      </c>
      <c r="T3800" s="10">
        <f t="shared" si="477"/>
        <v>41861.722777777781</v>
      </c>
      <c r="U3800" s="13">
        <f t="shared" si="478"/>
        <v>30</v>
      </c>
      <c r="V3800" s="13">
        <f t="shared" si="479"/>
        <v>34.166666666666664</v>
      </c>
    </row>
    <row r="3801" spans="1:22" ht="29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42410.93105324074</v>
      </c>
      <c r="T3801" s="10">
        <f t="shared" si="477"/>
        <v>42440.93105324074</v>
      </c>
      <c r="U3801" s="13">
        <f t="shared" si="478"/>
        <v>30</v>
      </c>
      <c r="V3801" s="13">
        <f t="shared" si="479"/>
        <v>13.4</v>
      </c>
    </row>
    <row r="3802" spans="1:22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41982.737071759257</v>
      </c>
      <c r="T3802" s="10">
        <f t="shared" si="477"/>
        <v>42015.207638888889</v>
      </c>
      <c r="U3802" s="13">
        <f t="shared" si="478"/>
        <v>33</v>
      </c>
      <c r="V3802" s="13">
        <f t="shared" si="479"/>
        <v>26.696969696969695</v>
      </c>
    </row>
    <row r="3803" spans="1:22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41975.676111111112</v>
      </c>
      <c r="T3803" s="10">
        <f t="shared" si="477"/>
        <v>42006.676111111112</v>
      </c>
      <c r="U3803" s="13">
        <f t="shared" si="478"/>
        <v>31</v>
      </c>
      <c r="V3803" s="13">
        <f t="shared" si="479"/>
        <v>13.741935483870968</v>
      </c>
    </row>
    <row r="3804" spans="1:22" ht="2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0">
        <f t="shared" si="476"/>
        <v>42269.126226851848</v>
      </c>
      <c r="T3804" s="10">
        <f t="shared" si="477"/>
        <v>42299.126226851848</v>
      </c>
      <c r="U3804" s="13">
        <f t="shared" si="478"/>
        <v>30</v>
      </c>
      <c r="V3804" s="13">
        <f t="shared" si="479"/>
        <v>0</v>
      </c>
    </row>
    <row r="3805" spans="1:22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42403.971851851849</v>
      </c>
      <c r="T3805" s="10">
        <f t="shared" si="477"/>
        <v>42433.971851851849</v>
      </c>
      <c r="U3805" s="13">
        <f t="shared" si="478"/>
        <v>30</v>
      </c>
      <c r="V3805" s="13">
        <f t="shared" si="479"/>
        <v>78.599999999999994</v>
      </c>
    </row>
    <row r="3806" spans="1:22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0">
        <f t="shared" si="476"/>
        <v>42527.00953703704</v>
      </c>
      <c r="T3806" s="10">
        <f t="shared" si="477"/>
        <v>42582.291666666672</v>
      </c>
      <c r="U3806" s="13">
        <f t="shared" si="478"/>
        <v>55</v>
      </c>
      <c r="V3806" s="13">
        <f t="shared" si="479"/>
        <v>0</v>
      </c>
    </row>
    <row r="3807" spans="1:22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41849.887037037035</v>
      </c>
      <c r="T3807" s="10">
        <f t="shared" si="477"/>
        <v>41909.887037037035</v>
      </c>
      <c r="U3807" s="13">
        <f t="shared" si="478"/>
        <v>60</v>
      </c>
      <c r="V3807" s="13">
        <f t="shared" si="479"/>
        <v>0.05</v>
      </c>
    </row>
    <row r="3808" spans="1:22" ht="43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41799.259039351848</v>
      </c>
      <c r="T3808" s="10">
        <f t="shared" si="477"/>
        <v>41819.259039351848</v>
      </c>
      <c r="U3808" s="13">
        <f t="shared" si="478"/>
        <v>20</v>
      </c>
      <c r="V3808" s="13">
        <f t="shared" si="479"/>
        <v>0.25</v>
      </c>
    </row>
    <row r="3809" spans="1:22" ht="2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42090.909016203703</v>
      </c>
      <c r="T3809" s="10">
        <f t="shared" si="477"/>
        <v>42097.909016203703</v>
      </c>
      <c r="U3809" s="13">
        <f t="shared" si="478"/>
        <v>7</v>
      </c>
      <c r="V3809" s="13">
        <f t="shared" si="479"/>
        <v>65</v>
      </c>
    </row>
    <row r="3810" spans="1:22" ht="2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42059.453923611116</v>
      </c>
      <c r="T3810" s="10">
        <f t="shared" si="477"/>
        <v>42119.412256944444</v>
      </c>
      <c r="U3810" s="13">
        <f t="shared" si="478"/>
        <v>60</v>
      </c>
      <c r="V3810" s="13">
        <f t="shared" si="479"/>
        <v>16.666666666666668</v>
      </c>
    </row>
    <row r="3811" spans="1:22" ht="43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41800.526701388888</v>
      </c>
      <c r="T3811" s="10">
        <f t="shared" si="477"/>
        <v>41850.958333333336</v>
      </c>
      <c r="U3811" s="13">
        <f t="shared" si="478"/>
        <v>50</v>
      </c>
      <c r="V3811" s="13">
        <f t="shared" si="479"/>
        <v>40.5</v>
      </c>
    </row>
    <row r="3812" spans="1:22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42054.849050925928</v>
      </c>
      <c r="T3812" s="10">
        <f t="shared" si="477"/>
        <v>42084.807384259257</v>
      </c>
      <c r="U3812" s="13">
        <f t="shared" si="478"/>
        <v>30</v>
      </c>
      <c r="V3812" s="13">
        <f t="shared" si="479"/>
        <v>60.866666666666667</v>
      </c>
    </row>
    <row r="3813" spans="1:22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42487.62700231481</v>
      </c>
      <c r="T3813" s="10">
        <f t="shared" si="477"/>
        <v>42521.458333333328</v>
      </c>
      <c r="U3813" s="13">
        <f t="shared" si="478"/>
        <v>34</v>
      </c>
      <c r="V3813" s="13">
        <f t="shared" si="479"/>
        <v>24.264705882352942</v>
      </c>
    </row>
    <row r="3814" spans="1:22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42109.751250000001</v>
      </c>
      <c r="T3814" s="10">
        <f t="shared" si="477"/>
        <v>42156.165972222225</v>
      </c>
      <c r="U3814" s="13">
        <f t="shared" si="478"/>
        <v>47</v>
      </c>
      <c r="V3814" s="13">
        <f t="shared" si="479"/>
        <v>46.617021276595743</v>
      </c>
    </row>
    <row r="3815" spans="1:22" ht="43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42497.275706018518</v>
      </c>
      <c r="T3815" s="10">
        <f t="shared" si="477"/>
        <v>42535.904861111107</v>
      </c>
      <c r="U3815" s="13">
        <f t="shared" si="478"/>
        <v>38</v>
      </c>
      <c r="V3815" s="13">
        <f t="shared" si="479"/>
        <v>55.789210526315784</v>
      </c>
    </row>
    <row r="3816" spans="1:22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42058.904074074075</v>
      </c>
      <c r="T3816" s="10">
        <f t="shared" si="477"/>
        <v>42095.165972222225</v>
      </c>
      <c r="U3816" s="13">
        <f t="shared" si="478"/>
        <v>37</v>
      </c>
      <c r="V3816" s="13">
        <f t="shared" si="479"/>
        <v>56.810810810810814</v>
      </c>
    </row>
    <row r="3817" spans="1:22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42207.259918981479</v>
      </c>
      <c r="T3817" s="10">
        <f t="shared" si="477"/>
        <v>42236.958333333328</v>
      </c>
      <c r="U3817" s="13">
        <f t="shared" si="478"/>
        <v>29</v>
      </c>
      <c r="V3817" s="13">
        <f t="shared" si="479"/>
        <v>34.483103448275862</v>
      </c>
    </row>
    <row r="3818" spans="1:22" ht="43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41807.690081018518</v>
      </c>
      <c r="T3818" s="10">
        <f t="shared" si="477"/>
        <v>41837.690081018518</v>
      </c>
      <c r="U3818" s="13">
        <f t="shared" si="478"/>
        <v>30</v>
      </c>
      <c r="V3818" s="13">
        <f t="shared" si="479"/>
        <v>59.619</v>
      </c>
    </row>
    <row r="3819" spans="1:22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42284.69694444444</v>
      </c>
      <c r="T3819" s="10">
        <f t="shared" si="477"/>
        <v>42301.165972222225</v>
      </c>
      <c r="U3819" s="13">
        <f t="shared" si="478"/>
        <v>17</v>
      </c>
      <c r="V3819" s="13">
        <f t="shared" si="479"/>
        <v>126.17647058823529</v>
      </c>
    </row>
    <row r="3820" spans="1:22" ht="2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42045.84238425926</v>
      </c>
      <c r="T3820" s="10">
        <f t="shared" si="477"/>
        <v>42075.800717592589</v>
      </c>
      <c r="U3820" s="13">
        <f t="shared" si="478"/>
        <v>30</v>
      </c>
      <c r="V3820" s="13">
        <f t="shared" si="479"/>
        <v>19</v>
      </c>
    </row>
    <row r="3821" spans="1:22" ht="29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42184.209537037037</v>
      </c>
      <c r="T3821" s="10">
        <f t="shared" si="477"/>
        <v>42202.876388888893</v>
      </c>
      <c r="U3821" s="13">
        <f t="shared" si="478"/>
        <v>18</v>
      </c>
      <c r="V3821" s="13">
        <f t="shared" si="479"/>
        <v>59.111111111111114</v>
      </c>
    </row>
    <row r="3822" spans="1:22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42160.651817129634</v>
      </c>
      <c r="T3822" s="10">
        <f t="shared" si="477"/>
        <v>42190.651817129634</v>
      </c>
      <c r="U3822" s="13">
        <f t="shared" si="478"/>
        <v>30</v>
      </c>
      <c r="V3822" s="13">
        <f t="shared" si="479"/>
        <v>14.333333333333334</v>
      </c>
    </row>
    <row r="3823" spans="1:22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42341.180636574078</v>
      </c>
      <c r="T3823" s="10">
        <f t="shared" si="477"/>
        <v>42373.180636574078</v>
      </c>
      <c r="U3823" s="13">
        <f t="shared" si="478"/>
        <v>32</v>
      </c>
      <c r="V3823" s="13">
        <f t="shared" si="479"/>
        <v>114.34375</v>
      </c>
    </row>
    <row r="3824" spans="1:22" ht="43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42329.838159722218</v>
      </c>
      <c r="T3824" s="10">
        <f t="shared" si="477"/>
        <v>42388.957638888889</v>
      </c>
      <c r="U3824" s="13">
        <f t="shared" si="478"/>
        <v>59</v>
      </c>
      <c r="V3824" s="13">
        <f t="shared" si="479"/>
        <v>93.237288135593218</v>
      </c>
    </row>
    <row r="3825" spans="1:22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42170.910231481481</v>
      </c>
      <c r="T3825" s="10">
        <f t="shared" si="477"/>
        <v>42205.165972222225</v>
      </c>
      <c r="U3825" s="13">
        <f t="shared" si="478"/>
        <v>35</v>
      </c>
      <c r="V3825" s="13">
        <f t="shared" si="479"/>
        <v>75.714285714285708</v>
      </c>
    </row>
    <row r="3826" spans="1:22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42571.626192129625</v>
      </c>
      <c r="T3826" s="10">
        <f t="shared" si="477"/>
        <v>42583.570138888885</v>
      </c>
      <c r="U3826" s="13">
        <f t="shared" si="478"/>
        <v>12</v>
      </c>
      <c r="V3826" s="13">
        <f t="shared" si="479"/>
        <v>22.5</v>
      </c>
    </row>
    <row r="3827" spans="1:22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42151.069606481484</v>
      </c>
      <c r="T3827" s="10">
        <f t="shared" si="477"/>
        <v>42172.069606481484</v>
      </c>
      <c r="U3827" s="13">
        <f t="shared" si="478"/>
        <v>21</v>
      </c>
      <c r="V3827" s="13">
        <f t="shared" si="479"/>
        <v>251</v>
      </c>
    </row>
    <row r="3828" spans="1:22" ht="29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42101.423541666663</v>
      </c>
      <c r="T3828" s="10">
        <f t="shared" si="477"/>
        <v>42131.423541666663</v>
      </c>
      <c r="U3828" s="13">
        <f t="shared" si="478"/>
        <v>30</v>
      </c>
      <c r="V3828" s="13">
        <f t="shared" si="479"/>
        <v>23.833333333333332</v>
      </c>
    </row>
    <row r="3829" spans="1:22" ht="43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42034.928252314814</v>
      </c>
      <c r="T3829" s="10">
        <f t="shared" si="477"/>
        <v>42090</v>
      </c>
      <c r="U3829" s="13">
        <f t="shared" si="478"/>
        <v>56</v>
      </c>
      <c r="V3829" s="13">
        <f t="shared" si="479"/>
        <v>81.785714285714292</v>
      </c>
    </row>
    <row r="3830" spans="1:22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41944.527627314819</v>
      </c>
      <c r="T3830" s="10">
        <f t="shared" si="477"/>
        <v>42004.569293981483</v>
      </c>
      <c r="U3830" s="13">
        <f t="shared" si="478"/>
        <v>60</v>
      </c>
      <c r="V3830" s="13">
        <f t="shared" si="479"/>
        <v>83.333333333333329</v>
      </c>
    </row>
    <row r="3831" spans="1:22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42593.865405092598</v>
      </c>
      <c r="T3831" s="10">
        <f t="shared" si="477"/>
        <v>42613.865405092598</v>
      </c>
      <c r="U3831" s="13">
        <f t="shared" si="478"/>
        <v>20</v>
      </c>
      <c r="V3831" s="13">
        <f t="shared" si="479"/>
        <v>25.05</v>
      </c>
    </row>
    <row r="3832" spans="1:22" ht="2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42503.740868055553</v>
      </c>
      <c r="T3832" s="10">
        <f t="shared" si="477"/>
        <v>42517.740868055553</v>
      </c>
      <c r="U3832" s="13">
        <f t="shared" si="478"/>
        <v>14</v>
      </c>
      <c r="V3832" s="13">
        <f t="shared" si="479"/>
        <v>16.071428571428573</v>
      </c>
    </row>
    <row r="3833" spans="1:22" ht="43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41927.848900462966</v>
      </c>
      <c r="T3833" s="10">
        <f t="shared" si="477"/>
        <v>41948.890567129631</v>
      </c>
      <c r="U3833" s="13">
        <f t="shared" si="478"/>
        <v>21</v>
      </c>
      <c r="V3833" s="13">
        <f t="shared" si="479"/>
        <v>25.243333333333332</v>
      </c>
    </row>
    <row r="3834" spans="1:22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42375.114988425921</v>
      </c>
      <c r="T3834" s="10">
        <f t="shared" si="477"/>
        <v>42420.114988425921</v>
      </c>
      <c r="U3834" s="13">
        <f t="shared" si="478"/>
        <v>45</v>
      </c>
      <c r="V3834" s="13">
        <f t="shared" si="479"/>
        <v>27.911111111111111</v>
      </c>
    </row>
    <row r="3835" spans="1:22" ht="43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41963.872361111105</v>
      </c>
      <c r="T3835" s="10">
        <f t="shared" si="477"/>
        <v>41974.797916666663</v>
      </c>
      <c r="U3835" s="13">
        <f t="shared" si="478"/>
        <v>11</v>
      </c>
      <c r="V3835" s="13">
        <f t="shared" si="479"/>
        <v>127.27272727272727</v>
      </c>
    </row>
    <row r="3836" spans="1:22" ht="43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42143.445219907408</v>
      </c>
      <c r="T3836" s="10">
        <f t="shared" si="477"/>
        <v>42173.445219907408</v>
      </c>
      <c r="U3836" s="13">
        <f t="shared" si="478"/>
        <v>30</v>
      </c>
      <c r="V3836" s="13">
        <f t="shared" si="479"/>
        <v>109.03333333333333</v>
      </c>
    </row>
    <row r="3837" spans="1:22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42460.94222222222</v>
      </c>
      <c r="T3837" s="10">
        <f t="shared" si="477"/>
        <v>42481.94222222222</v>
      </c>
      <c r="U3837" s="13">
        <f t="shared" si="478"/>
        <v>21</v>
      </c>
      <c r="V3837" s="13">
        <f t="shared" si="479"/>
        <v>15.238095238095237</v>
      </c>
    </row>
    <row r="3838" spans="1:22" ht="2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42553.926527777774</v>
      </c>
      <c r="T3838" s="10">
        <f t="shared" si="477"/>
        <v>42585.172916666663</v>
      </c>
      <c r="U3838" s="13">
        <f t="shared" si="478"/>
        <v>32</v>
      </c>
      <c r="V3838" s="13">
        <f t="shared" si="479"/>
        <v>28.125</v>
      </c>
    </row>
    <row r="3839" spans="1:22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42152.765717592592</v>
      </c>
      <c r="T3839" s="10">
        <f t="shared" si="477"/>
        <v>42188.765717592592</v>
      </c>
      <c r="U3839" s="13">
        <f t="shared" si="478"/>
        <v>36</v>
      </c>
      <c r="V3839" s="13">
        <f t="shared" si="479"/>
        <v>56.722222222222221</v>
      </c>
    </row>
    <row r="3840" spans="1:22" ht="43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42116.710752314815</v>
      </c>
      <c r="T3840" s="10">
        <f t="shared" si="477"/>
        <v>42146.710752314815</v>
      </c>
      <c r="U3840" s="13">
        <f t="shared" si="478"/>
        <v>30</v>
      </c>
      <c r="V3840" s="13">
        <f t="shared" si="479"/>
        <v>3360.8</v>
      </c>
    </row>
    <row r="3841" spans="1:22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42155.142638888887</v>
      </c>
      <c r="T3841" s="10">
        <f t="shared" si="477"/>
        <v>42215.142638888887</v>
      </c>
      <c r="U3841" s="13">
        <f t="shared" si="478"/>
        <v>60</v>
      </c>
      <c r="V3841" s="13">
        <f t="shared" si="479"/>
        <v>33.75</v>
      </c>
    </row>
    <row r="3842" spans="1:22" ht="2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42432.701724537037</v>
      </c>
      <c r="T3842" s="10">
        <f t="shared" si="477"/>
        <v>42457.660057870366</v>
      </c>
      <c r="U3842" s="13">
        <f t="shared" si="478"/>
        <v>25</v>
      </c>
      <c r="V3842" s="13">
        <f t="shared" si="479"/>
        <v>2.6</v>
      </c>
    </row>
    <row r="3843" spans="1:22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10">
        <f t="shared" ref="S3843:S3906" si="484">(((J3843/60)/60)/24)+DATE(1970,1,1)</f>
        <v>41780.785729166666</v>
      </c>
      <c r="T3843" s="10">
        <f t="shared" ref="T3843:T3906" si="485">(((I3843/60)/60)/24)+DATE(1970,1,1)</f>
        <v>41840.785729166666</v>
      </c>
      <c r="U3843" s="13">
        <f t="shared" ref="U3843:U3906" si="486">DATEDIF(S3843,T3843,"d")</f>
        <v>60</v>
      </c>
      <c r="V3843" s="13">
        <f t="shared" ref="V3843:V3906" si="487">E3843/U3843</f>
        <v>14.533333333333333</v>
      </c>
    </row>
    <row r="3844" spans="1:22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41740.493657407409</v>
      </c>
      <c r="T3844" s="10">
        <f t="shared" si="485"/>
        <v>41770.493657407409</v>
      </c>
      <c r="U3844" s="13">
        <f t="shared" si="486"/>
        <v>30</v>
      </c>
      <c r="V3844" s="13">
        <f t="shared" si="487"/>
        <v>36.56666666666667</v>
      </c>
    </row>
    <row r="3845" spans="1:22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41766.072500000002</v>
      </c>
      <c r="T3845" s="10">
        <f t="shared" si="485"/>
        <v>41791.072500000002</v>
      </c>
      <c r="U3845" s="13">
        <f t="shared" si="486"/>
        <v>25</v>
      </c>
      <c r="V3845" s="13">
        <f t="shared" si="487"/>
        <v>42.6</v>
      </c>
    </row>
    <row r="3846" spans="1:22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41766.617291666669</v>
      </c>
      <c r="T3846" s="10">
        <f t="shared" si="485"/>
        <v>41793.290972222225</v>
      </c>
      <c r="U3846" s="13">
        <f t="shared" si="486"/>
        <v>27</v>
      </c>
      <c r="V3846" s="13">
        <f t="shared" si="487"/>
        <v>150.59259259259258</v>
      </c>
    </row>
    <row r="3847" spans="1:22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42248.627013888887</v>
      </c>
      <c r="T3847" s="10">
        <f t="shared" si="485"/>
        <v>42278.627013888887</v>
      </c>
      <c r="U3847" s="13">
        <f t="shared" si="486"/>
        <v>30</v>
      </c>
      <c r="V3847" s="13">
        <f t="shared" si="487"/>
        <v>28.066666666666666</v>
      </c>
    </row>
    <row r="3848" spans="1:22" ht="2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41885.221550925926</v>
      </c>
      <c r="T3848" s="10">
        <f t="shared" si="485"/>
        <v>41916.290972222225</v>
      </c>
      <c r="U3848" s="13">
        <f t="shared" si="486"/>
        <v>31</v>
      </c>
      <c r="V3848" s="13">
        <f t="shared" si="487"/>
        <v>6.096774193548387</v>
      </c>
    </row>
    <row r="3849" spans="1:22" ht="2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42159.224432870367</v>
      </c>
      <c r="T3849" s="10">
        <f t="shared" si="485"/>
        <v>42204.224432870367</v>
      </c>
      <c r="U3849" s="13">
        <f t="shared" si="486"/>
        <v>45</v>
      </c>
      <c r="V3849" s="13">
        <f t="shared" si="487"/>
        <v>37.711111111111109</v>
      </c>
    </row>
    <row r="3850" spans="1:22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42265.817002314812</v>
      </c>
      <c r="T3850" s="10">
        <f t="shared" si="485"/>
        <v>42295.817002314812</v>
      </c>
      <c r="U3850" s="13">
        <f t="shared" si="486"/>
        <v>30</v>
      </c>
      <c r="V3850" s="13">
        <f t="shared" si="487"/>
        <v>70.966666666666669</v>
      </c>
    </row>
    <row r="3851" spans="1:22" ht="43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42136.767175925925</v>
      </c>
      <c r="T3851" s="10">
        <f t="shared" si="485"/>
        <v>42166.767175925925</v>
      </c>
      <c r="U3851" s="13">
        <f t="shared" si="486"/>
        <v>30</v>
      </c>
      <c r="V3851" s="13">
        <f t="shared" si="487"/>
        <v>70.433333333333337</v>
      </c>
    </row>
    <row r="3852" spans="1:22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41975.124340277776</v>
      </c>
      <c r="T3852" s="10">
        <f t="shared" si="485"/>
        <v>42005.124340277776</v>
      </c>
      <c r="U3852" s="13">
        <f t="shared" si="486"/>
        <v>30</v>
      </c>
      <c r="V3852" s="13">
        <f t="shared" si="487"/>
        <v>1.2666666666666666</v>
      </c>
    </row>
    <row r="3853" spans="1:22" ht="2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42172.439571759256</v>
      </c>
      <c r="T3853" s="10">
        <f t="shared" si="485"/>
        <v>42202.439571759256</v>
      </c>
      <c r="U3853" s="13">
        <f t="shared" si="486"/>
        <v>30</v>
      </c>
      <c r="V3853" s="13">
        <f t="shared" si="487"/>
        <v>28.4</v>
      </c>
    </row>
    <row r="3854" spans="1:22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42065.190694444449</v>
      </c>
      <c r="T3854" s="10">
        <f t="shared" si="485"/>
        <v>42090.149027777778</v>
      </c>
      <c r="U3854" s="13">
        <f t="shared" si="486"/>
        <v>25</v>
      </c>
      <c r="V3854" s="13">
        <f t="shared" si="487"/>
        <v>0.8</v>
      </c>
    </row>
    <row r="3855" spans="1:22" ht="29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41848.84002314815</v>
      </c>
      <c r="T3855" s="10">
        <f t="shared" si="485"/>
        <v>41883.84002314815</v>
      </c>
      <c r="U3855" s="13">
        <f t="shared" si="486"/>
        <v>35</v>
      </c>
      <c r="V3855" s="13">
        <f t="shared" si="487"/>
        <v>0.74285714285714288</v>
      </c>
    </row>
    <row r="3856" spans="1:22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42103.884930555556</v>
      </c>
      <c r="T3856" s="10">
        <f t="shared" si="485"/>
        <v>42133.884930555556</v>
      </c>
      <c r="U3856" s="13">
        <f t="shared" si="486"/>
        <v>30</v>
      </c>
      <c r="V3856" s="13">
        <f t="shared" si="487"/>
        <v>59.6</v>
      </c>
    </row>
    <row r="3857" spans="1:22" ht="43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42059.970729166671</v>
      </c>
      <c r="T3857" s="10">
        <f t="shared" si="485"/>
        <v>42089.929062499999</v>
      </c>
      <c r="U3857" s="13">
        <f t="shared" si="486"/>
        <v>30</v>
      </c>
      <c r="V3857" s="13">
        <f t="shared" si="487"/>
        <v>0.83333333333333337</v>
      </c>
    </row>
    <row r="3858" spans="1:22" ht="43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42041.743090277778</v>
      </c>
      <c r="T3858" s="10">
        <f t="shared" si="485"/>
        <v>42071.701423611114</v>
      </c>
      <c r="U3858" s="13">
        <f t="shared" si="486"/>
        <v>30</v>
      </c>
      <c r="V3858" s="13">
        <f t="shared" si="487"/>
        <v>3.3333333333333333E-2</v>
      </c>
    </row>
    <row r="3859" spans="1:22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41829.73715277778</v>
      </c>
      <c r="T3859" s="10">
        <f t="shared" si="485"/>
        <v>41852.716666666667</v>
      </c>
      <c r="U3859" s="13">
        <f t="shared" si="486"/>
        <v>23</v>
      </c>
      <c r="V3859" s="13">
        <f t="shared" si="487"/>
        <v>11.304347826086957</v>
      </c>
    </row>
    <row r="3860" spans="1:22" ht="43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42128.431064814817</v>
      </c>
      <c r="T3860" s="10">
        <f t="shared" si="485"/>
        <v>42146.875</v>
      </c>
      <c r="U3860" s="13">
        <f t="shared" si="486"/>
        <v>18</v>
      </c>
      <c r="V3860" s="13">
        <f t="shared" si="487"/>
        <v>0.55555555555555558</v>
      </c>
    </row>
    <row r="3861" spans="1:22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41789.893599537041</v>
      </c>
      <c r="T3861" s="10">
        <f t="shared" si="485"/>
        <v>41815.875</v>
      </c>
      <c r="U3861" s="13">
        <f t="shared" si="486"/>
        <v>26</v>
      </c>
      <c r="V3861" s="13">
        <f t="shared" si="487"/>
        <v>3.8461538461538464E-2</v>
      </c>
    </row>
    <row r="3862" spans="1:22" ht="43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41833.660995370366</v>
      </c>
      <c r="T3862" s="10">
        <f t="shared" si="485"/>
        <v>41863.660995370366</v>
      </c>
      <c r="U3862" s="13">
        <f t="shared" si="486"/>
        <v>30</v>
      </c>
      <c r="V3862" s="13">
        <f t="shared" si="487"/>
        <v>35.333333333333336</v>
      </c>
    </row>
    <row r="3863" spans="1:2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41914.590011574073</v>
      </c>
      <c r="T3863" s="10">
        <f t="shared" si="485"/>
        <v>41955.907638888893</v>
      </c>
      <c r="U3863" s="13">
        <f t="shared" si="486"/>
        <v>41</v>
      </c>
      <c r="V3863" s="13">
        <f t="shared" si="487"/>
        <v>2.4390243902439024</v>
      </c>
    </row>
    <row r="3864" spans="1:22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42611.261064814811</v>
      </c>
      <c r="T3864" s="10">
        <f t="shared" si="485"/>
        <v>42625.707638888889</v>
      </c>
      <c r="U3864" s="13">
        <f t="shared" si="486"/>
        <v>14</v>
      </c>
      <c r="V3864" s="13">
        <f t="shared" si="487"/>
        <v>7.1428571428571425E-2</v>
      </c>
    </row>
    <row r="3865" spans="1:22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0">
        <f t="shared" si="484"/>
        <v>42253.633159722223</v>
      </c>
      <c r="T3865" s="10">
        <f t="shared" si="485"/>
        <v>42313.674826388888</v>
      </c>
      <c r="U3865" s="13">
        <f t="shared" si="486"/>
        <v>60</v>
      </c>
      <c r="V3865" s="13">
        <f t="shared" si="487"/>
        <v>0</v>
      </c>
    </row>
    <row r="3866" spans="1:22" ht="43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42295.891828703709</v>
      </c>
      <c r="T3866" s="10">
        <f t="shared" si="485"/>
        <v>42325.933495370366</v>
      </c>
      <c r="U3866" s="13">
        <f t="shared" si="486"/>
        <v>30</v>
      </c>
      <c r="V3866" s="13">
        <f t="shared" si="487"/>
        <v>2</v>
      </c>
    </row>
    <row r="3867" spans="1:22" ht="2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41841.651597222226</v>
      </c>
      <c r="T3867" s="10">
        <f t="shared" si="485"/>
        <v>41881.229166666664</v>
      </c>
      <c r="U3867" s="13">
        <f t="shared" si="486"/>
        <v>40</v>
      </c>
      <c r="V3867" s="13">
        <f t="shared" si="487"/>
        <v>16.25</v>
      </c>
    </row>
    <row r="3868" spans="1:22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42402.947002314817</v>
      </c>
      <c r="T3868" s="10">
        <f t="shared" si="485"/>
        <v>42452.145138888889</v>
      </c>
      <c r="U3868" s="13">
        <f t="shared" si="486"/>
        <v>50</v>
      </c>
      <c r="V3868" s="13">
        <f t="shared" si="487"/>
        <v>0.22</v>
      </c>
    </row>
    <row r="3869" spans="1:22" ht="2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42509.814108796301</v>
      </c>
      <c r="T3869" s="10">
        <f t="shared" si="485"/>
        <v>42539.814108796301</v>
      </c>
      <c r="U3869" s="13">
        <f t="shared" si="486"/>
        <v>30</v>
      </c>
      <c r="V3869" s="13">
        <f t="shared" si="487"/>
        <v>8.3666666666666671</v>
      </c>
    </row>
    <row r="3870" spans="1:2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41865.659780092588</v>
      </c>
      <c r="T3870" s="10">
        <f t="shared" si="485"/>
        <v>41890.659780092588</v>
      </c>
      <c r="U3870" s="13">
        <f t="shared" si="486"/>
        <v>25</v>
      </c>
      <c r="V3870" s="13">
        <f t="shared" si="487"/>
        <v>0.4</v>
      </c>
    </row>
    <row r="3871" spans="1:22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42047.724444444444</v>
      </c>
      <c r="T3871" s="10">
        <f t="shared" si="485"/>
        <v>42077.132638888885</v>
      </c>
      <c r="U3871" s="13">
        <f t="shared" si="486"/>
        <v>30</v>
      </c>
      <c r="V3871" s="13">
        <f t="shared" si="487"/>
        <v>15.066666666666666</v>
      </c>
    </row>
    <row r="3872" spans="1:22" ht="43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41793.17219907407</v>
      </c>
      <c r="T3872" s="10">
        <f t="shared" si="485"/>
        <v>41823.17219907407</v>
      </c>
      <c r="U3872" s="13">
        <f t="shared" si="486"/>
        <v>30</v>
      </c>
      <c r="V3872" s="13">
        <f t="shared" si="487"/>
        <v>50</v>
      </c>
    </row>
    <row r="3873" spans="1:22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42763.780671296292</v>
      </c>
      <c r="T3873" s="10">
        <f t="shared" si="485"/>
        <v>42823.739004629635</v>
      </c>
      <c r="U3873" s="13">
        <f t="shared" si="486"/>
        <v>60</v>
      </c>
      <c r="V3873" s="13">
        <f t="shared" si="487"/>
        <v>0.66666666666666663</v>
      </c>
    </row>
    <row r="3874" spans="1:22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0">
        <f t="shared" si="484"/>
        <v>42180.145787037036</v>
      </c>
      <c r="T3874" s="10">
        <f t="shared" si="485"/>
        <v>42230.145787037036</v>
      </c>
      <c r="U3874" s="13">
        <f t="shared" si="486"/>
        <v>50</v>
      </c>
      <c r="V3874" s="13">
        <f t="shared" si="487"/>
        <v>0</v>
      </c>
    </row>
    <row r="3875" spans="1:22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42255.696006944447</v>
      </c>
      <c r="T3875" s="10">
        <f t="shared" si="485"/>
        <v>42285.696006944447</v>
      </c>
      <c r="U3875" s="13">
        <f t="shared" si="486"/>
        <v>30</v>
      </c>
      <c r="V3875" s="13">
        <f t="shared" si="487"/>
        <v>0</v>
      </c>
    </row>
    <row r="3876" spans="1:22" ht="43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0">
        <f t="shared" si="484"/>
        <v>42007.016458333332</v>
      </c>
      <c r="T3876" s="10">
        <f t="shared" si="485"/>
        <v>42028.041666666672</v>
      </c>
      <c r="U3876" s="13">
        <f t="shared" si="486"/>
        <v>21</v>
      </c>
      <c r="V3876" s="13">
        <f t="shared" si="487"/>
        <v>0</v>
      </c>
    </row>
    <row r="3877" spans="1:22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42615.346817129626</v>
      </c>
      <c r="T3877" s="10">
        <f t="shared" si="485"/>
        <v>42616.416666666672</v>
      </c>
      <c r="U3877" s="13">
        <f t="shared" si="486"/>
        <v>1</v>
      </c>
      <c r="V3877" s="13">
        <f t="shared" si="487"/>
        <v>0</v>
      </c>
    </row>
    <row r="3878" spans="1:22" ht="43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42372.624166666668</v>
      </c>
      <c r="T3878" s="10">
        <f t="shared" si="485"/>
        <v>42402.624166666668</v>
      </c>
      <c r="U3878" s="13">
        <f t="shared" si="486"/>
        <v>30</v>
      </c>
      <c r="V3878" s="13">
        <f t="shared" si="487"/>
        <v>68.63333333333334</v>
      </c>
    </row>
    <row r="3879" spans="1:22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42682.67768518519</v>
      </c>
      <c r="T3879" s="10">
        <f t="shared" si="485"/>
        <v>42712.67768518519</v>
      </c>
      <c r="U3879" s="13">
        <f t="shared" si="486"/>
        <v>30</v>
      </c>
      <c r="V3879" s="13">
        <f t="shared" si="487"/>
        <v>41.366666666666667</v>
      </c>
    </row>
    <row r="3880" spans="1:22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42154.818819444445</v>
      </c>
      <c r="T3880" s="10">
        <f t="shared" si="485"/>
        <v>42185.165972222225</v>
      </c>
      <c r="U3880" s="13">
        <f t="shared" si="486"/>
        <v>31</v>
      </c>
      <c r="V3880" s="13">
        <f t="shared" si="487"/>
        <v>0.32258064516129031</v>
      </c>
    </row>
    <row r="3881" spans="1:22" ht="2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41999.861064814817</v>
      </c>
      <c r="T3881" s="10">
        <f t="shared" si="485"/>
        <v>42029.861064814817</v>
      </c>
      <c r="U3881" s="13">
        <f t="shared" si="486"/>
        <v>30</v>
      </c>
      <c r="V3881" s="13">
        <f t="shared" si="487"/>
        <v>0</v>
      </c>
    </row>
    <row r="3882" spans="1:22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41815.815046296295</v>
      </c>
      <c r="T3882" s="10">
        <f t="shared" si="485"/>
        <v>41850.958333333336</v>
      </c>
      <c r="U3882" s="13">
        <f t="shared" si="486"/>
        <v>35</v>
      </c>
      <c r="V3882" s="13">
        <f t="shared" si="487"/>
        <v>28</v>
      </c>
    </row>
    <row r="3883" spans="1:22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42756.018506944441</v>
      </c>
      <c r="T3883" s="10">
        <f t="shared" si="485"/>
        <v>42786.018506944441</v>
      </c>
      <c r="U3883" s="13">
        <f t="shared" si="486"/>
        <v>30</v>
      </c>
      <c r="V3883" s="13">
        <f t="shared" si="487"/>
        <v>0.83333333333333337</v>
      </c>
    </row>
    <row r="3884" spans="1:22" ht="2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42373.983449074076</v>
      </c>
      <c r="T3884" s="10">
        <f t="shared" si="485"/>
        <v>42400.960416666669</v>
      </c>
      <c r="U3884" s="13">
        <f t="shared" si="486"/>
        <v>27</v>
      </c>
      <c r="V3884" s="13">
        <f t="shared" si="487"/>
        <v>0</v>
      </c>
    </row>
    <row r="3885" spans="1:22" ht="43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41854.602650462963</v>
      </c>
      <c r="T3885" s="10">
        <f t="shared" si="485"/>
        <v>41884.602650462963</v>
      </c>
      <c r="U3885" s="13">
        <f t="shared" si="486"/>
        <v>30</v>
      </c>
      <c r="V3885" s="13">
        <f t="shared" si="487"/>
        <v>0</v>
      </c>
    </row>
    <row r="3886" spans="1:22" ht="2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42065.791574074072</v>
      </c>
      <c r="T3886" s="10">
        <f t="shared" si="485"/>
        <v>42090.749907407408</v>
      </c>
      <c r="U3886" s="13">
        <f t="shared" si="486"/>
        <v>25</v>
      </c>
      <c r="V3886" s="13">
        <f t="shared" si="487"/>
        <v>0</v>
      </c>
    </row>
    <row r="3887" spans="1:22" ht="2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42469.951284722221</v>
      </c>
      <c r="T3887" s="10">
        <f t="shared" si="485"/>
        <v>42499.951284722221</v>
      </c>
      <c r="U3887" s="13">
        <f t="shared" si="486"/>
        <v>30</v>
      </c>
      <c r="V3887" s="13">
        <f t="shared" si="487"/>
        <v>0</v>
      </c>
    </row>
    <row r="3888" spans="1:2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0">
        <f t="shared" si="484"/>
        <v>41954.228032407409</v>
      </c>
      <c r="T3888" s="10">
        <f t="shared" si="485"/>
        <v>41984.228032407409</v>
      </c>
      <c r="U3888" s="13">
        <f t="shared" si="486"/>
        <v>30</v>
      </c>
      <c r="V3888" s="13">
        <f t="shared" si="487"/>
        <v>0</v>
      </c>
    </row>
    <row r="3889" spans="1:22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42079.857974537037</v>
      </c>
      <c r="T3889" s="10">
        <f t="shared" si="485"/>
        <v>42125.916666666672</v>
      </c>
      <c r="U3889" s="13">
        <f t="shared" si="486"/>
        <v>46</v>
      </c>
      <c r="V3889" s="13">
        <f t="shared" si="487"/>
        <v>0.76086956521739135</v>
      </c>
    </row>
    <row r="3890" spans="1:22" ht="43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42762.545810185184</v>
      </c>
      <c r="T3890" s="10">
        <f t="shared" si="485"/>
        <v>42792.545810185184</v>
      </c>
      <c r="U3890" s="13">
        <f t="shared" si="486"/>
        <v>30</v>
      </c>
      <c r="V3890" s="13">
        <f t="shared" si="487"/>
        <v>18.066666666666666</v>
      </c>
    </row>
    <row r="3891" spans="1:22" ht="2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41977.004976851851</v>
      </c>
      <c r="T3891" s="10">
        <f t="shared" si="485"/>
        <v>42008.976388888885</v>
      </c>
      <c r="U3891" s="13">
        <f t="shared" si="486"/>
        <v>31</v>
      </c>
      <c r="V3891" s="13">
        <f t="shared" si="487"/>
        <v>3.806451612903226</v>
      </c>
    </row>
    <row r="3892" spans="1:22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42171.758611111116</v>
      </c>
      <c r="T3892" s="10">
        <f t="shared" si="485"/>
        <v>42231.758611111116</v>
      </c>
      <c r="U3892" s="13">
        <f t="shared" si="486"/>
        <v>60</v>
      </c>
      <c r="V3892" s="13">
        <f t="shared" si="487"/>
        <v>42.06666666666667</v>
      </c>
    </row>
    <row r="3893" spans="1:22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42056.1324537037</v>
      </c>
      <c r="T3893" s="10">
        <f t="shared" si="485"/>
        <v>42086.207638888889</v>
      </c>
      <c r="U3893" s="13">
        <f t="shared" si="486"/>
        <v>30</v>
      </c>
      <c r="V3893" s="13">
        <f t="shared" si="487"/>
        <v>8.6666666666666661</v>
      </c>
    </row>
    <row r="3894" spans="1:22" ht="43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0">
        <f t="shared" si="484"/>
        <v>41867.652280092596</v>
      </c>
      <c r="T3894" s="10">
        <f t="shared" si="485"/>
        <v>41875.291666666664</v>
      </c>
      <c r="U3894" s="13">
        <f t="shared" si="486"/>
        <v>8</v>
      </c>
      <c r="V3894" s="13">
        <f t="shared" si="487"/>
        <v>0</v>
      </c>
    </row>
    <row r="3895" spans="1:22" ht="43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41779.657870370371</v>
      </c>
      <c r="T3895" s="10">
        <f t="shared" si="485"/>
        <v>41821.25</v>
      </c>
      <c r="U3895" s="13">
        <f t="shared" si="486"/>
        <v>42</v>
      </c>
      <c r="V3895" s="13">
        <f t="shared" si="487"/>
        <v>256.54761904761904</v>
      </c>
    </row>
    <row r="3896" spans="1:22" ht="43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42679.958472222221</v>
      </c>
      <c r="T3896" s="10">
        <f t="shared" si="485"/>
        <v>42710.207638888889</v>
      </c>
      <c r="U3896" s="13">
        <f t="shared" si="486"/>
        <v>31</v>
      </c>
      <c r="V3896" s="13">
        <f t="shared" si="487"/>
        <v>16.774193548387096</v>
      </c>
    </row>
    <row r="3897" spans="1:22" ht="43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42032.250208333338</v>
      </c>
      <c r="T3897" s="10">
        <f t="shared" si="485"/>
        <v>42063.250208333338</v>
      </c>
      <c r="U3897" s="13">
        <f t="shared" si="486"/>
        <v>31</v>
      </c>
      <c r="V3897" s="13">
        <f t="shared" si="487"/>
        <v>1.6129032258064515</v>
      </c>
    </row>
    <row r="3898" spans="1:22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41793.191875000004</v>
      </c>
      <c r="T3898" s="10">
        <f t="shared" si="485"/>
        <v>41807.191875000004</v>
      </c>
      <c r="U3898" s="13">
        <f t="shared" si="486"/>
        <v>14</v>
      </c>
      <c r="V3898" s="13">
        <f t="shared" si="487"/>
        <v>12.142857142857142</v>
      </c>
    </row>
    <row r="3899" spans="1:22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41982.87364583333</v>
      </c>
      <c r="T3899" s="10">
        <f t="shared" si="485"/>
        <v>42012.87364583333</v>
      </c>
      <c r="U3899" s="13">
        <f t="shared" si="486"/>
        <v>30</v>
      </c>
      <c r="V3899" s="13">
        <f t="shared" si="487"/>
        <v>14.666666666666666</v>
      </c>
    </row>
    <row r="3900" spans="1:22" ht="43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42193.482291666667</v>
      </c>
      <c r="T3900" s="10">
        <f t="shared" si="485"/>
        <v>42233.666666666672</v>
      </c>
      <c r="U3900" s="13">
        <f t="shared" si="486"/>
        <v>40</v>
      </c>
      <c r="V3900" s="13">
        <f t="shared" si="487"/>
        <v>20.350000000000001</v>
      </c>
    </row>
    <row r="3901" spans="1:22" ht="2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41843.775011574071</v>
      </c>
      <c r="T3901" s="10">
        <f t="shared" si="485"/>
        <v>41863.775011574071</v>
      </c>
      <c r="U3901" s="13">
        <f t="shared" si="486"/>
        <v>20</v>
      </c>
      <c r="V3901" s="13">
        <f t="shared" si="487"/>
        <v>6.25</v>
      </c>
    </row>
    <row r="3902" spans="1:22" ht="29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42136.092488425929</v>
      </c>
      <c r="T3902" s="10">
        <f t="shared" si="485"/>
        <v>42166.092488425929</v>
      </c>
      <c r="U3902" s="13">
        <f t="shared" si="486"/>
        <v>30</v>
      </c>
      <c r="V3902" s="13">
        <f t="shared" si="487"/>
        <v>4.5</v>
      </c>
    </row>
    <row r="3903" spans="1:22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42317.826377314821</v>
      </c>
      <c r="T3903" s="10">
        <f t="shared" si="485"/>
        <v>42357.826377314821</v>
      </c>
      <c r="U3903" s="13">
        <f t="shared" si="486"/>
        <v>40</v>
      </c>
      <c r="V3903" s="13">
        <f t="shared" si="487"/>
        <v>0.625</v>
      </c>
    </row>
    <row r="3904" spans="1:22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42663.468078703707</v>
      </c>
      <c r="T3904" s="10">
        <f t="shared" si="485"/>
        <v>42688.509745370371</v>
      </c>
      <c r="U3904" s="13">
        <f t="shared" si="486"/>
        <v>25</v>
      </c>
      <c r="V3904" s="13">
        <f t="shared" si="487"/>
        <v>58.6</v>
      </c>
    </row>
    <row r="3905" spans="1:22" ht="43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0">
        <f t="shared" si="484"/>
        <v>42186.01116898148</v>
      </c>
      <c r="T3905" s="10">
        <f t="shared" si="485"/>
        <v>42230.818055555559</v>
      </c>
      <c r="U3905" s="13">
        <f t="shared" si="486"/>
        <v>44</v>
      </c>
      <c r="V3905" s="13">
        <f t="shared" si="487"/>
        <v>0</v>
      </c>
    </row>
    <row r="3906" spans="1:2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42095.229166666672</v>
      </c>
      <c r="T3906" s="10">
        <f t="shared" si="485"/>
        <v>42109.211111111115</v>
      </c>
      <c r="U3906" s="13">
        <f t="shared" si="486"/>
        <v>14</v>
      </c>
      <c r="V3906" s="13">
        <f t="shared" si="487"/>
        <v>0.21428571428571427</v>
      </c>
    </row>
    <row r="3907" spans="1:22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10">
        <f t="shared" ref="S3907:S3970" si="492">(((J3907/60)/60)/24)+DATE(1970,1,1)</f>
        <v>42124.623877314814</v>
      </c>
      <c r="T3907" s="10">
        <f t="shared" ref="T3907:T3970" si="493">(((I3907/60)/60)/24)+DATE(1970,1,1)</f>
        <v>42166.958333333328</v>
      </c>
      <c r="U3907" s="13">
        <f t="shared" ref="U3907:U3970" si="494">DATEDIF(S3907,T3907,"d")</f>
        <v>42</v>
      </c>
      <c r="V3907" s="13">
        <f t="shared" ref="V3907:V3970" si="495">E3907/U3907</f>
        <v>4.1190476190476186</v>
      </c>
    </row>
    <row r="3908" spans="1:22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42143.917743055557</v>
      </c>
      <c r="T3908" s="10">
        <f t="shared" si="493"/>
        <v>42181.559027777781</v>
      </c>
      <c r="U3908" s="13">
        <f t="shared" si="494"/>
        <v>38</v>
      </c>
      <c r="V3908" s="13">
        <f t="shared" si="495"/>
        <v>26.578947368421051</v>
      </c>
    </row>
    <row r="3909" spans="1:22" ht="29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41906.819513888891</v>
      </c>
      <c r="T3909" s="10">
        <f t="shared" si="493"/>
        <v>41938.838888888888</v>
      </c>
      <c r="U3909" s="13">
        <f t="shared" si="494"/>
        <v>32</v>
      </c>
      <c r="V3909" s="13">
        <f t="shared" si="495"/>
        <v>4.78125</v>
      </c>
    </row>
    <row r="3910" spans="1:22" ht="43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41834.135370370372</v>
      </c>
      <c r="T3910" s="10">
        <f t="shared" si="493"/>
        <v>41849.135370370372</v>
      </c>
      <c r="U3910" s="13">
        <f t="shared" si="494"/>
        <v>15</v>
      </c>
      <c r="V3910" s="13">
        <f t="shared" si="495"/>
        <v>4.333333333333333</v>
      </c>
    </row>
    <row r="3911" spans="1:22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41863.359282407408</v>
      </c>
      <c r="T3911" s="10">
        <f t="shared" si="493"/>
        <v>41893.359282407408</v>
      </c>
      <c r="U3911" s="13">
        <f t="shared" si="494"/>
        <v>30</v>
      </c>
      <c r="V3911" s="13">
        <f t="shared" si="495"/>
        <v>4.5</v>
      </c>
    </row>
    <row r="3912" spans="1:22" ht="2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42224.756909722222</v>
      </c>
      <c r="T3912" s="10">
        <f t="shared" si="493"/>
        <v>42254.756909722222</v>
      </c>
      <c r="U3912" s="13">
        <f t="shared" si="494"/>
        <v>30</v>
      </c>
      <c r="V3912" s="13">
        <f t="shared" si="495"/>
        <v>6.166666666666667</v>
      </c>
    </row>
    <row r="3913" spans="1:22" ht="2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41939.8122337963</v>
      </c>
      <c r="T3913" s="10">
        <f t="shared" si="493"/>
        <v>41969.853900462964</v>
      </c>
      <c r="U3913" s="13">
        <f t="shared" si="494"/>
        <v>30</v>
      </c>
      <c r="V3913" s="13">
        <f t="shared" si="495"/>
        <v>99.766666666666666</v>
      </c>
    </row>
    <row r="3914" spans="1:22" ht="2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42059.270023148143</v>
      </c>
      <c r="T3914" s="10">
        <f t="shared" si="493"/>
        <v>42119.190972222219</v>
      </c>
      <c r="U3914" s="13">
        <f t="shared" si="494"/>
        <v>60</v>
      </c>
      <c r="V3914" s="13">
        <f t="shared" si="495"/>
        <v>1.6666666666666666E-2</v>
      </c>
    </row>
    <row r="3915" spans="1:22" ht="2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42308.211215277777</v>
      </c>
      <c r="T3915" s="10">
        <f t="shared" si="493"/>
        <v>42338.252881944441</v>
      </c>
      <c r="U3915" s="13">
        <f t="shared" si="494"/>
        <v>30</v>
      </c>
      <c r="V3915" s="13">
        <f t="shared" si="495"/>
        <v>33.333333333333336</v>
      </c>
    </row>
    <row r="3916" spans="1:22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42114.818935185183</v>
      </c>
      <c r="T3916" s="10">
        <f t="shared" si="493"/>
        <v>42134.957638888889</v>
      </c>
      <c r="U3916" s="13">
        <f t="shared" si="494"/>
        <v>20</v>
      </c>
      <c r="V3916" s="13">
        <f t="shared" si="495"/>
        <v>45.45</v>
      </c>
    </row>
    <row r="3917" spans="1:22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42492.98505787037</v>
      </c>
      <c r="T3917" s="10">
        <f t="shared" si="493"/>
        <v>42522.98505787037</v>
      </c>
      <c r="U3917" s="13">
        <f t="shared" si="494"/>
        <v>30</v>
      </c>
      <c r="V3917" s="13">
        <f t="shared" si="495"/>
        <v>0.16666666666666666</v>
      </c>
    </row>
    <row r="3918" spans="1:22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0">
        <f t="shared" si="492"/>
        <v>42494.471666666665</v>
      </c>
      <c r="T3918" s="10">
        <f t="shared" si="493"/>
        <v>42524.471666666665</v>
      </c>
      <c r="U3918" s="13">
        <f t="shared" si="494"/>
        <v>30</v>
      </c>
      <c r="V3918" s="13">
        <f t="shared" si="495"/>
        <v>0</v>
      </c>
    </row>
    <row r="3919" spans="1:22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41863.527326388888</v>
      </c>
      <c r="T3919" s="10">
        <f t="shared" si="493"/>
        <v>41893.527326388888</v>
      </c>
      <c r="U3919" s="13">
        <f t="shared" si="494"/>
        <v>30</v>
      </c>
      <c r="V3919" s="13">
        <f t="shared" si="495"/>
        <v>0.33333333333333331</v>
      </c>
    </row>
    <row r="3920" spans="1:22" ht="43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41843.664618055554</v>
      </c>
      <c r="T3920" s="10">
        <f t="shared" si="493"/>
        <v>41855.666666666664</v>
      </c>
      <c r="U3920" s="13">
        <f t="shared" si="494"/>
        <v>12</v>
      </c>
      <c r="V3920" s="13">
        <f t="shared" si="495"/>
        <v>10</v>
      </c>
    </row>
    <row r="3921" spans="1:22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42358.684872685189</v>
      </c>
      <c r="T3921" s="10">
        <f t="shared" si="493"/>
        <v>42387</v>
      </c>
      <c r="U3921" s="13">
        <f t="shared" si="494"/>
        <v>29</v>
      </c>
      <c r="V3921" s="13">
        <f t="shared" si="495"/>
        <v>3.103448275862069</v>
      </c>
    </row>
    <row r="3922" spans="1:22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42657.38726851852</v>
      </c>
      <c r="T3922" s="10">
        <f t="shared" si="493"/>
        <v>42687.428935185191</v>
      </c>
      <c r="U3922" s="13">
        <f t="shared" si="494"/>
        <v>30</v>
      </c>
      <c r="V3922" s="13">
        <f t="shared" si="495"/>
        <v>4.5</v>
      </c>
    </row>
    <row r="3923" spans="1:22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0">
        <f t="shared" si="492"/>
        <v>41926.542303240742</v>
      </c>
      <c r="T3923" s="10">
        <f t="shared" si="493"/>
        <v>41938.75</v>
      </c>
      <c r="U3923" s="13">
        <f t="shared" si="494"/>
        <v>12</v>
      </c>
      <c r="V3923" s="13">
        <f t="shared" si="495"/>
        <v>0</v>
      </c>
    </row>
    <row r="3924" spans="1:22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42020.768634259264</v>
      </c>
      <c r="T3924" s="10">
        <f t="shared" si="493"/>
        <v>42065.958333333328</v>
      </c>
      <c r="U3924" s="13">
        <f t="shared" si="494"/>
        <v>45</v>
      </c>
      <c r="V3924" s="13">
        <f t="shared" si="495"/>
        <v>1.3555555555555556</v>
      </c>
    </row>
    <row r="3925" spans="1:22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42075.979988425926</v>
      </c>
      <c r="T3925" s="10">
        <f t="shared" si="493"/>
        <v>42103.979988425926</v>
      </c>
      <c r="U3925" s="13">
        <f t="shared" si="494"/>
        <v>28</v>
      </c>
      <c r="V3925" s="13">
        <f t="shared" si="495"/>
        <v>49.428571428571431</v>
      </c>
    </row>
    <row r="3926" spans="1:22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41786.959745370368</v>
      </c>
      <c r="T3926" s="10">
        <f t="shared" si="493"/>
        <v>41816.959745370368</v>
      </c>
      <c r="U3926" s="13">
        <f t="shared" si="494"/>
        <v>30</v>
      </c>
      <c r="V3926" s="13">
        <f t="shared" si="495"/>
        <v>76.333333333333329</v>
      </c>
    </row>
    <row r="3927" spans="1:22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41820.870821759258</v>
      </c>
      <c r="T3927" s="10">
        <f t="shared" si="493"/>
        <v>41850.870821759258</v>
      </c>
      <c r="U3927" s="13">
        <f t="shared" si="494"/>
        <v>30</v>
      </c>
      <c r="V3927" s="13">
        <f t="shared" si="495"/>
        <v>0.5</v>
      </c>
    </row>
    <row r="3928" spans="1:22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41970.085046296299</v>
      </c>
      <c r="T3928" s="10">
        <f t="shared" si="493"/>
        <v>42000.085046296299</v>
      </c>
      <c r="U3928" s="13">
        <f t="shared" si="494"/>
        <v>30</v>
      </c>
      <c r="V3928" s="13">
        <f t="shared" si="495"/>
        <v>0.5</v>
      </c>
    </row>
    <row r="3929" spans="1:22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41830.267407407409</v>
      </c>
      <c r="T3929" s="10">
        <f t="shared" si="493"/>
        <v>41860.267407407409</v>
      </c>
      <c r="U3929" s="13">
        <f t="shared" si="494"/>
        <v>30</v>
      </c>
      <c r="V3929" s="13">
        <f t="shared" si="495"/>
        <v>0.83333333333333337</v>
      </c>
    </row>
    <row r="3930" spans="1:22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42265.683182870373</v>
      </c>
      <c r="T3930" s="10">
        <f t="shared" si="493"/>
        <v>42293.207638888889</v>
      </c>
      <c r="U3930" s="13">
        <f t="shared" si="494"/>
        <v>28</v>
      </c>
      <c r="V3930" s="13">
        <f t="shared" si="495"/>
        <v>23.25</v>
      </c>
    </row>
    <row r="3931" spans="1:22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42601.827141203699</v>
      </c>
      <c r="T3931" s="10">
        <f t="shared" si="493"/>
        <v>42631.827141203699</v>
      </c>
      <c r="U3931" s="13">
        <f t="shared" si="494"/>
        <v>30</v>
      </c>
      <c r="V3931" s="13">
        <f t="shared" si="495"/>
        <v>15.1</v>
      </c>
    </row>
    <row r="3932" spans="1:22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0">
        <f t="shared" si="492"/>
        <v>42433.338749999995</v>
      </c>
      <c r="T3932" s="10">
        <f t="shared" si="493"/>
        <v>42461.25</v>
      </c>
      <c r="U3932" s="13">
        <f t="shared" si="494"/>
        <v>28</v>
      </c>
      <c r="V3932" s="13">
        <f t="shared" si="495"/>
        <v>0</v>
      </c>
    </row>
    <row r="3933" spans="1:22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0">
        <f t="shared" si="492"/>
        <v>42228.151701388888</v>
      </c>
      <c r="T3933" s="10">
        <f t="shared" si="493"/>
        <v>42253.151701388888</v>
      </c>
      <c r="U3933" s="13">
        <f t="shared" si="494"/>
        <v>25</v>
      </c>
      <c r="V3933" s="13">
        <f t="shared" si="495"/>
        <v>0</v>
      </c>
    </row>
    <row r="3934" spans="1:22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42415.168564814812</v>
      </c>
      <c r="T3934" s="10">
        <f t="shared" si="493"/>
        <v>42445.126898148148</v>
      </c>
      <c r="U3934" s="13">
        <f t="shared" si="494"/>
        <v>30</v>
      </c>
      <c r="V3934" s="13">
        <f t="shared" si="495"/>
        <v>3.3333333333333333E-2</v>
      </c>
    </row>
    <row r="3935" spans="1:22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42538.968310185184</v>
      </c>
      <c r="T3935" s="10">
        <f t="shared" si="493"/>
        <v>42568.029861111107</v>
      </c>
      <c r="U3935" s="13">
        <f t="shared" si="494"/>
        <v>30</v>
      </c>
      <c r="V3935" s="13">
        <f t="shared" si="495"/>
        <v>36.733333333333334</v>
      </c>
    </row>
    <row r="3936" spans="1:22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42233.671747685185</v>
      </c>
      <c r="T3936" s="10">
        <f t="shared" si="493"/>
        <v>42278.541666666672</v>
      </c>
      <c r="U3936" s="13">
        <f t="shared" si="494"/>
        <v>45</v>
      </c>
      <c r="V3936" s="13">
        <f t="shared" si="495"/>
        <v>12.222222222222221</v>
      </c>
    </row>
    <row r="3937" spans="1:22" ht="43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42221.656782407401</v>
      </c>
      <c r="T3937" s="10">
        <f t="shared" si="493"/>
        <v>42281.656782407401</v>
      </c>
      <c r="U3937" s="13">
        <f t="shared" si="494"/>
        <v>60</v>
      </c>
      <c r="V3937" s="13">
        <f t="shared" si="495"/>
        <v>21.916666666666668</v>
      </c>
    </row>
    <row r="3938" spans="1:22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0">
        <f t="shared" si="492"/>
        <v>42675.262962962966</v>
      </c>
      <c r="T3938" s="10">
        <f t="shared" si="493"/>
        <v>42705.304629629631</v>
      </c>
      <c r="U3938" s="13">
        <f t="shared" si="494"/>
        <v>30</v>
      </c>
      <c r="V3938" s="13">
        <f t="shared" si="495"/>
        <v>0</v>
      </c>
    </row>
    <row r="3939" spans="1:22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42534.631481481483</v>
      </c>
      <c r="T3939" s="10">
        <f t="shared" si="493"/>
        <v>42562.631481481483</v>
      </c>
      <c r="U3939" s="13">
        <f t="shared" si="494"/>
        <v>28</v>
      </c>
      <c r="V3939" s="13">
        <f t="shared" si="495"/>
        <v>88.75</v>
      </c>
    </row>
    <row r="3940" spans="1:22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42151.905717592599</v>
      </c>
      <c r="T3940" s="10">
        <f t="shared" si="493"/>
        <v>42182.905717592599</v>
      </c>
      <c r="U3940" s="13">
        <f t="shared" si="494"/>
        <v>31</v>
      </c>
      <c r="V3940" s="13">
        <f t="shared" si="495"/>
        <v>12.806451612903226</v>
      </c>
    </row>
    <row r="3941" spans="1:22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41915.400219907409</v>
      </c>
      <c r="T3941" s="10">
        <f t="shared" si="493"/>
        <v>41919.1875</v>
      </c>
      <c r="U3941" s="13">
        <f t="shared" si="494"/>
        <v>4</v>
      </c>
      <c r="V3941" s="13">
        <f t="shared" si="495"/>
        <v>1.25</v>
      </c>
    </row>
    <row r="3942" spans="1:22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41961.492488425924</v>
      </c>
      <c r="T3942" s="10">
        <f t="shared" si="493"/>
        <v>42006.492488425924</v>
      </c>
      <c r="U3942" s="13">
        <f t="shared" si="494"/>
        <v>45</v>
      </c>
      <c r="V3942" s="13">
        <f t="shared" si="495"/>
        <v>0.24444444444444444</v>
      </c>
    </row>
    <row r="3943" spans="1:22" ht="43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41940.587233796294</v>
      </c>
      <c r="T3943" s="10">
        <f t="shared" si="493"/>
        <v>41968.041666666672</v>
      </c>
      <c r="U3943" s="13">
        <f t="shared" si="494"/>
        <v>28</v>
      </c>
      <c r="V3943" s="13">
        <f t="shared" si="495"/>
        <v>1.7857142857142858</v>
      </c>
    </row>
    <row r="3944" spans="1:22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0">
        <f t="shared" si="492"/>
        <v>42111.904097222221</v>
      </c>
      <c r="T3944" s="10">
        <f t="shared" si="493"/>
        <v>42171.904097222221</v>
      </c>
      <c r="U3944" s="13">
        <f t="shared" si="494"/>
        <v>60</v>
      </c>
      <c r="V3944" s="13">
        <f t="shared" si="495"/>
        <v>0</v>
      </c>
    </row>
    <row r="3945" spans="1:22" ht="2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42279.778564814813</v>
      </c>
      <c r="T3945" s="10">
        <f t="shared" si="493"/>
        <v>42310.701388888891</v>
      </c>
      <c r="U3945" s="13">
        <f t="shared" si="494"/>
        <v>31</v>
      </c>
      <c r="V3945" s="13">
        <f t="shared" si="495"/>
        <v>57.483870967741936</v>
      </c>
    </row>
    <row r="3946" spans="1:22" ht="43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0">
        <f t="shared" si="492"/>
        <v>42213.662905092591</v>
      </c>
      <c r="T3946" s="10">
        <f t="shared" si="493"/>
        <v>42243.662905092591</v>
      </c>
      <c r="U3946" s="13">
        <f t="shared" si="494"/>
        <v>30</v>
      </c>
      <c r="V3946" s="13">
        <f t="shared" si="495"/>
        <v>0</v>
      </c>
    </row>
    <row r="3947" spans="1:22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42109.801712962959</v>
      </c>
      <c r="T3947" s="10">
        <f t="shared" si="493"/>
        <v>42139.801712962959</v>
      </c>
      <c r="U3947" s="13">
        <f t="shared" si="494"/>
        <v>30</v>
      </c>
      <c r="V3947" s="13">
        <f t="shared" si="495"/>
        <v>0.16666666666666666</v>
      </c>
    </row>
    <row r="3948" spans="1:22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42031.833587962959</v>
      </c>
      <c r="T3948" s="10">
        <f t="shared" si="493"/>
        <v>42063.333333333328</v>
      </c>
      <c r="U3948" s="13">
        <f t="shared" si="494"/>
        <v>32</v>
      </c>
      <c r="V3948" s="13">
        <f t="shared" si="495"/>
        <v>6.09375</v>
      </c>
    </row>
    <row r="3949" spans="1:22" ht="43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42615.142870370371</v>
      </c>
      <c r="T3949" s="10">
        <f t="shared" si="493"/>
        <v>42645.142870370371</v>
      </c>
      <c r="U3949" s="13">
        <f t="shared" si="494"/>
        <v>30</v>
      </c>
      <c r="V3949" s="13">
        <f t="shared" si="495"/>
        <v>3.3666666666666667</v>
      </c>
    </row>
    <row r="3950" spans="1:22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0">
        <f t="shared" si="492"/>
        <v>41829.325497685182</v>
      </c>
      <c r="T3950" s="10">
        <f t="shared" si="493"/>
        <v>41889.325497685182</v>
      </c>
      <c r="U3950" s="13">
        <f t="shared" si="494"/>
        <v>60</v>
      </c>
      <c r="V3950" s="13">
        <f t="shared" si="495"/>
        <v>0</v>
      </c>
    </row>
    <row r="3951" spans="1:22" ht="43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42016.120613425926</v>
      </c>
      <c r="T3951" s="10">
        <f t="shared" si="493"/>
        <v>42046.120613425926</v>
      </c>
      <c r="U3951" s="13">
        <f t="shared" si="494"/>
        <v>30</v>
      </c>
      <c r="V3951" s="13">
        <f t="shared" si="495"/>
        <v>52.56666666666667</v>
      </c>
    </row>
    <row r="3952" spans="1:22" ht="43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42439.702314814815</v>
      </c>
      <c r="T3952" s="10">
        <f t="shared" si="493"/>
        <v>42468.774305555555</v>
      </c>
      <c r="U3952" s="13">
        <f t="shared" si="494"/>
        <v>29</v>
      </c>
      <c r="V3952" s="13">
        <f t="shared" si="495"/>
        <v>0.86206896551724133</v>
      </c>
    </row>
    <row r="3953" spans="1:22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42433.825717592597</v>
      </c>
      <c r="T3953" s="10">
        <f t="shared" si="493"/>
        <v>42493.784050925926</v>
      </c>
      <c r="U3953" s="13">
        <f t="shared" si="494"/>
        <v>60</v>
      </c>
      <c r="V3953" s="13">
        <f t="shared" si="495"/>
        <v>1.6666666666666666E-2</v>
      </c>
    </row>
    <row r="3954" spans="1:22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42243.790393518517</v>
      </c>
      <c r="T3954" s="10">
        <f t="shared" si="493"/>
        <v>42303.790393518517</v>
      </c>
      <c r="U3954" s="13">
        <f t="shared" si="494"/>
        <v>60</v>
      </c>
      <c r="V3954" s="13">
        <f t="shared" si="495"/>
        <v>0.41666666666666669</v>
      </c>
    </row>
    <row r="3955" spans="1:22" ht="2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0">
        <f t="shared" si="492"/>
        <v>42550.048449074078</v>
      </c>
      <c r="T3955" s="10">
        <f t="shared" si="493"/>
        <v>42580.978472222225</v>
      </c>
      <c r="U3955" s="13">
        <f t="shared" si="494"/>
        <v>30</v>
      </c>
      <c r="V3955" s="13">
        <f t="shared" si="495"/>
        <v>0</v>
      </c>
    </row>
    <row r="3956" spans="1:22" ht="43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0">
        <f t="shared" si="492"/>
        <v>41774.651203703703</v>
      </c>
      <c r="T3956" s="10">
        <f t="shared" si="493"/>
        <v>41834.651203703703</v>
      </c>
      <c r="U3956" s="13">
        <f t="shared" si="494"/>
        <v>60</v>
      </c>
      <c r="V3956" s="13">
        <f t="shared" si="495"/>
        <v>0</v>
      </c>
    </row>
    <row r="3957" spans="1:22" ht="2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42306.848854166667</v>
      </c>
      <c r="T3957" s="10">
        <f t="shared" si="493"/>
        <v>42336.890520833331</v>
      </c>
      <c r="U3957" s="13">
        <f t="shared" si="494"/>
        <v>30</v>
      </c>
      <c r="V3957" s="13">
        <f t="shared" si="495"/>
        <v>14.166666666666666</v>
      </c>
    </row>
    <row r="3958" spans="1:22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0">
        <f t="shared" si="492"/>
        <v>42457.932025462964</v>
      </c>
      <c r="T3958" s="10">
        <f t="shared" si="493"/>
        <v>42485.013888888891</v>
      </c>
      <c r="U3958" s="13">
        <f t="shared" si="494"/>
        <v>28</v>
      </c>
      <c r="V3958" s="13">
        <f t="shared" si="495"/>
        <v>0</v>
      </c>
    </row>
    <row r="3959" spans="1:22" ht="2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42513.976319444439</v>
      </c>
      <c r="T3959" s="10">
        <f t="shared" si="493"/>
        <v>42559.976319444439</v>
      </c>
      <c r="U3959" s="13">
        <f t="shared" si="494"/>
        <v>46</v>
      </c>
      <c r="V3959" s="13">
        <f t="shared" si="495"/>
        <v>0.15217391304347827</v>
      </c>
    </row>
    <row r="3960" spans="1:22" ht="43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41816.950370370374</v>
      </c>
      <c r="T3960" s="10">
        <f t="shared" si="493"/>
        <v>41853.583333333336</v>
      </c>
      <c r="U3960" s="13">
        <f t="shared" si="494"/>
        <v>37</v>
      </c>
      <c r="V3960" s="13">
        <f t="shared" si="495"/>
        <v>17.324324324324323</v>
      </c>
    </row>
    <row r="3961" spans="1:22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41880.788842592592</v>
      </c>
      <c r="T3961" s="10">
        <f t="shared" si="493"/>
        <v>41910.788842592592</v>
      </c>
      <c r="U3961" s="13">
        <f t="shared" si="494"/>
        <v>30</v>
      </c>
      <c r="V3961" s="13">
        <f t="shared" si="495"/>
        <v>9.7333333333333325</v>
      </c>
    </row>
    <row r="3962" spans="1:22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42342.845555555556</v>
      </c>
      <c r="T3962" s="10">
        <f t="shared" si="493"/>
        <v>42372.845555555556</v>
      </c>
      <c r="U3962" s="13">
        <f t="shared" si="494"/>
        <v>30</v>
      </c>
      <c r="V3962" s="13">
        <f t="shared" si="495"/>
        <v>1.5</v>
      </c>
    </row>
    <row r="3963" spans="1:22" ht="43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41745.891319444447</v>
      </c>
      <c r="T3963" s="10">
        <f t="shared" si="493"/>
        <v>41767.891319444447</v>
      </c>
      <c r="U3963" s="13">
        <f t="shared" si="494"/>
        <v>22</v>
      </c>
      <c r="V3963" s="13">
        <f t="shared" si="495"/>
        <v>0.95454545454545459</v>
      </c>
    </row>
    <row r="3964" spans="1:22" ht="43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42311.621458333335</v>
      </c>
      <c r="T3964" s="10">
        <f t="shared" si="493"/>
        <v>42336.621458333335</v>
      </c>
      <c r="U3964" s="13">
        <f t="shared" si="494"/>
        <v>25</v>
      </c>
      <c r="V3964" s="13">
        <f t="shared" si="495"/>
        <v>1.8</v>
      </c>
    </row>
    <row r="3965" spans="1:22" ht="43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0">
        <f t="shared" si="492"/>
        <v>42296.154131944444</v>
      </c>
      <c r="T3965" s="10">
        <f t="shared" si="493"/>
        <v>42326.195798611108</v>
      </c>
      <c r="U3965" s="13">
        <f t="shared" si="494"/>
        <v>30</v>
      </c>
      <c r="V3965" s="13">
        <f t="shared" si="495"/>
        <v>0</v>
      </c>
    </row>
    <row r="3966" spans="1:22" ht="2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42053.722060185188</v>
      </c>
      <c r="T3966" s="10">
        <f t="shared" si="493"/>
        <v>42113.680393518516</v>
      </c>
      <c r="U3966" s="13">
        <f t="shared" si="494"/>
        <v>60</v>
      </c>
      <c r="V3966" s="13">
        <f t="shared" si="495"/>
        <v>2.1</v>
      </c>
    </row>
    <row r="3967" spans="1:22" ht="43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42414.235879629632</v>
      </c>
      <c r="T3967" s="10">
        <f t="shared" si="493"/>
        <v>42474.194212962961</v>
      </c>
      <c r="U3967" s="13">
        <f t="shared" si="494"/>
        <v>60</v>
      </c>
      <c r="V3967" s="13">
        <f t="shared" si="495"/>
        <v>4.75</v>
      </c>
    </row>
    <row r="3968" spans="1:22" ht="43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41801.711550925924</v>
      </c>
      <c r="T3968" s="10">
        <f t="shared" si="493"/>
        <v>41844.124305555553</v>
      </c>
      <c r="U3968" s="13">
        <f t="shared" si="494"/>
        <v>43</v>
      </c>
      <c r="V3968" s="13">
        <f t="shared" si="495"/>
        <v>1.0465116279069768</v>
      </c>
    </row>
    <row r="3969" spans="1:22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42770.290590277778</v>
      </c>
      <c r="T3969" s="10">
        <f t="shared" si="493"/>
        <v>42800.290590277778</v>
      </c>
      <c r="U3969" s="13">
        <f t="shared" si="494"/>
        <v>30</v>
      </c>
      <c r="V3969" s="13">
        <f t="shared" si="495"/>
        <v>13.666666666666666</v>
      </c>
    </row>
    <row r="3970" spans="1:22" ht="2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42452.815659722226</v>
      </c>
      <c r="T3970" s="10">
        <f t="shared" si="493"/>
        <v>42512.815659722226</v>
      </c>
      <c r="U3970" s="13">
        <f t="shared" si="494"/>
        <v>60</v>
      </c>
      <c r="V3970" s="13">
        <f t="shared" si="495"/>
        <v>8.7833333333333332</v>
      </c>
    </row>
    <row r="3971" spans="1:22" ht="43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10">
        <f t="shared" ref="S3971:S4034" si="500">(((J3971/60)/60)/24)+DATE(1970,1,1)</f>
        <v>42601.854699074072</v>
      </c>
      <c r="T3971" s="10">
        <f t="shared" ref="T3971:T4034" si="501">(((I3971/60)/60)/24)+DATE(1970,1,1)</f>
        <v>42611.163194444445</v>
      </c>
      <c r="U3971" s="13">
        <f t="shared" ref="U3971:U4034" si="502">DATEDIF(S3971,T3971,"d")</f>
        <v>10</v>
      </c>
      <c r="V3971" s="13">
        <f t="shared" ref="V3971:V4034" si="503">E3971/U3971</f>
        <v>21.1</v>
      </c>
    </row>
    <row r="3972" spans="1:22" ht="43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42447.863553240735</v>
      </c>
      <c r="T3972" s="10">
        <f t="shared" si="501"/>
        <v>42477.863553240735</v>
      </c>
      <c r="U3972" s="13">
        <f t="shared" si="502"/>
        <v>30</v>
      </c>
      <c r="V3972" s="13">
        <f t="shared" si="503"/>
        <v>0.36666666666666664</v>
      </c>
    </row>
    <row r="3973" spans="1:22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41811.536180555559</v>
      </c>
      <c r="T3973" s="10">
        <f t="shared" si="501"/>
        <v>41841.536180555559</v>
      </c>
      <c r="U3973" s="13">
        <f t="shared" si="502"/>
        <v>30</v>
      </c>
      <c r="V3973" s="13">
        <f t="shared" si="503"/>
        <v>4.5333333333333332</v>
      </c>
    </row>
    <row r="3974" spans="1:22" ht="29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41981.067523148144</v>
      </c>
      <c r="T3974" s="10">
        <f t="shared" si="501"/>
        <v>42041.067523148144</v>
      </c>
      <c r="U3974" s="13">
        <f t="shared" si="502"/>
        <v>60</v>
      </c>
      <c r="V3974" s="13">
        <f t="shared" si="503"/>
        <v>3.5166666666666666</v>
      </c>
    </row>
    <row r="3975" spans="1:22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42469.68414351852</v>
      </c>
      <c r="T3975" s="10">
        <f t="shared" si="501"/>
        <v>42499.166666666672</v>
      </c>
      <c r="U3975" s="13">
        <f t="shared" si="502"/>
        <v>30</v>
      </c>
      <c r="V3975" s="13">
        <f t="shared" si="503"/>
        <v>130.16666666666666</v>
      </c>
    </row>
    <row r="3976" spans="1:22" ht="43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42493.546851851846</v>
      </c>
      <c r="T3976" s="10">
        <f t="shared" si="501"/>
        <v>42523.546851851846</v>
      </c>
      <c r="U3976" s="13">
        <f t="shared" si="502"/>
        <v>30</v>
      </c>
      <c r="V3976" s="13">
        <f t="shared" si="503"/>
        <v>10.666666666666666</v>
      </c>
    </row>
    <row r="3977" spans="1:22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0">
        <f t="shared" si="500"/>
        <v>42534.866875</v>
      </c>
      <c r="T3977" s="10">
        <f t="shared" si="501"/>
        <v>42564.866875</v>
      </c>
      <c r="U3977" s="13">
        <f t="shared" si="502"/>
        <v>30</v>
      </c>
      <c r="V3977" s="13">
        <f t="shared" si="503"/>
        <v>0</v>
      </c>
    </row>
    <row r="3978" spans="1:22" ht="43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41830.858344907407</v>
      </c>
      <c r="T3978" s="10">
        <f t="shared" si="501"/>
        <v>41852.291666666664</v>
      </c>
      <c r="U3978" s="13">
        <f t="shared" si="502"/>
        <v>22</v>
      </c>
      <c r="V3978" s="13">
        <f t="shared" si="503"/>
        <v>28.181818181818183</v>
      </c>
    </row>
    <row r="3979" spans="1:22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42543.788564814815</v>
      </c>
      <c r="T3979" s="10">
        <f t="shared" si="501"/>
        <v>42573.788564814815</v>
      </c>
      <c r="U3979" s="13">
        <f t="shared" si="502"/>
        <v>30</v>
      </c>
      <c r="V3979" s="13">
        <f t="shared" si="503"/>
        <v>43.5</v>
      </c>
    </row>
    <row r="3980" spans="1:22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41975.642974537041</v>
      </c>
      <c r="T3980" s="10">
        <f t="shared" si="501"/>
        <v>42035.642974537041</v>
      </c>
      <c r="U3980" s="13">
        <f t="shared" si="502"/>
        <v>60</v>
      </c>
      <c r="V3980" s="13">
        <f t="shared" si="503"/>
        <v>3.5666666666666669</v>
      </c>
    </row>
    <row r="3981" spans="1:22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42069.903437500005</v>
      </c>
      <c r="T3981" s="10">
        <f t="shared" si="501"/>
        <v>42092.833333333328</v>
      </c>
      <c r="U3981" s="13">
        <f t="shared" si="502"/>
        <v>23</v>
      </c>
      <c r="V3981" s="13">
        <f t="shared" si="503"/>
        <v>4.7826086956521738</v>
      </c>
    </row>
    <row r="3982" spans="1:22" ht="43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41795.598923611113</v>
      </c>
      <c r="T3982" s="10">
        <f t="shared" si="501"/>
        <v>41825.598923611113</v>
      </c>
      <c r="U3982" s="13">
        <f t="shared" si="502"/>
        <v>30</v>
      </c>
      <c r="V3982" s="13">
        <f t="shared" si="503"/>
        <v>15</v>
      </c>
    </row>
    <row r="3983" spans="1:22" ht="29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42508.179965277777</v>
      </c>
      <c r="T3983" s="10">
        <f t="shared" si="501"/>
        <v>42568.179965277777</v>
      </c>
      <c r="U3983" s="13">
        <f t="shared" si="502"/>
        <v>60</v>
      </c>
      <c r="V3983" s="13">
        <f t="shared" si="503"/>
        <v>20.416666666666668</v>
      </c>
    </row>
    <row r="3984" spans="1:22" ht="43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42132.809953703705</v>
      </c>
      <c r="T3984" s="10">
        <f t="shared" si="501"/>
        <v>42192.809953703705</v>
      </c>
      <c r="U3984" s="13">
        <f t="shared" si="502"/>
        <v>60</v>
      </c>
      <c r="V3984" s="13">
        <f t="shared" si="503"/>
        <v>2.8333333333333335</v>
      </c>
    </row>
    <row r="3985" spans="1:22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41747.86986111111</v>
      </c>
      <c r="T3985" s="10">
        <f t="shared" si="501"/>
        <v>41779.290972222225</v>
      </c>
      <c r="U3985" s="13">
        <f t="shared" si="502"/>
        <v>32</v>
      </c>
      <c r="V3985" s="13">
        <f t="shared" si="503"/>
        <v>121.15625</v>
      </c>
    </row>
    <row r="3986" spans="1:22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41920.963472222218</v>
      </c>
      <c r="T3986" s="10">
        <f t="shared" si="501"/>
        <v>41951</v>
      </c>
      <c r="U3986" s="13">
        <f t="shared" si="502"/>
        <v>31</v>
      </c>
      <c r="V3986" s="13">
        <f t="shared" si="503"/>
        <v>3.064516129032258</v>
      </c>
    </row>
    <row r="3987" spans="1:22" ht="43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42399.707407407404</v>
      </c>
      <c r="T3987" s="10">
        <f t="shared" si="501"/>
        <v>42420.878472222219</v>
      </c>
      <c r="U3987" s="13">
        <f t="shared" si="502"/>
        <v>21</v>
      </c>
      <c r="V3987" s="13">
        <f t="shared" si="503"/>
        <v>30.523809523809526</v>
      </c>
    </row>
    <row r="3988" spans="1:22" ht="43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42467.548541666663</v>
      </c>
      <c r="T3988" s="10">
        <f t="shared" si="501"/>
        <v>42496.544444444444</v>
      </c>
      <c r="U3988" s="13">
        <f t="shared" si="502"/>
        <v>29</v>
      </c>
      <c r="V3988" s="13">
        <f t="shared" si="503"/>
        <v>16.827586206896552</v>
      </c>
    </row>
    <row r="3989" spans="1:22" ht="2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41765.92465277778</v>
      </c>
      <c r="T3989" s="10">
        <f t="shared" si="501"/>
        <v>41775.92465277778</v>
      </c>
      <c r="U3989" s="13">
        <f t="shared" si="502"/>
        <v>10</v>
      </c>
      <c r="V3989" s="13">
        <f t="shared" si="503"/>
        <v>15.1</v>
      </c>
    </row>
    <row r="3990" spans="1:2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42230.08116898148</v>
      </c>
      <c r="T3990" s="10">
        <f t="shared" si="501"/>
        <v>42245.08116898148</v>
      </c>
      <c r="U3990" s="13">
        <f t="shared" si="502"/>
        <v>15</v>
      </c>
      <c r="V3990" s="13">
        <f t="shared" si="503"/>
        <v>2.1333333333333333</v>
      </c>
    </row>
    <row r="3991" spans="1:22" ht="43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0">
        <f t="shared" si="500"/>
        <v>42286.749780092592</v>
      </c>
      <c r="T3991" s="10">
        <f t="shared" si="501"/>
        <v>42316.791446759264</v>
      </c>
      <c r="U3991" s="13">
        <f t="shared" si="502"/>
        <v>30</v>
      </c>
      <c r="V3991" s="13">
        <f t="shared" si="503"/>
        <v>0</v>
      </c>
    </row>
    <row r="3992" spans="1:22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42401.672372685185</v>
      </c>
      <c r="T3992" s="10">
        <f t="shared" si="501"/>
        <v>42431.672372685185</v>
      </c>
      <c r="U3992" s="13">
        <f t="shared" si="502"/>
        <v>30</v>
      </c>
      <c r="V3992" s="13">
        <f t="shared" si="503"/>
        <v>2.2999999999999998</v>
      </c>
    </row>
    <row r="3993" spans="1:22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42125.644467592589</v>
      </c>
      <c r="T3993" s="10">
        <f t="shared" si="501"/>
        <v>42155.644467592589</v>
      </c>
      <c r="U3993" s="13">
        <f t="shared" si="502"/>
        <v>30</v>
      </c>
      <c r="V3993" s="13">
        <f t="shared" si="503"/>
        <v>3.3333333333333335</v>
      </c>
    </row>
    <row r="3994" spans="1:22" ht="2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42289.94049768518</v>
      </c>
      <c r="T3994" s="10">
        <f t="shared" si="501"/>
        <v>42349.982164351852</v>
      </c>
      <c r="U3994" s="13">
        <f t="shared" si="502"/>
        <v>60</v>
      </c>
      <c r="V3994" s="13">
        <f t="shared" si="503"/>
        <v>9.0166666666666675</v>
      </c>
    </row>
    <row r="3995" spans="1:22" ht="2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42107.864722222221</v>
      </c>
      <c r="T3995" s="10">
        <f t="shared" si="501"/>
        <v>42137.864722222221</v>
      </c>
      <c r="U3995" s="13">
        <f t="shared" si="502"/>
        <v>30</v>
      </c>
      <c r="V3995" s="13">
        <f t="shared" si="503"/>
        <v>0.1</v>
      </c>
    </row>
    <row r="3996" spans="1:22" ht="29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41809.389930555553</v>
      </c>
      <c r="T3996" s="10">
        <f t="shared" si="501"/>
        <v>41839.389930555553</v>
      </c>
      <c r="U3996" s="13">
        <f t="shared" si="502"/>
        <v>30</v>
      </c>
      <c r="V3996" s="13">
        <f t="shared" si="503"/>
        <v>0.16666666666666666</v>
      </c>
    </row>
    <row r="3997" spans="1:22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42019.683761574073</v>
      </c>
      <c r="T3997" s="10">
        <f t="shared" si="501"/>
        <v>42049.477083333331</v>
      </c>
      <c r="U3997" s="13">
        <f t="shared" si="502"/>
        <v>30</v>
      </c>
      <c r="V3997" s="13">
        <f t="shared" si="503"/>
        <v>2.3333333333333335</v>
      </c>
    </row>
    <row r="3998" spans="1:22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41950.26694444444</v>
      </c>
      <c r="T3998" s="10">
        <f t="shared" si="501"/>
        <v>41963.669444444444</v>
      </c>
      <c r="U3998" s="13">
        <f t="shared" si="502"/>
        <v>13</v>
      </c>
      <c r="V3998" s="13">
        <f t="shared" si="503"/>
        <v>38.230769230769234</v>
      </c>
    </row>
    <row r="3999" spans="1:22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0">
        <f t="shared" si="500"/>
        <v>42069.391446759255</v>
      </c>
      <c r="T3999" s="10">
        <f t="shared" si="501"/>
        <v>42099.349780092598</v>
      </c>
      <c r="U3999" s="13">
        <f t="shared" si="502"/>
        <v>30</v>
      </c>
      <c r="V3999" s="13">
        <f t="shared" si="503"/>
        <v>0</v>
      </c>
    </row>
    <row r="4000" spans="1:22" ht="2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42061.963263888887</v>
      </c>
      <c r="T4000" s="10">
        <f t="shared" si="501"/>
        <v>42091.921597222223</v>
      </c>
      <c r="U4000" s="13">
        <f t="shared" si="502"/>
        <v>30</v>
      </c>
      <c r="V4000" s="13">
        <f t="shared" si="503"/>
        <v>23.833333333333332</v>
      </c>
    </row>
    <row r="4001" spans="1:22" ht="2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41842.828680555554</v>
      </c>
      <c r="T4001" s="10">
        <f t="shared" si="501"/>
        <v>41882.827650462961</v>
      </c>
      <c r="U4001" s="13">
        <f t="shared" si="502"/>
        <v>40</v>
      </c>
      <c r="V4001" s="13">
        <f t="shared" si="503"/>
        <v>28.9</v>
      </c>
    </row>
    <row r="4002" spans="1:2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42437.64534722222</v>
      </c>
      <c r="T4002" s="10">
        <f t="shared" si="501"/>
        <v>42497.603680555556</v>
      </c>
      <c r="U4002" s="13">
        <f t="shared" si="502"/>
        <v>60</v>
      </c>
      <c r="V4002" s="13">
        <f t="shared" si="503"/>
        <v>0.16666666666666666</v>
      </c>
    </row>
    <row r="4003" spans="1:22" ht="43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42775.964212962965</v>
      </c>
      <c r="T4003" s="10">
        <f t="shared" si="501"/>
        <v>42795.791666666672</v>
      </c>
      <c r="U4003" s="13">
        <f t="shared" si="502"/>
        <v>20</v>
      </c>
      <c r="V4003" s="13">
        <f t="shared" si="503"/>
        <v>22.65</v>
      </c>
    </row>
    <row r="4004" spans="1:22" ht="43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41879.043530092589</v>
      </c>
      <c r="T4004" s="10">
        <f t="shared" si="501"/>
        <v>41909.043530092589</v>
      </c>
      <c r="U4004" s="13">
        <f t="shared" si="502"/>
        <v>30</v>
      </c>
      <c r="V4004" s="13">
        <f t="shared" si="503"/>
        <v>0.76666666666666672</v>
      </c>
    </row>
    <row r="4005" spans="1:22" ht="2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42020.587349537032</v>
      </c>
      <c r="T4005" s="10">
        <f t="shared" si="501"/>
        <v>42050.587349537032</v>
      </c>
      <c r="U4005" s="13">
        <f t="shared" si="502"/>
        <v>30</v>
      </c>
      <c r="V4005" s="13">
        <f t="shared" si="503"/>
        <v>6.7</v>
      </c>
    </row>
    <row r="4006" spans="1:2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41890.16269675926</v>
      </c>
      <c r="T4006" s="10">
        <f t="shared" si="501"/>
        <v>41920.16269675926</v>
      </c>
      <c r="U4006" s="13">
        <f t="shared" si="502"/>
        <v>30</v>
      </c>
      <c r="V4006" s="13">
        <f t="shared" si="503"/>
        <v>3.3333333333333333E-2</v>
      </c>
    </row>
    <row r="4007" spans="1:22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41872.807696759257</v>
      </c>
      <c r="T4007" s="10">
        <f t="shared" si="501"/>
        <v>41932.807696759257</v>
      </c>
      <c r="U4007" s="13">
        <f t="shared" si="502"/>
        <v>60</v>
      </c>
      <c r="V4007" s="13">
        <f t="shared" si="503"/>
        <v>0.66666666666666663</v>
      </c>
    </row>
    <row r="4008" spans="1:22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42391.772997685184</v>
      </c>
      <c r="T4008" s="10">
        <f t="shared" si="501"/>
        <v>42416.772997685184</v>
      </c>
      <c r="U4008" s="13">
        <f t="shared" si="502"/>
        <v>25</v>
      </c>
      <c r="V4008" s="13">
        <f t="shared" si="503"/>
        <v>0.08</v>
      </c>
    </row>
    <row r="4009" spans="1:22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41848.772928240738</v>
      </c>
      <c r="T4009" s="10">
        <f t="shared" si="501"/>
        <v>41877.686111111114</v>
      </c>
      <c r="U4009" s="13">
        <f t="shared" si="502"/>
        <v>29</v>
      </c>
      <c r="V4009" s="13">
        <f t="shared" si="503"/>
        <v>0.17241379310344829</v>
      </c>
    </row>
    <row r="4010" spans="1:22" ht="43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42177.964201388888</v>
      </c>
      <c r="T4010" s="10">
        <f t="shared" si="501"/>
        <v>42207.964201388888</v>
      </c>
      <c r="U4010" s="13">
        <f t="shared" si="502"/>
        <v>30</v>
      </c>
      <c r="V4010" s="13">
        <f t="shared" si="503"/>
        <v>2</v>
      </c>
    </row>
    <row r="4011" spans="1:22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41851.700925925928</v>
      </c>
      <c r="T4011" s="10">
        <f t="shared" si="501"/>
        <v>41891.700925925928</v>
      </c>
      <c r="U4011" s="13">
        <f t="shared" si="502"/>
        <v>40</v>
      </c>
      <c r="V4011" s="13">
        <f t="shared" si="503"/>
        <v>1.875</v>
      </c>
    </row>
    <row r="4012" spans="1:22" ht="2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41921.770439814813</v>
      </c>
      <c r="T4012" s="10">
        <f t="shared" si="501"/>
        <v>41938.770439814813</v>
      </c>
      <c r="U4012" s="13">
        <f t="shared" si="502"/>
        <v>17</v>
      </c>
      <c r="V4012" s="13">
        <f t="shared" si="503"/>
        <v>102.47058823529412</v>
      </c>
    </row>
    <row r="4013" spans="1:22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42002.54488425926</v>
      </c>
      <c r="T4013" s="10">
        <f t="shared" si="501"/>
        <v>42032.54488425926</v>
      </c>
      <c r="U4013" s="13">
        <f t="shared" si="502"/>
        <v>30</v>
      </c>
      <c r="V4013" s="13">
        <f t="shared" si="503"/>
        <v>0.6333333333333333</v>
      </c>
    </row>
    <row r="4014" spans="1:22" ht="43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0">
        <f t="shared" si="500"/>
        <v>42096.544548611113</v>
      </c>
      <c r="T4014" s="10">
        <f t="shared" si="501"/>
        <v>42126.544548611113</v>
      </c>
      <c r="U4014" s="13">
        <f t="shared" si="502"/>
        <v>30</v>
      </c>
      <c r="V4014" s="13">
        <f t="shared" si="503"/>
        <v>0</v>
      </c>
    </row>
    <row r="4015" spans="1:22" ht="43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42021.301192129627</v>
      </c>
      <c r="T4015" s="10">
        <f t="shared" si="501"/>
        <v>42051.301192129627</v>
      </c>
      <c r="U4015" s="13">
        <f t="shared" si="502"/>
        <v>30</v>
      </c>
      <c r="V4015" s="13">
        <f t="shared" si="503"/>
        <v>0.8666666666666667</v>
      </c>
    </row>
    <row r="4016" spans="1:22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0">
        <f t="shared" si="500"/>
        <v>42419.246168981481</v>
      </c>
      <c r="T4016" s="10">
        <f t="shared" si="501"/>
        <v>42434.246168981481</v>
      </c>
      <c r="U4016" s="13">
        <f t="shared" si="502"/>
        <v>15</v>
      </c>
      <c r="V4016" s="13">
        <f t="shared" si="503"/>
        <v>0</v>
      </c>
    </row>
    <row r="4017" spans="1:22" ht="43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42174.780821759254</v>
      </c>
      <c r="T4017" s="10">
        <f t="shared" si="501"/>
        <v>42204.780821759254</v>
      </c>
      <c r="U4017" s="13">
        <f t="shared" si="502"/>
        <v>30</v>
      </c>
      <c r="V4017" s="13">
        <f t="shared" si="503"/>
        <v>3.3333333333333333E-2</v>
      </c>
    </row>
    <row r="4018" spans="1:22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41869.872685185182</v>
      </c>
      <c r="T4018" s="10">
        <f t="shared" si="501"/>
        <v>41899.872685185182</v>
      </c>
      <c r="U4018" s="13">
        <f t="shared" si="502"/>
        <v>30</v>
      </c>
      <c r="V4018" s="13">
        <f t="shared" si="503"/>
        <v>2.3333333333333335</v>
      </c>
    </row>
    <row r="4019" spans="1:22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41856.672152777777</v>
      </c>
      <c r="T4019" s="10">
        <f t="shared" si="501"/>
        <v>41886.672152777777</v>
      </c>
      <c r="U4019" s="13">
        <f t="shared" si="502"/>
        <v>30</v>
      </c>
      <c r="V4019" s="13">
        <f t="shared" si="503"/>
        <v>3.5</v>
      </c>
    </row>
    <row r="4020" spans="1:22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42620.91097222222</v>
      </c>
      <c r="T4020" s="10">
        <f t="shared" si="501"/>
        <v>42650.91097222222</v>
      </c>
      <c r="U4020" s="13">
        <f t="shared" si="502"/>
        <v>30</v>
      </c>
      <c r="V4020" s="13">
        <f t="shared" si="503"/>
        <v>4.333333333333333</v>
      </c>
    </row>
    <row r="4021" spans="1:22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42417.675879629634</v>
      </c>
      <c r="T4021" s="10">
        <f t="shared" si="501"/>
        <v>42475.686111111107</v>
      </c>
      <c r="U4021" s="13">
        <f t="shared" si="502"/>
        <v>58</v>
      </c>
      <c r="V4021" s="13">
        <f t="shared" si="503"/>
        <v>0.5</v>
      </c>
    </row>
    <row r="4022" spans="1:22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42057.190960648149</v>
      </c>
      <c r="T4022" s="10">
        <f t="shared" si="501"/>
        <v>42087.149293981478</v>
      </c>
      <c r="U4022" s="13">
        <f t="shared" si="502"/>
        <v>30</v>
      </c>
      <c r="V4022" s="13">
        <f t="shared" si="503"/>
        <v>3.3333333333333335</v>
      </c>
    </row>
    <row r="4023" spans="1:22" ht="2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41878.911550925928</v>
      </c>
      <c r="T4023" s="10">
        <f t="shared" si="501"/>
        <v>41938.911550925928</v>
      </c>
      <c r="U4023" s="13">
        <f t="shared" si="502"/>
        <v>60</v>
      </c>
      <c r="V4023" s="13">
        <f t="shared" si="503"/>
        <v>2.0833333333333335</v>
      </c>
    </row>
    <row r="4024" spans="1:22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41990.584108796291</v>
      </c>
      <c r="T4024" s="10">
        <f t="shared" si="501"/>
        <v>42036.120833333334</v>
      </c>
      <c r="U4024" s="13">
        <f t="shared" si="502"/>
        <v>46</v>
      </c>
      <c r="V4024" s="13">
        <f t="shared" si="503"/>
        <v>272.19565217391306</v>
      </c>
    </row>
    <row r="4025" spans="1:22" ht="2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0">
        <f t="shared" si="500"/>
        <v>42408.999571759254</v>
      </c>
      <c r="T4025" s="10">
        <f t="shared" si="501"/>
        <v>42453.957905092597</v>
      </c>
      <c r="U4025" s="13">
        <f t="shared" si="502"/>
        <v>45</v>
      </c>
      <c r="V4025" s="13">
        <f t="shared" si="503"/>
        <v>0</v>
      </c>
    </row>
    <row r="4026" spans="1:22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42217.670104166667</v>
      </c>
      <c r="T4026" s="10">
        <f t="shared" si="501"/>
        <v>42247.670104166667</v>
      </c>
      <c r="U4026" s="13">
        <f t="shared" si="502"/>
        <v>30</v>
      </c>
      <c r="V4026" s="13">
        <f t="shared" si="503"/>
        <v>0.33333333333333331</v>
      </c>
    </row>
    <row r="4027" spans="1:22" ht="43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42151.237685185188</v>
      </c>
      <c r="T4027" s="10">
        <f t="shared" si="501"/>
        <v>42211.237685185188</v>
      </c>
      <c r="U4027" s="13">
        <f t="shared" si="502"/>
        <v>60</v>
      </c>
      <c r="V4027" s="13">
        <f t="shared" si="503"/>
        <v>4.166666666666667</v>
      </c>
    </row>
    <row r="4028" spans="1:22" ht="2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0">
        <f t="shared" si="500"/>
        <v>42282.655543981484</v>
      </c>
      <c r="T4028" s="10">
        <f t="shared" si="501"/>
        <v>42342.697210648148</v>
      </c>
      <c r="U4028" s="13">
        <f t="shared" si="502"/>
        <v>60</v>
      </c>
      <c r="V4028" s="13">
        <f t="shared" si="503"/>
        <v>0</v>
      </c>
    </row>
    <row r="4029" spans="1:22" ht="43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42768.97084490741</v>
      </c>
      <c r="T4029" s="10">
        <f t="shared" si="501"/>
        <v>42789.041666666672</v>
      </c>
      <c r="U4029" s="13">
        <f t="shared" si="502"/>
        <v>21</v>
      </c>
      <c r="V4029" s="13">
        <f t="shared" si="503"/>
        <v>10.238095238095237</v>
      </c>
    </row>
    <row r="4030" spans="1:22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41765.938657407409</v>
      </c>
      <c r="T4030" s="10">
        <f t="shared" si="501"/>
        <v>41795.938657407409</v>
      </c>
      <c r="U4030" s="13">
        <f t="shared" si="502"/>
        <v>30</v>
      </c>
      <c r="V4030" s="13">
        <f t="shared" si="503"/>
        <v>18.7</v>
      </c>
    </row>
    <row r="4031" spans="1:22" ht="2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0">
        <f t="shared" si="500"/>
        <v>42322.025115740747</v>
      </c>
      <c r="T4031" s="10">
        <f t="shared" si="501"/>
        <v>42352.025115740747</v>
      </c>
      <c r="U4031" s="13">
        <f t="shared" si="502"/>
        <v>30</v>
      </c>
      <c r="V4031" s="13">
        <f t="shared" si="503"/>
        <v>0</v>
      </c>
    </row>
    <row r="4032" spans="1:22" ht="43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42374.655081018514</v>
      </c>
      <c r="T4032" s="10">
        <f t="shared" si="501"/>
        <v>42403.784027777772</v>
      </c>
      <c r="U4032" s="13">
        <f t="shared" si="502"/>
        <v>29</v>
      </c>
      <c r="V4032" s="13">
        <f t="shared" si="503"/>
        <v>13.793103448275861</v>
      </c>
    </row>
    <row r="4033" spans="1:22" ht="43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0">
        <f t="shared" si="500"/>
        <v>41941.585231481484</v>
      </c>
      <c r="T4033" s="10">
        <f t="shared" si="501"/>
        <v>41991.626898148148</v>
      </c>
      <c r="U4033" s="13">
        <f t="shared" si="502"/>
        <v>50</v>
      </c>
      <c r="V4033" s="13">
        <f t="shared" si="503"/>
        <v>0</v>
      </c>
    </row>
    <row r="4034" spans="1:22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42293.809212962966</v>
      </c>
      <c r="T4034" s="10">
        <f t="shared" si="501"/>
        <v>42353.85087962963</v>
      </c>
      <c r="U4034" s="13">
        <f t="shared" si="502"/>
        <v>60</v>
      </c>
      <c r="V4034" s="13">
        <f t="shared" si="503"/>
        <v>6.8833333333333337</v>
      </c>
    </row>
    <row r="4035" spans="1:22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10">
        <f t="shared" ref="S4035:S4098" si="508">(((J4035/60)/60)/24)+DATE(1970,1,1)</f>
        <v>42614.268796296295</v>
      </c>
      <c r="T4035" s="10">
        <f t="shared" ref="T4035:T4098" si="509">(((I4035/60)/60)/24)+DATE(1970,1,1)</f>
        <v>42645.375</v>
      </c>
      <c r="U4035" s="13">
        <f t="shared" ref="U4035:U4098" si="510">DATEDIF(S4035,T4035,"d")</f>
        <v>31</v>
      </c>
      <c r="V4035" s="13">
        <f t="shared" ref="V4035:V4098" si="511">E4035/U4035</f>
        <v>198.12870967741935</v>
      </c>
    </row>
    <row r="4036" spans="1:22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42067.947337962964</v>
      </c>
      <c r="T4036" s="10">
        <f t="shared" si="509"/>
        <v>42097.905671296292</v>
      </c>
      <c r="U4036" s="13">
        <f t="shared" si="510"/>
        <v>30</v>
      </c>
      <c r="V4036" s="13">
        <f t="shared" si="511"/>
        <v>6.666666666666667</v>
      </c>
    </row>
    <row r="4037" spans="1:22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41903.882951388885</v>
      </c>
      <c r="T4037" s="10">
        <f t="shared" si="509"/>
        <v>41933.882951388885</v>
      </c>
      <c r="U4037" s="13">
        <f t="shared" si="510"/>
        <v>30</v>
      </c>
      <c r="V4037" s="13">
        <f t="shared" si="511"/>
        <v>122.83333333333333</v>
      </c>
    </row>
    <row r="4038" spans="1:22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41804.937083333331</v>
      </c>
      <c r="T4038" s="10">
        <f t="shared" si="509"/>
        <v>41821.9375</v>
      </c>
      <c r="U4038" s="13">
        <f t="shared" si="510"/>
        <v>17</v>
      </c>
      <c r="V4038" s="13">
        <f t="shared" si="511"/>
        <v>166.05882352941177</v>
      </c>
    </row>
    <row r="4039" spans="1:22" ht="43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42497.070775462969</v>
      </c>
      <c r="T4039" s="10">
        <f t="shared" si="509"/>
        <v>42514.600694444445</v>
      </c>
      <c r="U4039" s="13">
        <f t="shared" si="510"/>
        <v>17</v>
      </c>
      <c r="V4039" s="13">
        <f t="shared" si="511"/>
        <v>4.7058823529411766</v>
      </c>
    </row>
    <row r="4040" spans="1:22" ht="2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41869.798726851855</v>
      </c>
      <c r="T4040" s="10">
        <f t="shared" si="509"/>
        <v>41929.798726851855</v>
      </c>
      <c r="U4040" s="13">
        <f t="shared" si="510"/>
        <v>60</v>
      </c>
      <c r="V4040" s="13">
        <f t="shared" si="511"/>
        <v>5.0166666666666666</v>
      </c>
    </row>
    <row r="4041" spans="1:22" ht="29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42305.670914351853</v>
      </c>
      <c r="T4041" s="10">
        <f t="shared" si="509"/>
        <v>42339.249305555553</v>
      </c>
      <c r="U4041" s="13">
        <f t="shared" si="510"/>
        <v>34</v>
      </c>
      <c r="V4041" s="13">
        <f t="shared" si="511"/>
        <v>8.8235294117647065</v>
      </c>
    </row>
    <row r="4042" spans="1:22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42144.231527777782</v>
      </c>
      <c r="T4042" s="10">
        <f t="shared" si="509"/>
        <v>42203.125</v>
      </c>
      <c r="U4042" s="13">
        <f t="shared" si="510"/>
        <v>59</v>
      </c>
      <c r="V4042" s="13">
        <f t="shared" si="511"/>
        <v>42.372881355932201</v>
      </c>
    </row>
    <row r="4043" spans="1:22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42559.474004629628</v>
      </c>
      <c r="T4043" s="10">
        <f t="shared" si="509"/>
        <v>42619.474004629628</v>
      </c>
      <c r="U4043" s="13">
        <f t="shared" si="510"/>
        <v>60</v>
      </c>
      <c r="V4043" s="13">
        <f t="shared" si="511"/>
        <v>0.35</v>
      </c>
    </row>
    <row r="4044" spans="1:22" ht="2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41995.084074074075</v>
      </c>
      <c r="T4044" s="10">
        <f t="shared" si="509"/>
        <v>42024.802777777775</v>
      </c>
      <c r="U4044" s="13">
        <f t="shared" si="510"/>
        <v>29</v>
      </c>
      <c r="V4044" s="13">
        <f t="shared" si="511"/>
        <v>0.72413793103448276</v>
      </c>
    </row>
    <row r="4045" spans="1:22" ht="2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0">
        <f t="shared" si="508"/>
        <v>41948.957465277781</v>
      </c>
      <c r="T4045" s="10">
        <f t="shared" si="509"/>
        <v>41963.957465277781</v>
      </c>
      <c r="U4045" s="13">
        <f t="shared" si="510"/>
        <v>15</v>
      </c>
      <c r="V4045" s="13">
        <f t="shared" si="511"/>
        <v>0</v>
      </c>
    </row>
    <row r="4046" spans="1:22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42074.219699074078</v>
      </c>
      <c r="T4046" s="10">
        <f t="shared" si="509"/>
        <v>42104.208333333328</v>
      </c>
      <c r="U4046" s="13">
        <f t="shared" si="510"/>
        <v>30</v>
      </c>
      <c r="V4046" s="13">
        <f t="shared" si="511"/>
        <v>7.5</v>
      </c>
    </row>
    <row r="4047" spans="1:22" ht="43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41842.201261574075</v>
      </c>
      <c r="T4047" s="10">
        <f t="shared" si="509"/>
        <v>41872.201261574075</v>
      </c>
      <c r="U4047" s="13">
        <f t="shared" si="510"/>
        <v>30</v>
      </c>
      <c r="V4047" s="13">
        <f t="shared" si="511"/>
        <v>3.3333333333333333E-2</v>
      </c>
    </row>
    <row r="4048" spans="1:22" ht="43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41904.650578703702</v>
      </c>
      <c r="T4048" s="10">
        <f t="shared" si="509"/>
        <v>41934.650578703702</v>
      </c>
      <c r="U4048" s="13">
        <f t="shared" si="510"/>
        <v>30</v>
      </c>
      <c r="V4048" s="13">
        <f t="shared" si="511"/>
        <v>15.333333333333334</v>
      </c>
    </row>
    <row r="4049" spans="1:22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41991.022488425922</v>
      </c>
      <c r="T4049" s="10">
        <f t="shared" si="509"/>
        <v>42015.041666666672</v>
      </c>
      <c r="U4049" s="13">
        <f t="shared" si="510"/>
        <v>24</v>
      </c>
      <c r="V4049" s="13">
        <f t="shared" si="511"/>
        <v>4.583333333333333</v>
      </c>
    </row>
    <row r="4050" spans="1:22" ht="43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42436.509108796294</v>
      </c>
      <c r="T4050" s="10">
        <f t="shared" si="509"/>
        <v>42471.467442129629</v>
      </c>
      <c r="U4050" s="13">
        <f t="shared" si="510"/>
        <v>35</v>
      </c>
      <c r="V4050" s="13">
        <f t="shared" si="511"/>
        <v>85.742857142857147</v>
      </c>
    </row>
    <row r="4051" spans="1:22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42169.958506944444</v>
      </c>
      <c r="T4051" s="10">
        <f t="shared" si="509"/>
        <v>42199.958506944444</v>
      </c>
      <c r="U4051" s="13">
        <f t="shared" si="510"/>
        <v>30</v>
      </c>
      <c r="V4051" s="13">
        <f t="shared" si="511"/>
        <v>0.53333333333333333</v>
      </c>
    </row>
    <row r="4052" spans="1:22" ht="43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41905.636469907404</v>
      </c>
      <c r="T4052" s="10">
        <f t="shared" si="509"/>
        <v>41935.636469907404</v>
      </c>
      <c r="U4052" s="13">
        <f t="shared" si="510"/>
        <v>30</v>
      </c>
      <c r="V4052" s="13">
        <f t="shared" si="511"/>
        <v>3.3333333333333333E-2</v>
      </c>
    </row>
    <row r="4053" spans="1:22" ht="2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0">
        <f t="shared" si="508"/>
        <v>41761.810150462967</v>
      </c>
      <c r="T4053" s="10">
        <f t="shared" si="509"/>
        <v>41768.286805555559</v>
      </c>
      <c r="U4053" s="13">
        <f t="shared" si="510"/>
        <v>7</v>
      </c>
      <c r="V4053" s="13">
        <f t="shared" si="511"/>
        <v>0</v>
      </c>
    </row>
    <row r="4054" spans="1:22" ht="43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41865.878657407404</v>
      </c>
      <c r="T4054" s="10">
        <f t="shared" si="509"/>
        <v>41925.878657407404</v>
      </c>
      <c r="U4054" s="13">
        <f t="shared" si="510"/>
        <v>60</v>
      </c>
      <c r="V4054" s="13">
        <f t="shared" si="511"/>
        <v>18.766666666666666</v>
      </c>
    </row>
    <row r="4055" spans="1:22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41928.690138888887</v>
      </c>
      <c r="T4055" s="10">
        <f t="shared" si="509"/>
        <v>41958.833333333328</v>
      </c>
      <c r="U4055" s="13">
        <f t="shared" si="510"/>
        <v>30</v>
      </c>
      <c r="V4055" s="13">
        <f t="shared" si="511"/>
        <v>3.6666666666666665</v>
      </c>
    </row>
    <row r="4056" spans="1:22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0">
        <f t="shared" si="508"/>
        <v>42613.841261574074</v>
      </c>
      <c r="T4056" s="10">
        <f t="shared" si="509"/>
        <v>42644.166666666672</v>
      </c>
      <c r="U4056" s="13">
        <f t="shared" si="510"/>
        <v>31</v>
      </c>
      <c r="V4056" s="13">
        <f t="shared" si="511"/>
        <v>0</v>
      </c>
    </row>
    <row r="4057" spans="1:22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41779.648506944446</v>
      </c>
      <c r="T4057" s="10">
        <f t="shared" si="509"/>
        <v>41809.648506944446</v>
      </c>
      <c r="U4057" s="13">
        <f t="shared" si="510"/>
        <v>30</v>
      </c>
      <c r="V4057" s="13">
        <f t="shared" si="511"/>
        <v>29.366666666666667</v>
      </c>
    </row>
    <row r="4058" spans="1:22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42534.933321759265</v>
      </c>
      <c r="T4058" s="10">
        <f t="shared" si="509"/>
        <v>42554.832638888889</v>
      </c>
      <c r="U4058" s="13">
        <f t="shared" si="510"/>
        <v>20</v>
      </c>
      <c r="V4058" s="13">
        <f t="shared" si="511"/>
        <v>39.75</v>
      </c>
    </row>
    <row r="4059" spans="1:22" ht="43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42310.968518518523</v>
      </c>
      <c r="T4059" s="10">
        <f t="shared" si="509"/>
        <v>42333.958333333328</v>
      </c>
      <c r="U4059" s="13">
        <f t="shared" si="510"/>
        <v>23</v>
      </c>
      <c r="V4059" s="13">
        <f t="shared" si="511"/>
        <v>33.695652173913047</v>
      </c>
    </row>
    <row r="4060" spans="1:22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42446.060694444444</v>
      </c>
      <c r="T4060" s="10">
        <f t="shared" si="509"/>
        <v>42461.165972222225</v>
      </c>
      <c r="U4060" s="13">
        <f t="shared" si="510"/>
        <v>15</v>
      </c>
      <c r="V4060" s="13">
        <f t="shared" si="511"/>
        <v>6.333333333333333</v>
      </c>
    </row>
    <row r="4061" spans="1:22" ht="2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41866.640648148146</v>
      </c>
      <c r="T4061" s="10">
        <f t="shared" si="509"/>
        <v>41898.125</v>
      </c>
      <c r="U4061" s="13">
        <f t="shared" si="510"/>
        <v>32</v>
      </c>
      <c r="V4061" s="13">
        <f t="shared" si="511"/>
        <v>7.8125</v>
      </c>
    </row>
    <row r="4062" spans="1:22" ht="43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41779.695092592592</v>
      </c>
      <c r="T4062" s="10">
        <f t="shared" si="509"/>
        <v>41813.666666666664</v>
      </c>
      <c r="U4062" s="13">
        <f t="shared" si="510"/>
        <v>34</v>
      </c>
      <c r="V4062" s="13">
        <f t="shared" si="511"/>
        <v>8.382352941176471</v>
      </c>
    </row>
    <row r="4063" spans="1:22" ht="29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0">
        <f t="shared" si="508"/>
        <v>42421.141469907408</v>
      </c>
      <c r="T4063" s="10">
        <f t="shared" si="509"/>
        <v>42481.099803240737</v>
      </c>
      <c r="U4063" s="13">
        <f t="shared" si="510"/>
        <v>60</v>
      </c>
      <c r="V4063" s="13">
        <f t="shared" si="511"/>
        <v>0</v>
      </c>
    </row>
    <row r="4064" spans="1:22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42523.739212962959</v>
      </c>
      <c r="T4064" s="10">
        <f t="shared" si="509"/>
        <v>42553.739212962959</v>
      </c>
      <c r="U4064" s="13">
        <f t="shared" si="510"/>
        <v>30</v>
      </c>
      <c r="V4064" s="13">
        <f t="shared" si="511"/>
        <v>16.333333333333332</v>
      </c>
    </row>
    <row r="4065" spans="1:22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41787.681527777779</v>
      </c>
      <c r="T4065" s="10">
        <f t="shared" si="509"/>
        <v>41817.681527777779</v>
      </c>
      <c r="U4065" s="13">
        <f t="shared" si="510"/>
        <v>30</v>
      </c>
      <c r="V4065" s="13">
        <f t="shared" si="511"/>
        <v>4.5</v>
      </c>
    </row>
    <row r="4066" spans="1:22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42093.588263888887</v>
      </c>
      <c r="T4066" s="10">
        <f t="shared" si="509"/>
        <v>42123.588263888887</v>
      </c>
      <c r="U4066" s="13">
        <f t="shared" si="510"/>
        <v>30</v>
      </c>
      <c r="V4066" s="13">
        <f t="shared" si="511"/>
        <v>12.833333333333334</v>
      </c>
    </row>
    <row r="4067" spans="1:22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41833.951516203706</v>
      </c>
      <c r="T4067" s="10">
        <f t="shared" si="509"/>
        <v>41863.951516203706</v>
      </c>
      <c r="U4067" s="13">
        <f t="shared" si="510"/>
        <v>30</v>
      </c>
      <c r="V4067" s="13">
        <f t="shared" si="511"/>
        <v>0.9</v>
      </c>
    </row>
    <row r="4068" spans="1:22" ht="43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42479.039212962962</v>
      </c>
      <c r="T4068" s="10">
        <f t="shared" si="509"/>
        <v>42509.039212962962</v>
      </c>
      <c r="U4068" s="13">
        <f t="shared" si="510"/>
        <v>30</v>
      </c>
      <c r="V4068" s="13">
        <f t="shared" si="511"/>
        <v>0.83333333333333337</v>
      </c>
    </row>
    <row r="4069" spans="1:22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42235.117476851854</v>
      </c>
      <c r="T4069" s="10">
        <f t="shared" si="509"/>
        <v>42275.117476851854</v>
      </c>
      <c r="U4069" s="13">
        <f t="shared" si="510"/>
        <v>40</v>
      </c>
      <c r="V4069" s="13">
        <f t="shared" si="511"/>
        <v>76.125</v>
      </c>
    </row>
    <row r="4070" spans="1:22" ht="29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42718.963599537034</v>
      </c>
      <c r="T4070" s="10">
        <f t="shared" si="509"/>
        <v>42748.961805555555</v>
      </c>
      <c r="U4070" s="13">
        <f t="shared" si="510"/>
        <v>30</v>
      </c>
      <c r="V4070" s="13">
        <f t="shared" si="511"/>
        <v>1.165</v>
      </c>
    </row>
    <row r="4071" spans="1:22" ht="2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42022.661527777775</v>
      </c>
      <c r="T4071" s="10">
        <f t="shared" si="509"/>
        <v>42063.5</v>
      </c>
      <c r="U4071" s="13">
        <f t="shared" si="510"/>
        <v>41</v>
      </c>
      <c r="V4071" s="13">
        <f t="shared" si="511"/>
        <v>10.487804878048781</v>
      </c>
    </row>
    <row r="4072" spans="1:22" ht="29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42031.666898148149</v>
      </c>
      <c r="T4072" s="10">
        <f t="shared" si="509"/>
        <v>42064.125</v>
      </c>
      <c r="U4072" s="13">
        <f t="shared" si="510"/>
        <v>33</v>
      </c>
      <c r="V4072" s="13">
        <f t="shared" si="511"/>
        <v>5</v>
      </c>
    </row>
    <row r="4073" spans="1:22" ht="43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0">
        <f t="shared" si="508"/>
        <v>42700.804756944446</v>
      </c>
      <c r="T4073" s="10">
        <f t="shared" si="509"/>
        <v>42730.804756944446</v>
      </c>
      <c r="U4073" s="13">
        <f t="shared" si="510"/>
        <v>30</v>
      </c>
      <c r="V4073" s="13">
        <f t="shared" si="511"/>
        <v>0</v>
      </c>
    </row>
    <row r="4074" spans="1:22" ht="43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41812.77443287037</v>
      </c>
      <c r="T4074" s="10">
        <f t="shared" si="509"/>
        <v>41872.77443287037</v>
      </c>
      <c r="U4074" s="13">
        <f t="shared" si="510"/>
        <v>60</v>
      </c>
      <c r="V4074" s="13">
        <f t="shared" si="511"/>
        <v>6.6666666666666666E-2</v>
      </c>
    </row>
    <row r="4075" spans="1:22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42078.34520833334</v>
      </c>
      <c r="T4075" s="10">
        <f t="shared" si="509"/>
        <v>42133.166666666672</v>
      </c>
      <c r="U4075" s="13">
        <f t="shared" si="510"/>
        <v>55</v>
      </c>
      <c r="V4075" s="13">
        <f t="shared" si="511"/>
        <v>0.67272727272727273</v>
      </c>
    </row>
    <row r="4076" spans="1:22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42283.552951388891</v>
      </c>
      <c r="T4076" s="10">
        <f t="shared" si="509"/>
        <v>42313.594618055555</v>
      </c>
      <c r="U4076" s="13">
        <f t="shared" si="510"/>
        <v>30</v>
      </c>
      <c r="V4076" s="13">
        <f t="shared" si="511"/>
        <v>24.5</v>
      </c>
    </row>
    <row r="4077" spans="1:22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41779.045937499999</v>
      </c>
      <c r="T4077" s="10">
        <f t="shared" si="509"/>
        <v>41820.727777777778</v>
      </c>
      <c r="U4077" s="13">
        <f t="shared" si="510"/>
        <v>41</v>
      </c>
      <c r="V4077" s="13">
        <f t="shared" si="511"/>
        <v>14.048780487804878</v>
      </c>
    </row>
    <row r="4078" spans="1:22" ht="2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0">
        <f t="shared" si="508"/>
        <v>41905.795706018522</v>
      </c>
      <c r="T4078" s="10">
        <f t="shared" si="509"/>
        <v>41933.82708333333</v>
      </c>
      <c r="U4078" s="13">
        <f t="shared" si="510"/>
        <v>28</v>
      </c>
      <c r="V4078" s="13">
        <f t="shared" si="511"/>
        <v>0</v>
      </c>
    </row>
    <row r="4079" spans="1:22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42695.7105787037</v>
      </c>
      <c r="T4079" s="10">
        <f t="shared" si="509"/>
        <v>42725.7105787037</v>
      </c>
      <c r="U4079" s="13">
        <f t="shared" si="510"/>
        <v>30</v>
      </c>
      <c r="V4079" s="13">
        <f t="shared" si="511"/>
        <v>44.5</v>
      </c>
    </row>
    <row r="4080" spans="1:22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0">
        <f t="shared" si="508"/>
        <v>42732.787523148145</v>
      </c>
      <c r="T4080" s="10">
        <f t="shared" si="509"/>
        <v>42762.787523148145</v>
      </c>
      <c r="U4080" s="13">
        <f t="shared" si="510"/>
        <v>30</v>
      </c>
      <c r="V4080" s="13">
        <f t="shared" si="511"/>
        <v>0</v>
      </c>
    </row>
    <row r="4081" spans="1:22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42510.938900462963</v>
      </c>
      <c r="T4081" s="10">
        <f t="shared" si="509"/>
        <v>42540.938900462963</v>
      </c>
      <c r="U4081" s="13">
        <f t="shared" si="510"/>
        <v>30</v>
      </c>
      <c r="V4081" s="13">
        <f t="shared" si="511"/>
        <v>0.16666666666666666</v>
      </c>
    </row>
    <row r="4082" spans="1:22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0">
        <f t="shared" si="508"/>
        <v>42511.698101851856</v>
      </c>
      <c r="T4082" s="10">
        <f t="shared" si="509"/>
        <v>42535.787500000006</v>
      </c>
      <c r="U4082" s="13">
        <f t="shared" si="510"/>
        <v>24</v>
      </c>
      <c r="V4082" s="13">
        <f t="shared" si="511"/>
        <v>0</v>
      </c>
    </row>
    <row r="4083" spans="1:22" ht="2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42041.581307870365</v>
      </c>
      <c r="T4083" s="10">
        <f t="shared" si="509"/>
        <v>42071.539641203708</v>
      </c>
      <c r="U4083" s="13">
        <f t="shared" si="510"/>
        <v>30</v>
      </c>
      <c r="V4083" s="13">
        <f t="shared" si="511"/>
        <v>11.666666666666666</v>
      </c>
    </row>
    <row r="4084" spans="1:22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42307.189270833333</v>
      </c>
      <c r="T4084" s="10">
        <f t="shared" si="509"/>
        <v>42322.958333333328</v>
      </c>
      <c r="U4084" s="13">
        <f t="shared" si="510"/>
        <v>15</v>
      </c>
      <c r="V4084" s="13">
        <f t="shared" si="511"/>
        <v>0.2</v>
      </c>
    </row>
    <row r="4085" spans="1:22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42353.761759259258</v>
      </c>
      <c r="T4085" s="10">
        <f t="shared" si="509"/>
        <v>42383.761759259258</v>
      </c>
      <c r="U4085" s="13">
        <f t="shared" si="510"/>
        <v>30</v>
      </c>
      <c r="V4085" s="13">
        <f t="shared" si="511"/>
        <v>25.3</v>
      </c>
    </row>
    <row r="4086" spans="1:22" ht="43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42622.436412037037</v>
      </c>
      <c r="T4086" s="10">
        <f t="shared" si="509"/>
        <v>42652.436412037037</v>
      </c>
      <c r="U4086" s="13">
        <f t="shared" si="510"/>
        <v>30</v>
      </c>
      <c r="V4086" s="13">
        <f t="shared" si="511"/>
        <v>0.33333333333333331</v>
      </c>
    </row>
    <row r="4087" spans="1:22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42058.603877314818</v>
      </c>
      <c r="T4087" s="10">
        <f t="shared" si="509"/>
        <v>42087.165972222225</v>
      </c>
      <c r="U4087" s="13">
        <f t="shared" si="510"/>
        <v>29</v>
      </c>
      <c r="V4087" s="13">
        <f t="shared" si="511"/>
        <v>0.34482758620689657</v>
      </c>
    </row>
    <row r="4088" spans="1:22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42304.940960648149</v>
      </c>
      <c r="T4088" s="10">
        <f t="shared" si="509"/>
        <v>42329.166666666672</v>
      </c>
      <c r="U4088" s="13">
        <f t="shared" si="510"/>
        <v>25</v>
      </c>
      <c r="V4088" s="13">
        <f t="shared" si="511"/>
        <v>1.88</v>
      </c>
    </row>
    <row r="4089" spans="1:2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0">
        <f t="shared" si="508"/>
        <v>42538.742893518516</v>
      </c>
      <c r="T4089" s="10">
        <f t="shared" si="509"/>
        <v>42568.742893518516</v>
      </c>
      <c r="U4089" s="13">
        <f t="shared" si="510"/>
        <v>30</v>
      </c>
      <c r="V4089" s="13">
        <f t="shared" si="511"/>
        <v>0</v>
      </c>
    </row>
    <row r="4090" spans="1:22" ht="2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41990.612546296295</v>
      </c>
      <c r="T4090" s="10">
        <f t="shared" si="509"/>
        <v>42020.434722222228</v>
      </c>
      <c r="U4090" s="13">
        <f t="shared" si="510"/>
        <v>30</v>
      </c>
      <c r="V4090" s="13">
        <f t="shared" si="511"/>
        <v>7.2</v>
      </c>
    </row>
    <row r="4091" spans="1:22" ht="43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42122.732499999998</v>
      </c>
      <c r="T4091" s="10">
        <f t="shared" si="509"/>
        <v>42155.732638888891</v>
      </c>
      <c r="U4091" s="13">
        <f t="shared" si="510"/>
        <v>33</v>
      </c>
      <c r="V4091" s="13">
        <f t="shared" si="511"/>
        <v>7.2727272727272725</v>
      </c>
    </row>
    <row r="4092" spans="1:22" ht="2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42209.67288194444</v>
      </c>
      <c r="T4092" s="10">
        <f t="shared" si="509"/>
        <v>42223.625</v>
      </c>
      <c r="U4092" s="13">
        <f t="shared" si="510"/>
        <v>14</v>
      </c>
      <c r="V4092" s="13">
        <f t="shared" si="511"/>
        <v>2.2857142857142856</v>
      </c>
    </row>
    <row r="4093" spans="1:22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41990.506377314814</v>
      </c>
      <c r="T4093" s="10">
        <f t="shared" si="509"/>
        <v>42020.506377314814</v>
      </c>
      <c r="U4093" s="13">
        <f t="shared" si="510"/>
        <v>30</v>
      </c>
      <c r="V4093" s="13">
        <f t="shared" si="511"/>
        <v>6.8</v>
      </c>
    </row>
    <row r="4094" spans="1:22" ht="2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42039.194988425923</v>
      </c>
      <c r="T4094" s="10">
        <f t="shared" si="509"/>
        <v>42099.153321759266</v>
      </c>
      <c r="U4094" s="13">
        <f t="shared" si="510"/>
        <v>60</v>
      </c>
      <c r="V4094" s="13">
        <f t="shared" si="511"/>
        <v>0.33333333333333331</v>
      </c>
    </row>
    <row r="4095" spans="1:22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42178.815891203703</v>
      </c>
      <c r="T4095" s="10">
        <f t="shared" si="509"/>
        <v>42238.815891203703</v>
      </c>
      <c r="U4095" s="13">
        <f t="shared" si="510"/>
        <v>60</v>
      </c>
      <c r="V4095" s="13">
        <f t="shared" si="511"/>
        <v>1</v>
      </c>
    </row>
    <row r="4096" spans="1:22" ht="2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41890.086805555555</v>
      </c>
      <c r="T4096" s="10">
        <f t="shared" si="509"/>
        <v>41934.207638888889</v>
      </c>
      <c r="U4096" s="13">
        <f t="shared" si="510"/>
        <v>44</v>
      </c>
      <c r="V4096" s="13">
        <f t="shared" si="511"/>
        <v>16.59090909090909</v>
      </c>
    </row>
    <row r="4097" spans="1:22" ht="29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42693.031828703708</v>
      </c>
      <c r="T4097" s="10">
        <f t="shared" si="509"/>
        <v>42723.031828703708</v>
      </c>
      <c r="U4097" s="13">
        <f t="shared" si="510"/>
        <v>30</v>
      </c>
      <c r="V4097" s="13">
        <f t="shared" si="511"/>
        <v>26.666666666666668</v>
      </c>
    </row>
    <row r="4098" spans="1:22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42750.530312499999</v>
      </c>
      <c r="T4098" s="10">
        <f t="shared" si="509"/>
        <v>42794.368749999994</v>
      </c>
      <c r="U4098" s="13">
        <f t="shared" si="510"/>
        <v>44</v>
      </c>
      <c r="V4098" s="13">
        <f t="shared" si="511"/>
        <v>9.0909090909090917</v>
      </c>
    </row>
    <row r="4099" spans="1:22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10">
        <f t="shared" ref="S4099:S4115" si="516">(((J4099/60)/60)/24)+DATE(1970,1,1)</f>
        <v>42344.824502314819</v>
      </c>
      <c r="T4099" s="10">
        <f t="shared" ref="T4099:T4115" si="517">(((I4099/60)/60)/24)+DATE(1970,1,1)</f>
        <v>42400.996527777781</v>
      </c>
      <c r="U4099" s="13">
        <f t="shared" ref="U4099:U4115" si="518">DATEDIF(S4099,T4099,"d")</f>
        <v>56</v>
      </c>
      <c r="V4099" s="13">
        <f t="shared" ref="V4099:V4115" si="519">E4099/U4099</f>
        <v>0</v>
      </c>
    </row>
    <row r="4100" spans="1:22" ht="2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0">
        <f t="shared" si="516"/>
        <v>42495.722187499996</v>
      </c>
      <c r="T4100" s="10">
        <f t="shared" si="517"/>
        <v>42525.722187499996</v>
      </c>
      <c r="U4100" s="13">
        <f t="shared" si="518"/>
        <v>30</v>
      </c>
      <c r="V4100" s="13">
        <f t="shared" si="519"/>
        <v>0</v>
      </c>
    </row>
    <row r="4101" spans="1:22" ht="43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42570.850381944445</v>
      </c>
      <c r="T4101" s="10">
        <f t="shared" si="517"/>
        <v>42615.850381944445</v>
      </c>
      <c r="U4101" s="13">
        <f t="shared" si="518"/>
        <v>45</v>
      </c>
      <c r="V4101" s="13">
        <f t="shared" si="519"/>
        <v>1.1111111111111112</v>
      </c>
    </row>
    <row r="4102" spans="1:22" ht="29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0">
        <f t="shared" si="516"/>
        <v>41927.124884259261</v>
      </c>
      <c r="T4102" s="10">
        <f t="shared" si="517"/>
        <v>41937.124884259261</v>
      </c>
      <c r="U4102" s="13">
        <f t="shared" si="518"/>
        <v>10</v>
      </c>
      <c r="V4102" s="13">
        <f t="shared" si="519"/>
        <v>0</v>
      </c>
    </row>
    <row r="4103" spans="1:22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0">
        <f t="shared" si="516"/>
        <v>42730.903726851851</v>
      </c>
      <c r="T4103" s="10">
        <f t="shared" si="517"/>
        <v>42760.903726851851</v>
      </c>
      <c r="U4103" s="13">
        <f t="shared" si="518"/>
        <v>30</v>
      </c>
      <c r="V4103" s="13">
        <f t="shared" si="519"/>
        <v>0</v>
      </c>
    </row>
    <row r="4104" spans="1:22" ht="2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42475.848067129627</v>
      </c>
      <c r="T4104" s="10">
        <f t="shared" si="517"/>
        <v>42505.848067129627</v>
      </c>
      <c r="U4104" s="13">
        <f t="shared" si="518"/>
        <v>30</v>
      </c>
      <c r="V4104" s="13">
        <f t="shared" si="519"/>
        <v>4.5666666666666664</v>
      </c>
    </row>
    <row r="4105" spans="1:22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42188.83293981482</v>
      </c>
      <c r="T4105" s="10">
        <f t="shared" si="517"/>
        <v>42242.772222222222</v>
      </c>
      <c r="U4105" s="13">
        <f t="shared" si="518"/>
        <v>54</v>
      </c>
      <c r="V4105" s="13">
        <f t="shared" si="519"/>
        <v>1.8518518518518519</v>
      </c>
    </row>
    <row r="4106" spans="1:22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42640.278171296297</v>
      </c>
      <c r="T4106" s="10">
        <f t="shared" si="517"/>
        <v>42670.278171296297</v>
      </c>
      <c r="U4106" s="13">
        <f t="shared" si="518"/>
        <v>30</v>
      </c>
      <c r="V4106" s="13">
        <f t="shared" si="519"/>
        <v>21.366666666666667</v>
      </c>
    </row>
    <row r="4107" spans="1:22" ht="43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42697.010520833333</v>
      </c>
      <c r="T4107" s="10">
        <f t="shared" si="517"/>
        <v>42730.010520833333</v>
      </c>
      <c r="U4107" s="13">
        <f t="shared" si="518"/>
        <v>33</v>
      </c>
      <c r="V4107" s="13">
        <f t="shared" si="519"/>
        <v>69.696969696969703</v>
      </c>
    </row>
    <row r="4108" spans="1:22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42053.049375000002</v>
      </c>
      <c r="T4108" s="10">
        <f t="shared" si="517"/>
        <v>42096.041666666672</v>
      </c>
      <c r="U4108" s="13">
        <f t="shared" si="518"/>
        <v>43</v>
      </c>
      <c r="V4108" s="13">
        <f t="shared" si="519"/>
        <v>82.093023255813947</v>
      </c>
    </row>
    <row r="4109" spans="1:22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41883.916678240741</v>
      </c>
      <c r="T4109" s="10">
        <f t="shared" si="517"/>
        <v>41906.916678240741</v>
      </c>
      <c r="U4109" s="13">
        <f t="shared" si="518"/>
        <v>23</v>
      </c>
      <c r="V4109" s="13">
        <f t="shared" si="519"/>
        <v>1.7826086956521738</v>
      </c>
    </row>
    <row r="4110" spans="1:22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42767.031678240746</v>
      </c>
      <c r="T4110" s="10">
        <f t="shared" si="517"/>
        <v>42797.208333333328</v>
      </c>
      <c r="U4110" s="13">
        <f t="shared" si="518"/>
        <v>30</v>
      </c>
      <c r="V4110" s="13">
        <f t="shared" si="519"/>
        <v>1.9666666666666666</v>
      </c>
    </row>
    <row r="4111" spans="1:22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0">
        <f t="shared" si="516"/>
        <v>42307.539398148147</v>
      </c>
      <c r="T4111" s="10">
        <f t="shared" si="517"/>
        <v>42337.581064814818</v>
      </c>
      <c r="U4111" s="13">
        <f t="shared" si="518"/>
        <v>30</v>
      </c>
      <c r="V4111" s="13">
        <f t="shared" si="519"/>
        <v>0</v>
      </c>
    </row>
    <row r="4112" spans="1:22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42512.626747685179</v>
      </c>
      <c r="T4112" s="10">
        <f t="shared" si="517"/>
        <v>42572.626747685179</v>
      </c>
      <c r="U4112" s="13">
        <f t="shared" si="518"/>
        <v>60</v>
      </c>
      <c r="V4112" s="13">
        <f t="shared" si="519"/>
        <v>1.4333333333333333</v>
      </c>
    </row>
    <row r="4113" spans="1:22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42029.135879629626</v>
      </c>
      <c r="T4113" s="10">
        <f t="shared" si="517"/>
        <v>42059.135879629626</v>
      </c>
      <c r="U4113" s="13">
        <f t="shared" si="518"/>
        <v>30</v>
      </c>
      <c r="V4113" s="13">
        <f t="shared" si="519"/>
        <v>3.1333333333333333</v>
      </c>
    </row>
    <row r="4114" spans="1:22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42400.946597222224</v>
      </c>
      <c r="T4114" s="10">
        <f t="shared" si="517"/>
        <v>42428</v>
      </c>
      <c r="U4114" s="13">
        <f t="shared" si="518"/>
        <v>28</v>
      </c>
      <c r="V4114" s="13">
        <f t="shared" si="519"/>
        <v>3.5714285714285712E-2</v>
      </c>
    </row>
    <row r="4115" spans="1:22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42358.573182870372</v>
      </c>
      <c r="T4115" s="10">
        <f t="shared" si="517"/>
        <v>42377.273611111115</v>
      </c>
      <c r="U4115" s="13">
        <f t="shared" si="518"/>
        <v>19</v>
      </c>
      <c r="V4115" s="13">
        <f t="shared" si="519"/>
        <v>0.15789473684210525</v>
      </c>
    </row>
  </sheetData>
  <phoneticPr fontId="2" type="noConversion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F01D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C039-C492-4CDB-BDF8-3C9DFFC9DF60}">
  <dimension ref="A1:F14"/>
  <sheetViews>
    <sheetView workbookViewId="0">
      <selection activeCell="E11" sqref="E11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8223</v>
      </c>
      <c r="B1" t="s">
        <v>8324</v>
      </c>
    </row>
    <row r="3" spans="1:6">
      <c r="A3" s="6" t="s">
        <v>8313</v>
      </c>
      <c r="B3" s="6" t="s">
        <v>8314</v>
      </c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7" t="s">
        <v>8317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7" t="s">
        <v>8318</v>
      </c>
      <c r="B8" s="8">
        <v>24</v>
      </c>
      <c r="C8" s="8"/>
      <c r="D8" s="8"/>
      <c r="E8" s="8"/>
      <c r="F8" s="8">
        <v>24</v>
      </c>
    </row>
    <row r="9" spans="1:6">
      <c r="A9" s="7" t="s">
        <v>8319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7" t="s">
        <v>8320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7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7" t="s">
        <v>8323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7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106F6-2BE7-4294-A5AC-1A6F68CC5FC2}">
  <dimension ref="A1:E12"/>
  <sheetViews>
    <sheetView workbookViewId="0">
      <selection activeCell="E6" sqref="E6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6" t="s">
        <v>8223</v>
      </c>
      <c r="B1" t="s">
        <v>8324</v>
      </c>
    </row>
    <row r="2" spans="1:5">
      <c r="A2" s="6" t="s">
        <v>8308</v>
      </c>
      <c r="B2" t="s">
        <v>8315</v>
      </c>
    </row>
    <row r="4" spans="1:5">
      <c r="A4" s="6" t="s">
        <v>8313</v>
      </c>
      <c r="B4" s="6" t="s">
        <v>8314</v>
      </c>
    </row>
    <row r="5" spans="1:5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>
      <c r="A6" s="7" t="s">
        <v>8325</v>
      </c>
      <c r="B6" s="8"/>
      <c r="C6" s="8">
        <v>100</v>
      </c>
      <c r="D6" s="8"/>
      <c r="E6" s="8">
        <v>100</v>
      </c>
    </row>
    <row r="7" spans="1:5">
      <c r="A7" s="7" t="s">
        <v>8326</v>
      </c>
      <c r="B7" s="8"/>
      <c r="C7" s="8"/>
      <c r="D7" s="8">
        <v>180</v>
      </c>
      <c r="E7" s="8">
        <v>180</v>
      </c>
    </row>
    <row r="8" spans="1:5">
      <c r="A8" s="7" t="s">
        <v>8327</v>
      </c>
      <c r="B8" s="8"/>
      <c r="C8" s="8">
        <v>80</v>
      </c>
      <c r="D8" s="8"/>
      <c r="E8" s="8">
        <v>80</v>
      </c>
    </row>
    <row r="9" spans="1:5">
      <c r="A9" s="7" t="s">
        <v>8328</v>
      </c>
      <c r="B9" s="8">
        <v>40</v>
      </c>
      <c r="C9" s="8"/>
      <c r="D9" s="8"/>
      <c r="E9" s="8">
        <v>40</v>
      </c>
    </row>
    <row r="10" spans="1:5">
      <c r="A10" s="7" t="s">
        <v>8329</v>
      </c>
      <c r="B10" s="8"/>
      <c r="C10" s="8"/>
      <c r="D10" s="8">
        <v>60</v>
      </c>
      <c r="E10" s="8">
        <v>60</v>
      </c>
    </row>
    <row r="11" spans="1:5">
      <c r="A11" s="7" t="s">
        <v>8330</v>
      </c>
      <c r="B11" s="8"/>
      <c r="C11" s="8"/>
      <c r="D11" s="8">
        <v>60</v>
      </c>
      <c r="E11" s="8">
        <v>60</v>
      </c>
    </row>
    <row r="12" spans="1:5">
      <c r="A12" s="7" t="s">
        <v>8312</v>
      </c>
      <c r="B12" s="8">
        <v>40</v>
      </c>
      <c r="C12" s="8">
        <v>180</v>
      </c>
      <c r="D12" s="8">
        <v>300</v>
      </c>
      <c r="E12" s="8">
        <v>520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1561-984A-4613-9497-725EBFFBA5BE}">
  <dimension ref="A1:F18"/>
  <sheetViews>
    <sheetView workbookViewId="0">
      <selection activeCell="A6" sqref="A6:F6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8223</v>
      </c>
      <c r="B1" t="s">
        <v>8324</v>
      </c>
    </row>
    <row r="2" spans="1:6">
      <c r="A2" s="6" t="s">
        <v>8345</v>
      </c>
      <c r="B2" t="s">
        <v>8324</v>
      </c>
    </row>
    <row r="4" spans="1:6">
      <c r="A4" s="6" t="s">
        <v>8313</v>
      </c>
      <c r="B4" s="6" t="s">
        <v>8314</v>
      </c>
    </row>
    <row r="5" spans="1:6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9" t="s">
        <v>8339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9" t="s">
        <v>8340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9" t="s">
        <v>8341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9" t="s">
        <v>8342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9" t="s">
        <v>8333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9" t="s">
        <v>8343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9" t="s">
        <v>8334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9" t="s">
        <v>8335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9" t="s">
        <v>8336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9" t="s">
        <v>8337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9" t="s">
        <v>8338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9" t="s">
        <v>8344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9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78BD-F9B1-492A-B77C-47C8A0F2C712}">
  <dimension ref="A1:H13"/>
  <sheetViews>
    <sheetView workbookViewId="0">
      <selection activeCell="D2" sqref="D2"/>
    </sheetView>
  </sheetViews>
  <sheetFormatPr defaultRowHeight="14.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>
      <c r="A1" t="s">
        <v>8346</v>
      </c>
      <c r="B1" t="s">
        <v>8347</v>
      </c>
      <c r="C1" t="s">
        <v>8348</v>
      </c>
      <c r="D1" t="s">
        <v>8349</v>
      </c>
      <c r="E1" t="s">
        <v>8350</v>
      </c>
      <c r="F1" t="s">
        <v>8351</v>
      </c>
      <c r="G1" t="s">
        <v>8352</v>
      </c>
      <c r="H1" t="s">
        <v>8353</v>
      </c>
    </row>
    <row r="2" spans="1:8">
      <c r="A2" t="s">
        <v>8354</v>
      </c>
      <c r="B2">
        <f>COUNTIFS(Sheet1!$D$1:$D$4115,"&lt;1000",Sheet1!$F$1:$F$4115,"successful")</f>
        <v>322</v>
      </c>
      <c r="C2">
        <f>COUNTIFS(Sheet1!$D$1:$D$4115,"&lt;1000",Sheet1!$F$1:$F$4115,"failed")</f>
        <v>113</v>
      </c>
      <c r="D2">
        <f>COUNTIFS(Sheet1!$D$1:$D$4115,"&lt;1000",Sheet1!$F$1:$F$4115,"canceled")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>
      <c r="A3" t="s">
        <v>8355</v>
      </c>
      <c r="B3">
        <f>COUNTIFS(Sheet1!$D$1:$D$4115,"&gt;=1000",Sheet1!$F$1:$F$4115,"successful")-COUNTIFS(Sheet1!$D$1:$D$4115,"&gt;4999",Sheet1!$F$1:$F$4115,"successful")</f>
        <v>932</v>
      </c>
      <c r="C3">
        <f>COUNTIFS(Sheet1!$D$1:$D$4115,"&gt;=1000",Sheet1!$F$1:$F$4115,"failed")-COUNTIFS(Sheet1!$D$1:$D$4115,"&gt;4999",Sheet1!$F$1:$F$4115,"failed")</f>
        <v>420</v>
      </c>
      <c r="D3">
        <f>COUNTIFS(Sheet1!$D$1:$D$4115,"&gt;=1000",Sheet1!$F$1:$F$4115,"canceled")-COUNTIFS(Sheet1!$D$1:$D$4115,"&gt;4999",Sheet1!$F$1:$F$4115,"canceled")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>
      <c r="A4" t="s">
        <v>8356</v>
      </c>
      <c r="B4">
        <f>COUNTIFS(Sheet1!$D$1:$D$4115,"&gt;=5000",Sheet1!$F$1:$F$4115,"successful")-COUNTIFS(Sheet1!$D$1:$D$4115,"&gt;9999",Sheet1!$F$1:$F$4115,"successful")</f>
        <v>381</v>
      </c>
      <c r="C4">
        <f>COUNTIFS(Sheet1!$D$1:$D$4115,"&gt;=5000",Sheet1!$F$1:$F$4115,"failed")-COUNTIFS(Sheet1!$D$1:$D$4115,"&gt;9999",Sheet1!$F$1:$F$4115,"failed")</f>
        <v>283</v>
      </c>
      <c r="D4">
        <f>COUNTIFS(Sheet1!$D$1:$D$4115,"&gt;=5000",Sheet1!$F$1:$F$4115,"canceled")-COUNTIFS(Sheet1!$D$1:$D$4115,"&gt;9999",Sheet1!$F$1:$F$4115,"canceled")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8357</v>
      </c>
      <c r="B5">
        <f>COUNTIFS(Sheet1!$D$1:$D$4115,"&gt;=10000",Sheet1!$F$1:$F$4115,"successful")-COUNTIFS(Sheet1!$D$1:$D$4115,"&gt;14999",Sheet1!$F$1:$F$4115,"successful")</f>
        <v>168</v>
      </c>
      <c r="C5">
        <f>COUNTIFS(Sheet1!$D$1:$D$4115,"&gt;=10000",Sheet1!$F$1:$F$4115,"failed")-COUNTIFS(Sheet1!$D$1:$D$4115,"&gt;14999",Sheet1!$F$1:$F$4115,"failed")</f>
        <v>144</v>
      </c>
      <c r="D5">
        <f>COUNTIFS(Sheet1!$D$1:$D$4115,"&gt;=10000",Sheet1!$F$1:$F$4115,"canceled")-COUNTIFS(Sheet1!$D$1:$D$4115,"&gt;14999",Sheet1!$F$1:$F$4115,"canceled")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8358</v>
      </c>
      <c r="B6">
        <f>COUNTIFS(Sheet1!$D$1:$D$4115,"&gt;=15000",Sheet1!$F$1:$F$4115,"successful")-COUNTIFS(Sheet1!$D$1:$D$4115,"&gt;19999",Sheet1!$F$1:$F$4115,"successful")</f>
        <v>94</v>
      </c>
      <c r="C6">
        <f>COUNTIFS(Sheet1!$D$1:$D$4115,"&gt;=15000",Sheet1!$F$1:$F$4115,"failed")-COUNTIFS(Sheet1!$D$1:$D$4115,"&gt;19999",Sheet1!$F$1:$F$4115,"failed")</f>
        <v>90</v>
      </c>
      <c r="D6">
        <f>COUNTIFS(Sheet1!$D$1:$D$4115,"&gt;=15000",Sheet1!$F$1:$F$4115,"canceled")-COUNTIFS(Sheet1!$D$1:$D$4115,"&gt;19999",Sheet1!$F$1:$F$4115,"canceled")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8359</v>
      </c>
      <c r="B7">
        <f>COUNTIFS(Sheet1!$D$1:$D$4115,"&gt;=20000",Sheet1!$F$1:$F$4115,"successful")-COUNTIFS(Sheet1!$D$1:$D$4115,"&gt;24999",Sheet1!$F$1:$F$4115,"successful")</f>
        <v>62</v>
      </c>
      <c r="C7">
        <f>COUNTIFS(Sheet1!$D$1:$D$4115,"&gt;=20000",Sheet1!$F$1:$F$4115,"failed")-COUNTIFS(Sheet1!$D$1:$D$4115,"&gt;24999",Sheet1!$F$1:$F$4115,"failed")</f>
        <v>72</v>
      </c>
      <c r="D7">
        <f>COUNTIFS(Sheet1!$D$1:$D$4115,"&gt;=20000",Sheet1!$F$1:$F$4115,"canceled")-COUNTIFS(Sheet1!$D$1:$D$4115,"&gt;24999",Sheet1!$F$1:$F$4115,"canceled")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8360</v>
      </c>
      <c r="B8">
        <f>COUNTIFS(Sheet1!$D$1:$D$4115,"&gt;=25000",Sheet1!$F$1:$F$4115,"successful")-COUNTIFS(Sheet1!$D$1:$D$4115,"&gt;29999",Sheet1!$F$1:$F$4115,"successful")</f>
        <v>55</v>
      </c>
      <c r="C8">
        <f>COUNTIFS(Sheet1!$D$1:$D$4115,"&gt;=25000",Sheet1!$F$1:$F$4115,"failed")-COUNTIFS(Sheet1!$D$1:$D$4115,"&gt;29999",Sheet1!$F$1:$F$4115,"failed")</f>
        <v>64</v>
      </c>
      <c r="D8">
        <f>COUNTIFS(Sheet1!$D$1:$D$4115,"&gt;=25000",Sheet1!$F$1:$F$4115,"canceled")-COUNTIFS(Sheet1!$D$1:$D$4115,"&gt;29999",Sheet1!$F$1:$F$4115,"canceled")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8361</v>
      </c>
      <c r="B9">
        <f>COUNTIFS(Sheet1!$D$1:$D$4115,"&gt;=30000",Sheet1!$F$1:$F$4115,"successful")-COUNTIFS(Sheet1!$D$1:$D$4115,"&gt;34999",Sheet1!$F$1:$F$4115,"successful")</f>
        <v>32</v>
      </c>
      <c r="C9">
        <f>COUNTIFS(Sheet1!$D$1:$D$4115,"&gt;=30000",Sheet1!$F$1:$F$4115,"failed")-COUNTIFS(Sheet1!$D$1:$D$4115,"&gt;34999",Sheet1!$F$1:$F$4115,"failed")</f>
        <v>37</v>
      </c>
      <c r="D9">
        <f>COUNTIFS(Sheet1!$D$1:$D$4115,"&gt;=30000",Sheet1!$F$1:$F$4115,"canceled")-COUNTIFS(Sheet1!$D$1:$D$4115,"&gt;34999",Sheet1!$F$1:$F$4115,"canceled")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8362</v>
      </c>
      <c r="B10">
        <f>COUNTIFS(Sheet1!$D$1:$D$4115,"&gt;=35000",Sheet1!$F$1:$F$4115,"successful")-COUNTIFS(Sheet1!$D$1:$D$4115,"&gt;39999",Sheet1!$F$1:$F$4115,"successful")</f>
        <v>26</v>
      </c>
      <c r="C10">
        <f>COUNTIFS(Sheet1!$D$1:$D$4115,"&gt;=35000",Sheet1!$F$1:$F$4115,"failed")-COUNTIFS(Sheet1!$D$1:$D$4115,"&gt;39999",Sheet1!$F$1:$F$4115,"failed")</f>
        <v>22</v>
      </c>
      <c r="D10">
        <f>COUNTIFS(Sheet1!$D$1:$D$4115,"&gt;=35000",Sheet1!$F$1:$F$4115,"canceled")-COUNTIFS(Sheet1!$D$1:$D$4115,"&gt;39999",Sheet1!$F$1:$F$4115,"canceled")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8363</v>
      </c>
      <c r="B11">
        <f>COUNTIFS(Sheet1!$D$1:$D$4115,"&gt;=40000",Sheet1!$F$1:$F$4115,"successful")-COUNTIFS(Sheet1!$D$1:$D$4115,"&gt;44999",Sheet1!$F$1:$F$4115,"successful")</f>
        <v>21</v>
      </c>
      <c r="C11">
        <f>COUNTIFS(Sheet1!$D$1:$D$4115,"&gt;=40000",Sheet1!$F$1:$F$4115,"failed")-COUNTIFS(Sheet1!$D$1:$D$4115,"&gt;44999",Sheet1!$F$1:$F$4115,"failed")</f>
        <v>16</v>
      </c>
      <c r="D11">
        <f>COUNTIFS(Sheet1!$D$1:$D$4115,"&gt;=40000",Sheet1!$F$1:$F$4115,"canceled")-COUNTIFS(Sheet1!$D$1:$D$4115,"&gt;44999",Sheet1!$F$1:$F$4115,"canceled")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8364</v>
      </c>
      <c r="B12">
        <f>COUNTIFS(Sheet1!$D$1:$D$4115,"&gt;=45000",Sheet1!$F$1:$F$4115,"successful")-COUNTIFS(Sheet1!$D$1:$D$4115,"&gt;49999",Sheet1!$F$1:$F$4115,"successful")</f>
        <v>6</v>
      </c>
      <c r="C12">
        <f>COUNTIFS(Sheet1!$D$1:$D$4115,"&gt;=45000",Sheet1!$F$1:$F$4115,"failed")-COUNTIFS(Sheet1!$D$1:$D$4115,"&gt;49999",Sheet1!$F$1:$F$4115,"failed")</f>
        <v>11</v>
      </c>
      <c r="D12">
        <f>COUNTIFS(Sheet1!$D$1:$D$4115,"&gt;=45000",Sheet1!$F$1:$F$4115,"canceled")-COUNTIFS(Sheet1!$D$1:$D$4115,"&gt;49999",Sheet1!$F$1:$F$4115,"canceled")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8365</v>
      </c>
      <c r="B13">
        <f>COUNTIFS(Sheet1!$D$1:$D$4115,"&gt;=50000",Sheet1!$F$1:$F$4115,"successful")</f>
        <v>86</v>
      </c>
      <c r="C13">
        <f>COUNTIFS(Sheet1!$D$1:$D$4115,"&gt;=50000",Sheet1!$F$1:$F$4115,"failed")</f>
        <v>258</v>
      </c>
      <c r="D13">
        <f>COUNTIFS(Sheet1!$D$1:$D$4115,"&gt;=50000",Sheet1!$F$1:$F$4115,"canceled")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paperSize="9" orientation="portrait" horizontalDpi="1200" verticalDpi="1200" r:id="rId1"/>
  <ignoredErrors>
    <ignoredError sqref="B5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A404C-6133-4B44-9437-B5E64CB35888}">
  <dimension ref="A1:H3"/>
  <sheetViews>
    <sheetView workbookViewId="0">
      <selection activeCell="I10" sqref="I10"/>
    </sheetView>
  </sheetViews>
  <sheetFormatPr defaultRowHeight="14.5"/>
  <cols>
    <col min="1" max="1" width="8.36328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>
      <c r="A1" t="s">
        <v>8366</v>
      </c>
      <c r="B1" t="s">
        <v>8347</v>
      </c>
      <c r="C1" t="s">
        <v>8348</v>
      </c>
      <c r="D1" t="s">
        <v>8349</v>
      </c>
      <c r="E1" t="s">
        <v>8350</v>
      </c>
      <c r="F1" t="s">
        <v>8351</v>
      </c>
      <c r="G1" t="s">
        <v>8352</v>
      </c>
      <c r="H1" t="s">
        <v>8353</v>
      </c>
    </row>
    <row r="2" spans="1:8">
      <c r="A2" t="b">
        <v>1</v>
      </c>
      <c r="B2">
        <f>COUNTIFS(Sheet1!$K:$K,"TRUE",Sheet1!$F:$F,"successful")</f>
        <v>486</v>
      </c>
      <c r="C2">
        <f>COUNTIFS(Sheet1!$K:$K,"TRUE",Sheet1!$F:$F,"Failed")</f>
        <v>66</v>
      </c>
      <c r="D2">
        <f>COUNTIFS(Sheet1!$K:$K,"TRUE",Sheet1!$F:$F,"canceled")</f>
        <v>4</v>
      </c>
      <c r="E2">
        <f>SUM(B2:D2)</f>
        <v>556</v>
      </c>
      <c r="F2" s="11">
        <f>B2/E2</f>
        <v>0.87410071942446044</v>
      </c>
      <c r="G2" s="11">
        <f>C2/E2</f>
        <v>0.11870503597122302</v>
      </c>
      <c r="H2" s="11">
        <f>D2/E2</f>
        <v>7.1942446043165471E-3</v>
      </c>
    </row>
    <row r="3" spans="1:8">
      <c r="A3" t="b">
        <v>0</v>
      </c>
      <c r="B3">
        <f>COUNTIFS(Sheet1!$K:$K,"FALSE",Sheet1!$F:$F,"successful")</f>
        <v>1699</v>
      </c>
      <c r="C3">
        <f>COUNTIFS(Sheet1!$K:$K,"FALSE",Sheet1!$F:$F,"Failed")</f>
        <v>1464</v>
      </c>
      <c r="D3">
        <f>COUNTIFS(Sheet1!$K:$K,"FALSE",Sheet1!$F:$F,"canceled")</f>
        <v>345</v>
      </c>
      <c r="E3">
        <f>SUM(B3:D3)</f>
        <v>3508</v>
      </c>
      <c r="F3" s="11">
        <f>B3/E3</f>
        <v>0.48432155074116306</v>
      </c>
      <c r="G3" s="11">
        <f>C3/E3</f>
        <v>0.41733181299885974</v>
      </c>
      <c r="H3" s="11">
        <f>D3/E3</f>
        <v>9.8346636259977194E-2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6663-EE30-4F6C-95D3-19A8F5F2B1E6}">
  <dimension ref="A2:F15"/>
  <sheetViews>
    <sheetView workbookViewId="0">
      <selection activeCell="D8" sqref="D8"/>
    </sheetView>
  </sheetViews>
  <sheetFormatPr defaultRowHeight="14.5"/>
  <cols>
    <col min="1" max="1" width="28.7265625" bestFit="1" customWidth="1"/>
    <col min="2" max="2" width="15.26953125" bestFit="1" customWidth="1"/>
    <col min="3" max="6" width="11.81640625" bestFit="1" customWidth="1"/>
    <col min="7" max="7" width="17.81640625" bestFit="1" customWidth="1"/>
    <col min="8" max="8" width="28.7265625" bestFit="1" customWidth="1"/>
    <col min="9" max="9" width="17.81640625" bestFit="1" customWidth="1"/>
    <col min="10" max="10" width="33.6328125" bestFit="1" customWidth="1"/>
    <col min="11" max="11" width="22.6328125" bestFit="1" customWidth="1"/>
    <col min="12" max="16" width="11.81640625" bestFit="1" customWidth="1"/>
    <col min="17" max="19" width="4.81640625" bestFit="1" customWidth="1"/>
    <col min="20" max="20" width="6.81640625" bestFit="1" customWidth="1"/>
    <col min="21" max="23" width="11.81640625" bestFit="1" customWidth="1"/>
    <col min="24" max="24" width="4.81640625" bestFit="1" customWidth="1"/>
    <col min="25" max="26" width="11.81640625" bestFit="1" customWidth="1"/>
    <col min="27" max="27" width="3.81640625" bestFit="1" customWidth="1"/>
    <col min="28" max="29" width="11.81640625" bestFit="1" customWidth="1"/>
    <col min="30" max="30" width="4.81640625" bestFit="1" customWidth="1"/>
    <col min="31" max="31" width="5.81640625" bestFit="1" customWidth="1"/>
    <col min="32" max="33" width="11.81640625" bestFit="1" customWidth="1"/>
    <col min="34" max="34" width="7.81640625" bestFit="1" customWidth="1"/>
    <col min="35" max="40" width="11.81640625" bestFit="1" customWidth="1"/>
    <col min="41" max="41" width="3.81640625" bestFit="1" customWidth="1"/>
    <col min="42" max="43" width="11.81640625" bestFit="1" customWidth="1"/>
    <col min="44" max="44" width="4.81640625" bestFit="1" customWidth="1"/>
    <col min="45" max="45" width="10.81640625" bestFit="1" customWidth="1"/>
    <col min="46" max="48" width="11.81640625" bestFit="1" customWidth="1"/>
    <col min="49" max="49" width="4.81640625" bestFit="1" customWidth="1"/>
    <col min="50" max="52" width="11.81640625" bestFit="1" customWidth="1"/>
    <col min="53" max="53" width="3.81640625" bestFit="1" customWidth="1"/>
    <col min="54" max="57" width="11.81640625" bestFit="1" customWidth="1"/>
    <col min="58" max="58" width="4.81640625" bestFit="1" customWidth="1"/>
    <col min="59" max="60" width="11.81640625" bestFit="1" customWidth="1"/>
    <col min="61" max="61" width="10.81640625" bestFit="1" customWidth="1"/>
    <col min="62" max="62" width="11.81640625" bestFit="1" customWidth="1"/>
    <col min="63" max="63" width="3.81640625" bestFit="1" customWidth="1"/>
    <col min="64" max="70" width="11.81640625" bestFit="1" customWidth="1"/>
    <col min="71" max="71" width="3.81640625" bestFit="1" customWidth="1"/>
    <col min="72" max="79" width="11.81640625" bestFit="1" customWidth="1"/>
    <col min="80" max="80" width="3.81640625" bestFit="1" customWidth="1"/>
    <col min="81" max="81" width="5.81640625" bestFit="1" customWidth="1"/>
    <col min="82" max="82" width="11.81640625" bestFit="1" customWidth="1"/>
    <col min="83" max="83" width="4.81640625" bestFit="1" customWidth="1"/>
    <col min="84" max="85" width="11.81640625" bestFit="1" customWidth="1"/>
    <col min="86" max="86" width="3.81640625" bestFit="1" customWidth="1"/>
    <col min="87" max="92" width="11.81640625" bestFit="1" customWidth="1"/>
    <col min="93" max="93" width="4.81640625" bestFit="1" customWidth="1"/>
    <col min="94" max="97" width="11.81640625" bestFit="1" customWidth="1"/>
    <col min="98" max="98" width="7.81640625" bestFit="1" customWidth="1"/>
    <col min="99" max="99" width="3.81640625" bestFit="1" customWidth="1"/>
    <col min="100" max="101" width="11.81640625" bestFit="1" customWidth="1"/>
    <col min="102" max="102" width="4.81640625" bestFit="1" customWidth="1"/>
    <col min="103" max="103" width="10.81640625" bestFit="1" customWidth="1"/>
    <col min="104" max="106" width="11.81640625" bestFit="1" customWidth="1"/>
    <col min="107" max="107" width="5.81640625" bestFit="1" customWidth="1"/>
    <col min="108" max="109" width="11.81640625" bestFit="1" customWidth="1"/>
    <col min="110" max="110" width="3.81640625" bestFit="1" customWidth="1"/>
    <col min="111" max="114" width="11.81640625" bestFit="1" customWidth="1"/>
    <col min="115" max="115" width="6.81640625" bestFit="1" customWidth="1"/>
    <col min="116" max="121" width="11.81640625" bestFit="1" customWidth="1"/>
    <col min="122" max="122" width="1.81640625" bestFit="1" customWidth="1"/>
    <col min="123" max="123" width="4.81640625" bestFit="1" customWidth="1"/>
    <col min="124" max="125" width="11.81640625" bestFit="1" customWidth="1"/>
    <col min="126" max="126" width="4.81640625" bestFit="1" customWidth="1"/>
    <col min="127" max="128" width="11.81640625" bestFit="1" customWidth="1"/>
    <col min="129" max="129" width="5.81640625" bestFit="1" customWidth="1"/>
    <col min="130" max="131" width="11.81640625" bestFit="1" customWidth="1"/>
    <col min="132" max="132" width="5.81640625" bestFit="1" customWidth="1"/>
    <col min="133" max="133" width="11.81640625" bestFit="1" customWidth="1"/>
    <col min="134" max="134" width="5.81640625" bestFit="1" customWidth="1"/>
    <col min="135" max="135" width="11.81640625" bestFit="1" customWidth="1"/>
    <col min="136" max="136" width="10.81640625" bestFit="1" customWidth="1"/>
    <col min="137" max="137" width="3.81640625" bestFit="1" customWidth="1"/>
    <col min="138" max="138" width="10.81640625" bestFit="1" customWidth="1"/>
    <col min="139" max="139" width="4.81640625" bestFit="1" customWidth="1"/>
    <col min="140" max="141" width="11.81640625" bestFit="1" customWidth="1"/>
    <col min="142" max="142" width="3.81640625" bestFit="1" customWidth="1"/>
    <col min="143" max="147" width="11.81640625" bestFit="1" customWidth="1"/>
    <col min="148" max="148" width="3.81640625" bestFit="1" customWidth="1"/>
    <col min="149" max="151" width="11.81640625" bestFit="1" customWidth="1"/>
    <col min="152" max="152" width="3.81640625" bestFit="1" customWidth="1"/>
    <col min="153" max="158" width="11.81640625" bestFit="1" customWidth="1"/>
    <col min="159" max="159" width="3.81640625" bestFit="1" customWidth="1"/>
    <col min="160" max="160" width="11.81640625" bestFit="1" customWidth="1"/>
    <col min="161" max="161" width="5.81640625" bestFit="1" customWidth="1"/>
    <col min="162" max="164" width="11.81640625" bestFit="1" customWidth="1"/>
    <col min="165" max="165" width="3.81640625" bestFit="1" customWidth="1"/>
    <col min="166" max="168" width="11.81640625" bestFit="1" customWidth="1"/>
    <col min="169" max="169" width="10.81640625" bestFit="1" customWidth="1"/>
    <col min="170" max="173" width="11.81640625" bestFit="1" customWidth="1"/>
    <col min="174" max="174" width="3.81640625" bestFit="1" customWidth="1"/>
    <col min="175" max="178" width="11.81640625" bestFit="1" customWidth="1"/>
    <col min="179" max="179" width="5.81640625" bestFit="1" customWidth="1"/>
    <col min="180" max="180" width="4.81640625" bestFit="1" customWidth="1"/>
    <col min="181" max="183" width="11.81640625" bestFit="1" customWidth="1"/>
    <col min="184" max="184" width="1.81640625" bestFit="1" customWidth="1"/>
    <col min="185" max="185" width="5.81640625" bestFit="1" customWidth="1"/>
    <col min="186" max="186" width="11.81640625" bestFit="1" customWidth="1"/>
    <col min="187" max="187" width="4.81640625" bestFit="1" customWidth="1"/>
    <col min="188" max="190" width="11.81640625" bestFit="1" customWidth="1"/>
    <col min="191" max="191" width="3.81640625" bestFit="1" customWidth="1"/>
    <col min="192" max="195" width="11.81640625" bestFit="1" customWidth="1"/>
    <col min="196" max="196" width="3.81640625" bestFit="1" customWidth="1"/>
    <col min="197" max="202" width="11.81640625" bestFit="1" customWidth="1"/>
    <col min="203" max="203" width="3.81640625" bestFit="1" customWidth="1"/>
    <col min="204" max="208" width="11.81640625" bestFit="1" customWidth="1"/>
    <col min="209" max="209" width="3.81640625" bestFit="1" customWidth="1"/>
    <col min="210" max="211" width="11.81640625" bestFit="1" customWidth="1"/>
    <col min="212" max="212" width="10.81640625" bestFit="1" customWidth="1"/>
    <col min="213" max="214" width="11.81640625" bestFit="1" customWidth="1"/>
    <col min="215" max="215" width="3.81640625" bestFit="1" customWidth="1"/>
    <col min="216" max="218" width="11.81640625" bestFit="1" customWidth="1"/>
    <col min="219" max="219" width="3.81640625" bestFit="1" customWidth="1"/>
    <col min="220" max="220" width="10.81640625" bestFit="1" customWidth="1"/>
    <col min="221" max="223" width="11.81640625" bestFit="1" customWidth="1"/>
    <col min="224" max="224" width="10.81640625" bestFit="1" customWidth="1"/>
    <col min="225" max="226" width="11.81640625" bestFit="1" customWidth="1"/>
    <col min="227" max="227" width="6.81640625" bestFit="1" customWidth="1"/>
    <col min="228" max="234" width="11.81640625" bestFit="1" customWidth="1"/>
    <col min="235" max="235" width="1.81640625" bestFit="1" customWidth="1"/>
    <col min="236" max="238" width="11.81640625" bestFit="1" customWidth="1"/>
    <col min="239" max="239" width="3.81640625" bestFit="1" customWidth="1"/>
    <col min="240" max="243" width="11.81640625" bestFit="1" customWidth="1"/>
    <col min="244" max="244" width="3.81640625" bestFit="1" customWidth="1"/>
    <col min="245" max="247" width="11.81640625" bestFit="1" customWidth="1"/>
    <col min="248" max="248" width="4.81640625" bestFit="1" customWidth="1"/>
    <col min="249" max="253" width="11.81640625" bestFit="1" customWidth="1"/>
    <col min="254" max="254" width="6.81640625" bestFit="1" customWidth="1"/>
    <col min="255" max="255" width="3.81640625" bestFit="1" customWidth="1"/>
    <col min="256" max="258" width="11.81640625" bestFit="1" customWidth="1"/>
    <col min="259" max="259" width="3.81640625" bestFit="1" customWidth="1"/>
    <col min="260" max="260" width="5.81640625" bestFit="1" customWidth="1"/>
    <col min="261" max="264" width="11.81640625" bestFit="1" customWidth="1"/>
    <col min="265" max="265" width="4.81640625" bestFit="1" customWidth="1"/>
    <col min="266" max="266" width="11.81640625" bestFit="1" customWidth="1"/>
    <col min="267" max="267" width="3.81640625" bestFit="1" customWidth="1"/>
    <col min="268" max="271" width="11.81640625" bestFit="1" customWidth="1"/>
    <col min="272" max="272" width="3.81640625" bestFit="1" customWidth="1"/>
    <col min="273" max="273" width="11.81640625" bestFit="1" customWidth="1"/>
    <col min="274" max="274" width="1.81640625" bestFit="1" customWidth="1"/>
    <col min="275" max="275" width="4.81640625" bestFit="1" customWidth="1"/>
    <col min="276" max="276" width="11.81640625" bestFit="1" customWidth="1"/>
    <col min="277" max="277" width="4.81640625" bestFit="1" customWidth="1"/>
    <col min="278" max="278" width="3.81640625" bestFit="1" customWidth="1"/>
    <col min="279" max="279" width="6.81640625" bestFit="1" customWidth="1"/>
    <col min="280" max="283" width="11.81640625" bestFit="1" customWidth="1"/>
    <col min="284" max="284" width="3.81640625" bestFit="1" customWidth="1"/>
    <col min="285" max="285" width="11.81640625" bestFit="1" customWidth="1"/>
    <col min="286" max="286" width="3.81640625" bestFit="1" customWidth="1"/>
    <col min="287" max="287" width="11.81640625" bestFit="1" customWidth="1"/>
    <col min="288" max="288" width="5.81640625" bestFit="1" customWidth="1"/>
    <col min="289" max="289" width="3.81640625" bestFit="1" customWidth="1"/>
    <col min="290" max="291" width="11.81640625" bestFit="1" customWidth="1"/>
    <col min="292" max="292" width="3.81640625" bestFit="1" customWidth="1"/>
    <col min="293" max="293" width="11.81640625" bestFit="1" customWidth="1"/>
    <col min="294" max="294" width="4.81640625" bestFit="1" customWidth="1"/>
    <col min="295" max="301" width="11.81640625" bestFit="1" customWidth="1"/>
    <col min="302" max="302" width="6.81640625" bestFit="1" customWidth="1"/>
    <col min="303" max="303" width="3.81640625" bestFit="1" customWidth="1"/>
    <col min="304" max="306" width="11.81640625" bestFit="1" customWidth="1"/>
    <col min="307" max="307" width="4.81640625" bestFit="1" customWidth="1"/>
    <col min="308" max="308" width="7.81640625" bestFit="1" customWidth="1"/>
    <col min="309" max="311" width="11.81640625" bestFit="1" customWidth="1"/>
    <col min="312" max="312" width="1.81640625" bestFit="1" customWidth="1"/>
    <col min="313" max="315" width="11.81640625" bestFit="1" customWidth="1"/>
    <col min="316" max="316" width="3.81640625" bestFit="1" customWidth="1"/>
    <col min="317" max="317" width="11.81640625" bestFit="1" customWidth="1"/>
    <col min="318" max="318" width="3.81640625" bestFit="1" customWidth="1"/>
    <col min="319" max="319" width="11.81640625" bestFit="1" customWidth="1"/>
    <col min="320" max="320" width="4.81640625" bestFit="1" customWidth="1"/>
    <col min="321" max="321" width="3.81640625" bestFit="1" customWidth="1"/>
    <col min="322" max="322" width="11.81640625" bestFit="1" customWidth="1"/>
    <col min="323" max="323" width="3.81640625" bestFit="1" customWidth="1"/>
    <col min="324" max="324" width="11.81640625" bestFit="1" customWidth="1"/>
    <col min="325" max="325" width="5.81640625" bestFit="1" customWidth="1"/>
    <col min="326" max="328" width="11.81640625" bestFit="1" customWidth="1"/>
    <col min="329" max="329" width="4.81640625" bestFit="1" customWidth="1"/>
    <col min="330" max="330" width="11.81640625" bestFit="1" customWidth="1"/>
    <col min="331" max="331" width="10.81640625" bestFit="1" customWidth="1"/>
    <col min="332" max="332" width="3.81640625" bestFit="1" customWidth="1"/>
    <col min="333" max="333" width="11.81640625" bestFit="1" customWidth="1"/>
    <col min="334" max="334" width="1.81640625" bestFit="1" customWidth="1"/>
    <col min="335" max="335" width="7.81640625" bestFit="1" customWidth="1"/>
    <col min="336" max="338" width="11.81640625" bestFit="1" customWidth="1"/>
    <col min="339" max="339" width="10.81640625" bestFit="1" customWidth="1"/>
    <col min="340" max="340" width="3.81640625" bestFit="1" customWidth="1"/>
    <col min="341" max="342" width="11.81640625" bestFit="1" customWidth="1"/>
    <col min="343" max="343" width="4.81640625" bestFit="1" customWidth="1"/>
    <col min="344" max="348" width="11.81640625" bestFit="1" customWidth="1"/>
    <col min="349" max="349" width="10.81640625" bestFit="1" customWidth="1"/>
    <col min="350" max="353" width="11.81640625" bestFit="1" customWidth="1"/>
    <col min="354" max="354" width="3.81640625" bestFit="1" customWidth="1"/>
    <col min="355" max="356" width="11.81640625" bestFit="1" customWidth="1"/>
    <col min="357" max="357" width="3.81640625" bestFit="1" customWidth="1"/>
    <col min="358" max="359" width="11.81640625" bestFit="1" customWidth="1"/>
    <col min="360" max="360" width="4.81640625" bestFit="1" customWidth="1"/>
    <col min="361" max="362" width="11.81640625" bestFit="1" customWidth="1"/>
    <col min="363" max="363" width="1.81640625" bestFit="1" customWidth="1"/>
    <col min="364" max="367" width="11.81640625" bestFit="1" customWidth="1"/>
    <col min="368" max="368" width="3.81640625" bestFit="1" customWidth="1"/>
    <col min="369" max="372" width="11.81640625" bestFit="1" customWidth="1"/>
    <col min="373" max="373" width="4.81640625" bestFit="1" customWidth="1"/>
    <col min="374" max="374" width="3.81640625" bestFit="1" customWidth="1"/>
    <col min="375" max="377" width="11.81640625" bestFit="1" customWidth="1"/>
    <col min="378" max="378" width="6.81640625" bestFit="1" customWidth="1"/>
    <col min="379" max="381" width="11.81640625" bestFit="1" customWidth="1"/>
    <col min="382" max="382" width="3.81640625" bestFit="1" customWidth="1"/>
    <col min="383" max="383" width="1.81640625" bestFit="1" customWidth="1"/>
    <col min="384" max="385" width="11.81640625" bestFit="1" customWidth="1"/>
    <col min="386" max="386" width="3.81640625" bestFit="1" customWidth="1"/>
    <col min="387" max="391" width="11.81640625" bestFit="1" customWidth="1"/>
    <col min="392" max="392" width="3.81640625" bestFit="1" customWidth="1"/>
    <col min="393" max="393" width="4.81640625" bestFit="1" customWidth="1"/>
    <col min="394" max="394" width="3.81640625" bestFit="1" customWidth="1"/>
    <col min="395" max="396" width="11.81640625" bestFit="1" customWidth="1"/>
    <col min="397" max="397" width="5.81640625" bestFit="1" customWidth="1"/>
    <col min="398" max="400" width="11.81640625" bestFit="1" customWidth="1"/>
    <col min="401" max="401" width="3.81640625" bestFit="1" customWidth="1"/>
    <col min="402" max="403" width="11.81640625" bestFit="1" customWidth="1"/>
    <col min="404" max="404" width="3.81640625" bestFit="1" customWidth="1"/>
    <col min="405" max="408" width="11.81640625" bestFit="1" customWidth="1"/>
    <col min="409" max="409" width="1.81640625" bestFit="1" customWidth="1"/>
    <col min="410" max="413" width="11.81640625" bestFit="1" customWidth="1"/>
    <col min="414" max="414" width="3.81640625" bestFit="1" customWidth="1"/>
    <col min="415" max="416" width="11.81640625" bestFit="1" customWidth="1"/>
    <col min="417" max="417" width="3.81640625" bestFit="1" customWidth="1"/>
    <col min="418" max="421" width="11.81640625" bestFit="1" customWidth="1"/>
    <col min="422" max="422" width="3.81640625" bestFit="1" customWidth="1"/>
    <col min="423" max="423" width="11.81640625" bestFit="1" customWidth="1"/>
    <col min="424" max="424" width="6.81640625" bestFit="1" customWidth="1"/>
    <col min="425" max="426" width="11.81640625" bestFit="1" customWidth="1"/>
    <col min="427" max="427" width="3.81640625" bestFit="1" customWidth="1"/>
    <col min="428" max="429" width="11.81640625" bestFit="1" customWidth="1"/>
    <col min="430" max="430" width="3.81640625" bestFit="1" customWidth="1"/>
    <col min="431" max="432" width="11.81640625" bestFit="1" customWidth="1"/>
    <col min="433" max="433" width="4.81640625" bestFit="1" customWidth="1"/>
    <col min="434" max="436" width="11.81640625" bestFit="1" customWidth="1"/>
    <col min="437" max="437" width="2.81640625" bestFit="1" customWidth="1"/>
    <col min="438" max="438" width="6.81640625" bestFit="1" customWidth="1"/>
    <col min="439" max="443" width="11.81640625" bestFit="1" customWidth="1"/>
    <col min="444" max="444" width="4.81640625" bestFit="1" customWidth="1"/>
    <col min="445" max="451" width="11.81640625" bestFit="1" customWidth="1"/>
    <col min="452" max="452" width="4.81640625" bestFit="1" customWidth="1"/>
    <col min="453" max="453" width="6.81640625" bestFit="1" customWidth="1"/>
    <col min="454" max="461" width="11.81640625" bestFit="1" customWidth="1"/>
    <col min="462" max="462" width="5.81640625" bestFit="1" customWidth="1"/>
    <col min="463" max="463" width="4.81640625" bestFit="1" customWidth="1"/>
    <col min="464" max="470" width="11.81640625" bestFit="1" customWidth="1"/>
    <col min="471" max="471" width="4.81640625" bestFit="1" customWidth="1"/>
    <col min="472" max="472" width="11.81640625" bestFit="1" customWidth="1"/>
    <col min="473" max="473" width="4.81640625" bestFit="1" customWidth="1"/>
    <col min="474" max="474" width="8.81640625" bestFit="1" customWidth="1"/>
    <col min="475" max="477" width="11.81640625" bestFit="1" customWidth="1"/>
    <col min="478" max="478" width="2.81640625" bestFit="1" customWidth="1"/>
    <col min="479" max="487" width="11.81640625" bestFit="1" customWidth="1"/>
    <col min="488" max="488" width="4.81640625" bestFit="1" customWidth="1"/>
    <col min="489" max="496" width="11.81640625" bestFit="1" customWidth="1"/>
    <col min="497" max="497" width="4.81640625" bestFit="1" customWidth="1"/>
    <col min="498" max="501" width="11.81640625" bestFit="1" customWidth="1"/>
    <col min="502" max="502" width="2.81640625" bestFit="1" customWidth="1"/>
    <col min="503" max="504" width="11.81640625" bestFit="1" customWidth="1"/>
    <col min="505" max="505" width="4.81640625" bestFit="1" customWidth="1"/>
    <col min="506" max="506" width="11.81640625" bestFit="1" customWidth="1"/>
    <col min="507" max="507" width="4.81640625" bestFit="1" customWidth="1"/>
    <col min="508" max="508" width="11.81640625" bestFit="1" customWidth="1"/>
    <col min="509" max="509" width="4.81640625" bestFit="1" customWidth="1"/>
    <col min="510" max="510" width="11.81640625" bestFit="1" customWidth="1"/>
    <col min="511" max="511" width="8.81640625" bestFit="1" customWidth="1"/>
    <col min="512" max="514" width="11.81640625" bestFit="1" customWidth="1"/>
    <col min="515" max="515" width="5.81640625" bestFit="1" customWidth="1"/>
    <col min="516" max="521" width="11.81640625" bestFit="1" customWidth="1"/>
    <col min="522" max="522" width="2.81640625" bestFit="1" customWidth="1"/>
    <col min="523" max="524" width="11.81640625" bestFit="1" customWidth="1"/>
    <col min="525" max="525" width="6.81640625" bestFit="1" customWidth="1"/>
    <col min="526" max="529" width="11.81640625" bestFit="1" customWidth="1"/>
    <col min="530" max="530" width="4.81640625" bestFit="1" customWidth="1"/>
    <col min="531" max="531" width="11.81640625" bestFit="1" customWidth="1"/>
    <col min="532" max="532" width="5.81640625" bestFit="1" customWidth="1"/>
    <col min="533" max="536" width="11.81640625" bestFit="1" customWidth="1"/>
    <col min="537" max="537" width="4.81640625" bestFit="1" customWidth="1"/>
    <col min="538" max="542" width="11.81640625" bestFit="1" customWidth="1"/>
    <col min="543" max="543" width="2.81640625" bestFit="1" customWidth="1"/>
    <col min="544" max="545" width="11.81640625" bestFit="1" customWidth="1"/>
    <col min="546" max="547" width="4.81640625" bestFit="1" customWidth="1"/>
    <col min="548" max="554" width="11.81640625" bestFit="1" customWidth="1"/>
    <col min="555" max="555" width="6.81640625" bestFit="1" customWidth="1"/>
    <col min="556" max="556" width="10.81640625" bestFit="1" customWidth="1"/>
    <col min="557" max="557" width="11.81640625" bestFit="1" customWidth="1"/>
    <col min="558" max="558" width="2.81640625" bestFit="1" customWidth="1"/>
    <col min="559" max="560" width="11.81640625" bestFit="1" customWidth="1"/>
    <col min="561" max="561" width="4.81640625" bestFit="1" customWidth="1"/>
    <col min="562" max="563" width="11.81640625" bestFit="1" customWidth="1"/>
    <col min="564" max="564" width="5.81640625" bestFit="1" customWidth="1"/>
    <col min="565" max="565" width="11.81640625" bestFit="1" customWidth="1"/>
    <col min="566" max="566" width="4.81640625" bestFit="1" customWidth="1"/>
    <col min="567" max="567" width="11.81640625" bestFit="1" customWidth="1"/>
    <col min="568" max="568" width="4.81640625" bestFit="1" customWidth="1"/>
    <col min="569" max="569" width="6.81640625" bestFit="1" customWidth="1"/>
    <col min="570" max="575" width="11.81640625" bestFit="1" customWidth="1"/>
    <col min="576" max="576" width="5.81640625" bestFit="1" customWidth="1"/>
    <col min="577" max="585" width="11.81640625" bestFit="1" customWidth="1"/>
    <col min="586" max="586" width="5.81640625" bestFit="1" customWidth="1"/>
    <col min="587" max="591" width="11.81640625" bestFit="1" customWidth="1"/>
    <col min="592" max="592" width="4.81640625" bestFit="1" customWidth="1"/>
    <col min="593" max="593" width="11.81640625" bestFit="1" customWidth="1"/>
    <col min="594" max="594" width="4.81640625" bestFit="1" customWidth="1"/>
    <col min="595" max="595" width="11.81640625" bestFit="1" customWidth="1"/>
    <col min="596" max="596" width="5.81640625" bestFit="1" customWidth="1"/>
    <col min="597" max="597" width="7.81640625" bestFit="1" customWidth="1"/>
    <col min="598" max="598" width="11.81640625" bestFit="1" customWidth="1"/>
    <col min="599" max="599" width="2.81640625" bestFit="1" customWidth="1"/>
    <col min="600" max="603" width="11.81640625" bestFit="1" customWidth="1"/>
    <col min="604" max="604" width="5.81640625" bestFit="1" customWidth="1"/>
    <col min="605" max="610" width="11.81640625" bestFit="1" customWidth="1"/>
    <col min="611" max="611" width="4.81640625" bestFit="1" customWidth="1"/>
    <col min="612" max="613" width="11.81640625" bestFit="1" customWidth="1"/>
    <col min="614" max="614" width="6.81640625" bestFit="1" customWidth="1"/>
    <col min="615" max="615" width="7.81640625" bestFit="1" customWidth="1"/>
    <col min="616" max="616" width="11.81640625" bestFit="1" customWidth="1"/>
    <col min="617" max="617" width="8.81640625" bestFit="1" customWidth="1"/>
    <col min="618" max="618" width="2.81640625" bestFit="1" customWidth="1"/>
    <col min="619" max="621" width="11.81640625" bestFit="1" customWidth="1"/>
    <col min="622" max="622" width="4.81640625" bestFit="1" customWidth="1"/>
    <col min="623" max="627" width="11.81640625" bestFit="1" customWidth="1"/>
    <col min="628" max="628" width="2.81640625" bestFit="1" customWidth="1"/>
    <col min="629" max="632" width="11.81640625" bestFit="1" customWidth="1"/>
    <col min="633" max="633" width="4.81640625" bestFit="1" customWidth="1"/>
    <col min="634" max="634" width="7.81640625" bestFit="1" customWidth="1"/>
    <col min="635" max="635" width="11.81640625" bestFit="1" customWidth="1"/>
    <col min="636" max="636" width="5.81640625" bestFit="1" customWidth="1"/>
    <col min="637" max="638" width="11.81640625" bestFit="1" customWidth="1"/>
    <col min="639" max="639" width="4.81640625" bestFit="1" customWidth="1"/>
    <col min="640" max="640" width="11.81640625" bestFit="1" customWidth="1"/>
    <col min="641" max="641" width="4.81640625" bestFit="1" customWidth="1"/>
    <col min="642" max="642" width="11.81640625" bestFit="1" customWidth="1"/>
    <col min="643" max="643" width="5.81640625" bestFit="1" customWidth="1"/>
    <col min="644" max="645" width="11.81640625" bestFit="1" customWidth="1"/>
    <col min="646" max="646" width="2.81640625" bestFit="1" customWidth="1"/>
    <col min="647" max="648" width="11.81640625" bestFit="1" customWidth="1"/>
    <col min="649" max="649" width="4.81640625" bestFit="1" customWidth="1"/>
    <col min="650" max="651" width="11.81640625" bestFit="1" customWidth="1"/>
    <col min="652" max="652" width="4.81640625" bestFit="1" customWidth="1"/>
    <col min="653" max="653" width="11.81640625" bestFit="1" customWidth="1"/>
    <col min="654" max="654" width="5.81640625" bestFit="1" customWidth="1"/>
    <col min="655" max="659" width="11.81640625" bestFit="1" customWidth="1"/>
    <col min="660" max="661" width="4.81640625" bestFit="1" customWidth="1"/>
    <col min="662" max="663" width="11.81640625" bestFit="1" customWidth="1"/>
    <col min="664" max="664" width="6.81640625" bestFit="1" customWidth="1"/>
    <col min="665" max="667" width="11.81640625" bestFit="1" customWidth="1"/>
    <col min="668" max="668" width="6.81640625" bestFit="1" customWidth="1"/>
    <col min="669" max="674" width="11.81640625" bestFit="1" customWidth="1"/>
    <col min="675" max="675" width="4.81640625" bestFit="1" customWidth="1"/>
    <col min="676" max="677" width="11.81640625" bestFit="1" customWidth="1"/>
    <col min="678" max="678" width="5.81640625" bestFit="1" customWidth="1"/>
    <col min="679" max="680" width="11.81640625" bestFit="1" customWidth="1"/>
    <col min="681" max="681" width="4.81640625" bestFit="1" customWidth="1"/>
    <col min="682" max="682" width="2.81640625" bestFit="1" customWidth="1"/>
    <col min="683" max="683" width="11.81640625" bestFit="1" customWidth="1"/>
    <col min="684" max="684" width="4.81640625" bestFit="1" customWidth="1"/>
    <col min="685" max="685" width="5.81640625" bestFit="1" customWidth="1"/>
    <col min="686" max="686" width="4.81640625" bestFit="1" customWidth="1"/>
    <col min="687" max="687" width="11.81640625" bestFit="1" customWidth="1"/>
    <col min="688" max="688" width="5.81640625" bestFit="1" customWidth="1"/>
    <col min="689" max="689" width="11.81640625" bestFit="1" customWidth="1"/>
    <col min="690" max="690" width="4.81640625" bestFit="1" customWidth="1"/>
    <col min="691" max="691" width="11.81640625" bestFit="1" customWidth="1"/>
    <col min="692" max="692" width="5.81640625" bestFit="1" customWidth="1"/>
    <col min="693" max="693" width="7.81640625" bestFit="1" customWidth="1"/>
    <col min="694" max="702" width="11.81640625" bestFit="1" customWidth="1"/>
    <col min="703" max="703" width="6.81640625" bestFit="1" customWidth="1"/>
    <col min="704" max="711" width="11.81640625" bestFit="1" customWidth="1"/>
    <col min="712" max="712" width="4.81640625" bestFit="1" customWidth="1"/>
    <col min="713" max="713" width="11.81640625" bestFit="1" customWidth="1"/>
    <col min="714" max="714" width="2.81640625" bestFit="1" customWidth="1"/>
    <col min="715" max="715" width="5.81640625" bestFit="1" customWidth="1"/>
    <col min="716" max="716" width="4.81640625" bestFit="1" customWidth="1"/>
    <col min="717" max="718" width="11.81640625" bestFit="1" customWidth="1"/>
    <col min="719" max="719" width="5.81640625" bestFit="1" customWidth="1"/>
    <col min="720" max="720" width="4.81640625" bestFit="1" customWidth="1"/>
    <col min="721" max="723" width="11.81640625" bestFit="1" customWidth="1"/>
    <col min="724" max="724" width="6.81640625" bestFit="1" customWidth="1"/>
    <col min="725" max="725" width="5.81640625" bestFit="1" customWidth="1"/>
    <col min="726" max="727" width="11.81640625" bestFit="1" customWidth="1"/>
    <col min="728" max="728" width="5.81640625" bestFit="1" customWidth="1"/>
    <col min="729" max="729" width="4.81640625" bestFit="1" customWidth="1"/>
    <col min="730" max="731" width="11.81640625" bestFit="1" customWidth="1"/>
    <col min="732" max="732" width="4.81640625" bestFit="1" customWidth="1"/>
    <col min="733" max="733" width="11.81640625" bestFit="1" customWidth="1"/>
    <col min="734" max="734" width="7.81640625" bestFit="1" customWidth="1"/>
    <col min="735" max="738" width="11.81640625" bestFit="1" customWidth="1"/>
    <col min="739" max="739" width="10.81640625" bestFit="1" customWidth="1"/>
    <col min="740" max="740" width="4.81640625" bestFit="1" customWidth="1"/>
    <col min="741" max="742" width="11.81640625" bestFit="1" customWidth="1"/>
    <col min="743" max="743" width="2.81640625" bestFit="1" customWidth="1"/>
    <col min="744" max="745" width="11.81640625" bestFit="1" customWidth="1"/>
    <col min="746" max="746" width="4.81640625" bestFit="1" customWidth="1"/>
    <col min="747" max="747" width="5.81640625" bestFit="1" customWidth="1"/>
    <col min="748" max="756" width="11.81640625" bestFit="1" customWidth="1"/>
    <col min="757" max="757" width="2.81640625" bestFit="1" customWidth="1"/>
    <col min="758" max="758" width="11.81640625" bestFit="1" customWidth="1"/>
    <col min="759" max="759" width="4.81640625" bestFit="1" customWidth="1"/>
    <col min="760" max="760" width="11.81640625" bestFit="1" customWidth="1"/>
    <col min="761" max="761" width="6.81640625" bestFit="1" customWidth="1"/>
    <col min="762" max="763" width="11.81640625" bestFit="1" customWidth="1"/>
    <col min="764" max="764" width="4.81640625" bestFit="1" customWidth="1"/>
    <col min="765" max="766" width="11.81640625" bestFit="1" customWidth="1"/>
    <col min="767" max="767" width="4.81640625" bestFit="1" customWidth="1"/>
    <col min="768" max="770" width="11.81640625" bestFit="1" customWidth="1"/>
    <col min="771" max="771" width="10.81640625" bestFit="1" customWidth="1"/>
    <col min="772" max="772" width="4.81640625" bestFit="1" customWidth="1"/>
    <col min="773" max="775" width="11.81640625" bestFit="1" customWidth="1"/>
    <col min="776" max="776" width="4.81640625" bestFit="1" customWidth="1"/>
    <col min="777" max="777" width="5.81640625" bestFit="1" customWidth="1"/>
    <col min="778" max="780" width="11.81640625" bestFit="1" customWidth="1"/>
    <col min="781" max="781" width="5.81640625" bestFit="1" customWidth="1"/>
    <col min="782" max="784" width="11.81640625" bestFit="1" customWidth="1"/>
    <col min="785" max="785" width="4.81640625" bestFit="1" customWidth="1"/>
    <col min="786" max="789" width="11.81640625" bestFit="1" customWidth="1"/>
    <col min="790" max="790" width="4.81640625" bestFit="1" customWidth="1"/>
    <col min="791" max="791" width="5.81640625" bestFit="1" customWidth="1"/>
    <col min="792" max="792" width="11.81640625" bestFit="1" customWidth="1"/>
    <col min="793" max="793" width="2.81640625" bestFit="1" customWidth="1"/>
    <col min="794" max="798" width="11.81640625" bestFit="1" customWidth="1"/>
    <col min="799" max="799" width="4.81640625" bestFit="1" customWidth="1"/>
    <col min="800" max="800" width="10.81640625" bestFit="1" customWidth="1"/>
    <col min="801" max="802" width="11.81640625" bestFit="1" customWidth="1"/>
    <col min="803" max="803" width="4.81640625" bestFit="1" customWidth="1"/>
    <col min="804" max="808" width="11.81640625" bestFit="1" customWidth="1"/>
    <col min="809" max="809" width="4.81640625" bestFit="1" customWidth="1"/>
    <col min="810" max="813" width="11.81640625" bestFit="1" customWidth="1"/>
    <col min="814" max="814" width="2.81640625" bestFit="1" customWidth="1"/>
    <col min="815" max="818" width="11.81640625" bestFit="1" customWidth="1"/>
    <col min="819" max="819" width="7.81640625" bestFit="1" customWidth="1"/>
    <col min="820" max="823" width="11.81640625" bestFit="1" customWidth="1"/>
    <col min="824" max="824" width="4.81640625" bestFit="1" customWidth="1"/>
    <col min="825" max="829" width="11.81640625" bestFit="1" customWidth="1"/>
    <col min="830" max="830" width="5.81640625" bestFit="1" customWidth="1"/>
    <col min="831" max="831" width="11.81640625" bestFit="1" customWidth="1"/>
    <col min="832" max="832" width="7.81640625" bestFit="1" customWidth="1"/>
    <col min="833" max="840" width="11.81640625" bestFit="1" customWidth="1"/>
    <col min="841" max="841" width="5.81640625" bestFit="1" customWidth="1"/>
    <col min="842" max="842" width="4.81640625" bestFit="1" customWidth="1"/>
    <col min="843" max="845" width="11.81640625" bestFit="1" customWidth="1"/>
    <col min="846" max="846" width="6.81640625" bestFit="1" customWidth="1"/>
    <col min="847" max="848" width="11.81640625" bestFit="1" customWidth="1"/>
    <col min="849" max="849" width="5.81640625" bestFit="1" customWidth="1"/>
    <col min="850" max="850" width="4.81640625" bestFit="1" customWidth="1"/>
    <col min="851" max="851" width="11.81640625" bestFit="1" customWidth="1"/>
    <col min="852" max="852" width="5.81640625" bestFit="1" customWidth="1"/>
    <col min="853" max="855" width="11.81640625" bestFit="1" customWidth="1"/>
    <col min="856" max="856" width="2.81640625" bestFit="1" customWidth="1"/>
    <col min="857" max="858" width="11.81640625" bestFit="1" customWidth="1"/>
    <col min="859" max="859" width="4.81640625" bestFit="1" customWidth="1"/>
    <col min="860" max="860" width="11.81640625" bestFit="1" customWidth="1"/>
    <col min="861" max="861" width="6.81640625" bestFit="1" customWidth="1"/>
    <col min="862" max="862" width="11.81640625" bestFit="1" customWidth="1"/>
    <col min="863" max="863" width="4.81640625" bestFit="1" customWidth="1"/>
    <col min="864" max="866" width="11.81640625" bestFit="1" customWidth="1"/>
    <col min="867" max="867" width="6.81640625" bestFit="1" customWidth="1"/>
    <col min="868" max="869" width="11.81640625" bestFit="1" customWidth="1"/>
    <col min="870" max="870" width="4.81640625" bestFit="1" customWidth="1"/>
    <col min="871" max="872" width="11.81640625" bestFit="1" customWidth="1"/>
    <col min="873" max="873" width="6.81640625" bestFit="1" customWidth="1"/>
    <col min="874" max="874" width="11.81640625" bestFit="1" customWidth="1"/>
    <col min="875" max="875" width="7.81640625" bestFit="1" customWidth="1"/>
    <col min="876" max="879" width="11.81640625" bestFit="1" customWidth="1"/>
    <col min="880" max="880" width="5.81640625" bestFit="1" customWidth="1"/>
    <col min="881" max="881" width="4.81640625" bestFit="1" customWidth="1"/>
    <col min="882" max="885" width="11.81640625" bestFit="1" customWidth="1"/>
    <col min="886" max="886" width="2.81640625" bestFit="1" customWidth="1"/>
    <col min="887" max="900" width="11.81640625" bestFit="1" customWidth="1"/>
    <col min="901" max="901" width="2.81640625" bestFit="1" customWidth="1"/>
    <col min="902" max="902" width="8.81640625" bestFit="1" customWidth="1"/>
    <col min="903" max="911" width="11.81640625" bestFit="1" customWidth="1"/>
    <col min="912" max="912" width="5.81640625" bestFit="1" customWidth="1"/>
    <col min="913" max="913" width="2.81640625" bestFit="1" customWidth="1"/>
    <col min="914" max="915" width="11.81640625" bestFit="1" customWidth="1"/>
    <col min="916" max="916" width="10.81640625" bestFit="1" customWidth="1"/>
    <col min="917" max="917" width="6.81640625" bestFit="1" customWidth="1"/>
    <col min="918" max="923" width="11.81640625" bestFit="1" customWidth="1"/>
    <col min="924" max="925" width="4.81640625" bestFit="1" customWidth="1"/>
    <col min="926" max="929" width="11.81640625" bestFit="1" customWidth="1"/>
    <col min="930" max="930" width="4.81640625" bestFit="1" customWidth="1"/>
    <col min="931" max="931" width="5.81640625" bestFit="1" customWidth="1"/>
    <col min="932" max="936" width="11.81640625" bestFit="1" customWidth="1"/>
    <col min="937" max="937" width="2.81640625" bestFit="1" customWidth="1"/>
    <col min="938" max="942" width="11.81640625" bestFit="1" customWidth="1"/>
    <col min="943" max="943" width="4.81640625" bestFit="1" customWidth="1"/>
    <col min="944" max="944" width="11.81640625" bestFit="1" customWidth="1"/>
    <col min="945" max="945" width="4.81640625" bestFit="1" customWidth="1"/>
    <col min="946" max="946" width="5.81640625" bestFit="1" customWidth="1"/>
    <col min="947" max="947" width="4.81640625" bestFit="1" customWidth="1"/>
    <col min="948" max="948" width="2.81640625" bestFit="1" customWidth="1"/>
    <col min="949" max="952" width="11.81640625" bestFit="1" customWidth="1"/>
    <col min="953" max="953" width="5.81640625" bestFit="1" customWidth="1"/>
    <col min="954" max="954" width="11.81640625" bestFit="1" customWidth="1"/>
    <col min="955" max="955" width="4.81640625" bestFit="1" customWidth="1"/>
    <col min="956" max="957" width="11.81640625" bestFit="1" customWidth="1"/>
    <col min="958" max="958" width="4.81640625" bestFit="1" customWidth="1"/>
    <col min="959" max="963" width="11.81640625" bestFit="1" customWidth="1"/>
    <col min="964" max="964" width="4.81640625" bestFit="1" customWidth="1"/>
    <col min="965" max="974" width="11.81640625" bestFit="1" customWidth="1"/>
    <col min="975" max="975" width="4.81640625" bestFit="1" customWidth="1"/>
    <col min="976" max="977" width="11.81640625" bestFit="1" customWidth="1"/>
    <col min="978" max="979" width="4.81640625" bestFit="1" customWidth="1"/>
    <col min="980" max="980" width="8.81640625" bestFit="1" customWidth="1"/>
    <col min="981" max="981" width="11.81640625" bestFit="1" customWidth="1"/>
    <col min="982" max="982" width="4.81640625" bestFit="1" customWidth="1"/>
    <col min="983" max="984" width="11.81640625" bestFit="1" customWidth="1"/>
    <col min="985" max="985" width="4.81640625" bestFit="1" customWidth="1"/>
    <col min="986" max="986" width="5.81640625" bestFit="1" customWidth="1"/>
    <col min="987" max="987" width="11.81640625" bestFit="1" customWidth="1"/>
    <col min="988" max="988" width="4.81640625" bestFit="1" customWidth="1"/>
    <col min="989" max="989" width="11.81640625" bestFit="1" customWidth="1"/>
    <col min="990" max="990" width="6.81640625" bestFit="1" customWidth="1"/>
    <col min="991" max="1000" width="11.81640625" bestFit="1" customWidth="1"/>
    <col min="1001" max="1001" width="4.81640625" bestFit="1" customWidth="1"/>
    <col min="1002" max="1003" width="11.81640625" bestFit="1" customWidth="1"/>
    <col min="1004" max="1004" width="2.81640625" bestFit="1" customWidth="1"/>
    <col min="1005" max="1008" width="11.81640625" bestFit="1" customWidth="1"/>
    <col min="1009" max="1009" width="5.81640625" bestFit="1" customWidth="1"/>
    <col min="1010" max="1012" width="11.81640625" bestFit="1" customWidth="1"/>
    <col min="1013" max="1013" width="5.81640625" bestFit="1" customWidth="1"/>
    <col min="1014" max="1015" width="11.81640625" bestFit="1" customWidth="1"/>
    <col min="1016" max="1016" width="6.81640625" bestFit="1" customWidth="1"/>
    <col min="1017" max="1024" width="11.81640625" bestFit="1" customWidth="1"/>
    <col min="1025" max="1025" width="4.81640625" bestFit="1" customWidth="1"/>
    <col min="1026" max="1031" width="11.81640625" bestFit="1" customWidth="1"/>
    <col min="1032" max="1032" width="4.81640625" bestFit="1" customWidth="1"/>
    <col min="1033" max="1036" width="11.81640625" bestFit="1" customWidth="1"/>
    <col min="1037" max="1037" width="4.81640625" bestFit="1" customWidth="1"/>
    <col min="1038" max="1040" width="11.81640625" bestFit="1" customWidth="1"/>
    <col min="1041" max="1041" width="4.81640625" bestFit="1" customWidth="1"/>
    <col min="1042" max="1043" width="11.81640625" bestFit="1" customWidth="1"/>
    <col min="1044" max="1044" width="4.81640625" bestFit="1" customWidth="1"/>
    <col min="1045" max="1047" width="11.81640625" bestFit="1" customWidth="1"/>
    <col min="1048" max="1048" width="5.81640625" bestFit="1" customWidth="1"/>
    <col min="1049" max="1049" width="4.81640625" bestFit="1" customWidth="1"/>
    <col min="1050" max="1050" width="5.81640625" bestFit="1" customWidth="1"/>
    <col min="1051" max="1051" width="11.81640625" bestFit="1" customWidth="1"/>
    <col min="1052" max="1052" width="2.81640625" bestFit="1" customWidth="1"/>
    <col min="1053" max="1057" width="11.81640625" bestFit="1" customWidth="1"/>
    <col min="1058" max="1058" width="2.81640625" bestFit="1" customWidth="1"/>
    <col min="1059" max="1060" width="11.81640625" bestFit="1" customWidth="1"/>
    <col min="1061" max="1061" width="4.81640625" bestFit="1" customWidth="1"/>
    <col min="1062" max="1062" width="8.81640625" bestFit="1" customWidth="1"/>
    <col min="1063" max="1063" width="11.81640625" bestFit="1" customWidth="1"/>
    <col min="1064" max="1064" width="4.81640625" bestFit="1" customWidth="1"/>
    <col min="1065" max="1065" width="11.81640625" bestFit="1" customWidth="1"/>
    <col min="1066" max="1066" width="9.81640625" bestFit="1" customWidth="1"/>
    <col min="1067" max="1068" width="11.81640625" bestFit="1" customWidth="1"/>
    <col min="1069" max="1069" width="4.81640625" bestFit="1" customWidth="1"/>
    <col min="1070" max="1073" width="11.81640625" bestFit="1" customWidth="1"/>
    <col min="1074" max="1074" width="4.81640625" bestFit="1" customWidth="1"/>
    <col min="1075" max="1075" width="11.81640625" bestFit="1" customWidth="1"/>
    <col min="1076" max="1076" width="2.81640625" bestFit="1" customWidth="1"/>
    <col min="1077" max="1077" width="4.81640625" bestFit="1" customWidth="1"/>
    <col min="1078" max="1078" width="11.81640625" bestFit="1" customWidth="1"/>
    <col min="1079" max="1079" width="5.81640625" bestFit="1" customWidth="1"/>
    <col min="1080" max="1087" width="11.81640625" bestFit="1" customWidth="1"/>
    <col min="1088" max="1088" width="5.81640625" bestFit="1" customWidth="1"/>
    <col min="1089" max="1089" width="4.81640625" bestFit="1" customWidth="1"/>
    <col min="1090" max="1090" width="7.81640625" bestFit="1" customWidth="1"/>
    <col min="1091" max="1091" width="2.81640625" bestFit="1" customWidth="1"/>
    <col min="1092" max="1092" width="11.81640625" bestFit="1" customWidth="1"/>
    <col min="1093" max="1093" width="4.81640625" bestFit="1" customWidth="1"/>
    <col min="1094" max="1098" width="11.81640625" bestFit="1" customWidth="1"/>
    <col min="1099" max="1099" width="6.81640625" bestFit="1" customWidth="1"/>
    <col min="1100" max="1100" width="11.81640625" bestFit="1" customWidth="1"/>
    <col min="1101" max="1101" width="4.81640625" bestFit="1" customWidth="1"/>
    <col min="1102" max="1106" width="11.81640625" bestFit="1" customWidth="1"/>
    <col min="1107" max="1107" width="2.81640625" bestFit="1" customWidth="1"/>
    <col min="1108" max="1108" width="11.81640625" bestFit="1" customWidth="1"/>
    <col min="1109" max="1109" width="5.81640625" bestFit="1" customWidth="1"/>
    <col min="1110" max="1115" width="11.81640625" bestFit="1" customWidth="1"/>
    <col min="1116" max="1116" width="4.81640625" bestFit="1" customWidth="1"/>
    <col min="1117" max="1117" width="11.81640625" bestFit="1" customWidth="1"/>
    <col min="1118" max="1118" width="4.81640625" bestFit="1" customWidth="1"/>
    <col min="1119" max="1120" width="11.81640625" bestFit="1" customWidth="1"/>
    <col min="1121" max="1121" width="4.81640625" bestFit="1" customWidth="1"/>
    <col min="1122" max="1122" width="5.81640625" bestFit="1" customWidth="1"/>
    <col min="1123" max="1123" width="4.81640625" bestFit="1" customWidth="1"/>
    <col min="1124" max="1127" width="11.81640625" bestFit="1" customWidth="1"/>
    <col min="1128" max="1128" width="5.81640625" bestFit="1" customWidth="1"/>
    <col min="1129" max="1129" width="4.81640625" bestFit="1" customWidth="1"/>
    <col min="1130" max="1131" width="11.81640625" bestFit="1" customWidth="1"/>
    <col min="1132" max="1132" width="4.81640625" bestFit="1" customWidth="1"/>
    <col min="1133" max="1136" width="11.81640625" bestFit="1" customWidth="1"/>
    <col min="1137" max="1138" width="4.81640625" bestFit="1" customWidth="1"/>
    <col min="1139" max="1139" width="11.81640625" bestFit="1" customWidth="1"/>
    <col min="1140" max="1140" width="4.81640625" bestFit="1" customWidth="1"/>
    <col min="1141" max="1145" width="11.81640625" bestFit="1" customWidth="1"/>
    <col min="1146" max="1146" width="4.81640625" bestFit="1" customWidth="1"/>
    <col min="1147" max="1149" width="11.81640625" bestFit="1" customWidth="1"/>
    <col min="1150" max="1150" width="7.81640625" bestFit="1" customWidth="1"/>
    <col min="1151" max="1151" width="11.81640625" bestFit="1" customWidth="1"/>
    <col min="1152" max="1152" width="5.81640625" bestFit="1" customWidth="1"/>
    <col min="1153" max="1159" width="11.81640625" bestFit="1" customWidth="1"/>
    <col min="1160" max="1160" width="4.81640625" bestFit="1" customWidth="1"/>
    <col min="1161" max="1162" width="11.81640625" bestFit="1" customWidth="1"/>
    <col min="1163" max="1163" width="4.81640625" bestFit="1" customWidth="1"/>
    <col min="1164" max="1164" width="5.81640625" bestFit="1" customWidth="1"/>
    <col min="1165" max="1166" width="11.81640625" bestFit="1" customWidth="1"/>
    <col min="1167" max="1167" width="4.81640625" bestFit="1" customWidth="1"/>
    <col min="1168" max="1168" width="2.81640625" bestFit="1" customWidth="1"/>
    <col min="1169" max="1172" width="11.81640625" bestFit="1" customWidth="1"/>
    <col min="1173" max="1173" width="4.81640625" bestFit="1" customWidth="1"/>
    <col min="1174" max="1176" width="11.81640625" bestFit="1" customWidth="1"/>
    <col min="1177" max="1177" width="6.81640625" bestFit="1" customWidth="1"/>
    <col min="1178" max="1178" width="4.81640625" bestFit="1" customWidth="1"/>
    <col min="1179" max="1179" width="11.81640625" bestFit="1" customWidth="1"/>
    <col min="1180" max="1181" width="6.81640625" bestFit="1" customWidth="1"/>
    <col min="1182" max="1182" width="11.81640625" bestFit="1" customWidth="1"/>
    <col min="1183" max="1183" width="2.81640625" bestFit="1" customWidth="1"/>
    <col min="1184" max="1184" width="4.81640625" bestFit="1" customWidth="1"/>
    <col min="1185" max="1185" width="6.81640625" bestFit="1" customWidth="1"/>
    <col min="1186" max="1186" width="4.81640625" bestFit="1" customWidth="1"/>
    <col min="1187" max="1187" width="11.81640625" bestFit="1" customWidth="1"/>
    <col min="1188" max="1188" width="4.81640625" bestFit="1" customWidth="1"/>
    <col min="1189" max="1192" width="11.81640625" bestFit="1" customWidth="1"/>
    <col min="1193" max="1193" width="4.81640625" bestFit="1" customWidth="1"/>
    <col min="1194" max="1194" width="2.81640625" bestFit="1" customWidth="1"/>
    <col min="1195" max="1196" width="11.81640625" bestFit="1" customWidth="1"/>
    <col min="1197" max="1197" width="4.81640625" bestFit="1" customWidth="1"/>
    <col min="1198" max="1203" width="11.81640625" bestFit="1" customWidth="1"/>
    <col min="1204" max="1204" width="6.81640625" bestFit="1" customWidth="1"/>
    <col min="1205" max="1208" width="11.81640625" bestFit="1" customWidth="1"/>
    <col min="1209" max="1209" width="4.81640625" bestFit="1" customWidth="1"/>
    <col min="1210" max="1211" width="11.81640625" bestFit="1" customWidth="1"/>
    <col min="1212" max="1212" width="7.81640625" bestFit="1" customWidth="1"/>
    <col min="1213" max="1213" width="11.81640625" bestFit="1" customWidth="1"/>
    <col min="1214" max="1214" width="6.81640625" bestFit="1" customWidth="1"/>
    <col min="1215" max="1215" width="4.81640625" bestFit="1" customWidth="1"/>
    <col min="1216" max="1217" width="11.81640625" bestFit="1" customWidth="1"/>
    <col min="1218" max="1218" width="2.81640625" bestFit="1" customWidth="1"/>
    <col min="1219" max="1225" width="11.81640625" bestFit="1" customWidth="1"/>
    <col min="1226" max="1226" width="2.81640625" bestFit="1" customWidth="1"/>
    <col min="1227" max="1227" width="11.81640625" bestFit="1" customWidth="1"/>
    <col min="1228" max="1228" width="4.81640625" bestFit="1" customWidth="1"/>
    <col min="1229" max="1229" width="11.81640625" bestFit="1" customWidth="1"/>
    <col min="1230" max="1230" width="4.81640625" bestFit="1" customWidth="1"/>
    <col min="1231" max="1231" width="10.81640625" bestFit="1" customWidth="1"/>
    <col min="1232" max="1232" width="4.81640625" bestFit="1" customWidth="1"/>
    <col min="1233" max="1233" width="11.81640625" bestFit="1" customWidth="1"/>
    <col min="1234" max="1234" width="2.81640625" bestFit="1" customWidth="1"/>
    <col min="1235" max="1238" width="11.81640625" bestFit="1" customWidth="1"/>
    <col min="1239" max="1239" width="2.81640625" bestFit="1" customWidth="1"/>
    <col min="1240" max="1244" width="11.81640625" bestFit="1" customWidth="1"/>
    <col min="1245" max="1245" width="10.81640625" bestFit="1" customWidth="1"/>
    <col min="1246" max="1247" width="11.81640625" bestFit="1" customWidth="1"/>
    <col min="1248" max="1248" width="4.81640625" bestFit="1" customWidth="1"/>
    <col min="1249" max="1251" width="11.81640625" bestFit="1" customWidth="1"/>
    <col min="1252" max="1252" width="2.81640625" bestFit="1" customWidth="1"/>
    <col min="1253" max="1253" width="6.81640625" bestFit="1" customWidth="1"/>
    <col min="1254" max="1256" width="11.81640625" bestFit="1" customWidth="1"/>
    <col min="1257" max="1257" width="4.81640625" bestFit="1" customWidth="1"/>
    <col min="1258" max="1258" width="11.81640625" bestFit="1" customWidth="1"/>
    <col min="1259" max="1259" width="4.81640625" bestFit="1" customWidth="1"/>
    <col min="1260" max="1261" width="11.81640625" bestFit="1" customWidth="1"/>
    <col min="1262" max="1262" width="5.81640625" bestFit="1" customWidth="1"/>
    <col min="1263" max="1263" width="11.81640625" bestFit="1" customWidth="1"/>
    <col min="1264" max="1264" width="8.81640625" bestFit="1" customWidth="1"/>
    <col min="1265" max="1266" width="11.81640625" bestFit="1" customWidth="1"/>
    <col min="1267" max="1267" width="6.81640625" bestFit="1" customWidth="1"/>
    <col min="1268" max="1269" width="11.81640625" bestFit="1" customWidth="1"/>
    <col min="1270" max="1270" width="4.81640625" bestFit="1" customWidth="1"/>
    <col min="1271" max="1276" width="11.81640625" bestFit="1" customWidth="1"/>
    <col min="1277" max="1277" width="6.81640625" bestFit="1" customWidth="1"/>
    <col min="1278" max="1278" width="11.81640625" bestFit="1" customWidth="1"/>
    <col min="1279" max="1279" width="2.81640625" bestFit="1" customWidth="1"/>
    <col min="1280" max="1284" width="11.81640625" bestFit="1" customWidth="1"/>
    <col min="1285" max="1285" width="6.81640625" bestFit="1" customWidth="1"/>
    <col min="1286" max="1290" width="11.81640625" bestFit="1" customWidth="1"/>
    <col min="1291" max="1291" width="10.81640625" bestFit="1" customWidth="1"/>
    <col min="1292" max="1294" width="11.81640625" bestFit="1" customWidth="1"/>
    <col min="1295" max="1295" width="6.81640625" bestFit="1" customWidth="1"/>
    <col min="1296" max="1296" width="2.81640625" bestFit="1" customWidth="1"/>
    <col min="1297" max="1298" width="11.81640625" bestFit="1" customWidth="1"/>
    <col min="1299" max="1299" width="4.81640625" bestFit="1" customWidth="1"/>
    <col min="1300" max="1300" width="11.81640625" bestFit="1" customWidth="1"/>
    <col min="1301" max="1301" width="9.81640625" bestFit="1" customWidth="1"/>
    <col min="1302" max="1302" width="6.81640625" bestFit="1" customWidth="1"/>
    <col min="1303" max="1305" width="11.81640625" bestFit="1" customWidth="1"/>
    <col min="1306" max="1306" width="2.81640625" bestFit="1" customWidth="1"/>
    <col min="1307" max="1309" width="11.81640625" bestFit="1" customWidth="1"/>
    <col min="1310" max="1310" width="6.81640625" bestFit="1" customWidth="1"/>
    <col min="1311" max="1311" width="4.81640625" bestFit="1" customWidth="1"/>
    <col min="1312" max="1325" width="11.81640625" bestFit="1" customWidth="1"/>
    <col min="1326" max="1326" width="4.81640625" bestFit="1" customWidth="1"/>
    <col min="1327" max="1328" width="11.81640625" bestFit="1" customWidth="1"/>
    <col min="1329" max="1329" width="8.81640625" bestFit="1" customWidth="1"/>
    <col min="1330" max="1332" width="11.81640625" bestFit="1" customWidth="1"/>
    <col min="1333" max="1333" width="10.81640625" bestFit="1" customWidth="1"/>
    <col min="1334" max="1338" width="11.81640625" bestFit="1" customWidth="1"/>
    <col min="1339" max="1339" width="7.81640625" bestFit="1" customWidth="1"/>
    <col min="1340" max="1341" width="11.81640625" bestFit="1" customWidth="1"/>
    <col min="1342" max="1342" width="2.81640625" bestFit="1" customWidth="1"/>
    <col min="1343" max="1347" width="11.81640625" bestFit="1" customWidth="1"/>
    <col min="1348" max="1348" width="6.81640625" bestFit="1" customWidth="1"/>
    <col min="1349" max="1349" width="4.81640625" bestFit="1" customWidth="1"/>
    <col min="1350" max="1353" width="11.81640625" bestFit="1" customWidth="1"/>
    <col min="1354" max="1354" width="4.81640625" bestFit="1" customWidth="1"/>
    <col min="1355" max="1358" width="11.81640625" bestFit="1" customWidth="1"/>
    <col min="1359" max="1359" width="10.81640625" bestFit="1" customWidth="1"/>
    <col min="1360" max="1361" width="4.81640625" bestFit="1" customWidth="1"/>
    <col min="1362" max="1365" width="11.81640625" bestFit="1" customWidth="1"/>
    <col min="1366" max="1367" width="4.81640625" bestFit="1" customWidth="1"/>
    <col min="1368" max="1375" width="11.81640625" bestFit="1" customWidth="1"/>
    <col min="1376" max="1376" width="6.81640625" bestFit="1" customWidth="1"/>
    <col min="1377" max="1377" width="2.81640625" bestFit="1" customWidth="1"/>
    <col min="1378" max="1380" width="11.81640625" bestFit="1" customWidth="1"/>
    <col min="1381" max="1382" width="4.81640625" bestFit="1" customWidth="1"/>
    <col min="1383" max="1386" width="11.81640625" bestFit="1" customWidth="1"/>
    <col min="1387" max="1387" width="4.81640625" bestFit="1" customWidth="1"/>
    <col min="1388" max="1394" width="11.81640625" bestFit="1" customWidth="1"/>
    <col min="1395" max="1397" width="4.81640625" bestFit="1" customWidth="1"/>
    <col min="1398" max="1398" width="10.81640625" bestFit="1" customWidth="1"/>
    <col min="1399" max="1400" width="11.81640625" bestFit="1" customWidth="1"/>
    <col min="1401" max="1401" width="5.81640625" bestFit="1" customWidth="1"/>
    <col min="1402" max="1402" width="4.81640625" bestFit="1" customWidth="1"/>
    <col min="1403" max="1406" width="11.81640625" bestFit="1" customWidth="1"/>
    <col min="1407" max="1407" width="5.81640625" bestFit="1" customWidth="1"/>
    <col min="1408" max="1408" width="2.81640625" bestFit="1" customWidth="1"/>
    <col min="1409" max="1409" width="11.81640625" bestFit="1" customWidth="1"/>
    <col min="1410" max="1410" width="8.81640625" bestFit="1" customWidth="1"/>
    <col min="1411" max="1411" width="11.81640625" bestFit="1" customWidth="1"/>
    <col min="1412" max="1412" width="4.81640625" bestFit="1" customWidth="1"/>
    <col min="1413" max="1413" width="8.81640625" bestFit="1" customWidth="1"/>
    <col min="1414" max="1416" width="11.81640625" bestFit="1" customWidth="1"/>
    <col min="1417" max="1417" width="6.81640625" bestFit="1" customWidth="1"/>
    <col min="1418" max="1420" width="11.81640625" bestFit="1" customWidth="1"/>
    <col min="1421" max="1421" width="2.81640625" bestFit="1" customWidth="1"/>
    <col min="1422" max="1424" width="11.81640625" bestFit="1" customWidth="1"/>
    <col min="1425" max="1425" width="6.81640625" bestFit="1" customWidth="1"/>
    <col min="1426" max="1426" width="4.81640625" bestFit="1" customWidth="1"/>
    <col min="1427" max="1441" width="11.81640625" bestFit="1" customWidth="1"/>
    <col min="1442" max="1442" width="4.81640625" bestFit="1" customWidth="1"/>
    <col min="1443" max="1446" width="11.81640625" bestFit="1" customWidth="1"/>
    <col min="1447" max="1447" width="5.81640625" bestFit="1" customWidth="1"/>
    <col min="1448" max="1448" width="11.81640625" bestFit="1" customWidth="1"/>
    <col min="1449" max="1449" width="5.81640625" bestFit="1" customWidth="1"/>
    <col min="1450" max="1451" width="11.81640625" bestFit="1" customWidth="1"/>
    <col min="1452" max="1452" width="7.81640625" bestFit="1" customWidth="1"/>
    <col min="1453" max="1453" width="11.81640625" bestFit="1" customWidth="1"/>
    <col min="1454" max="1454" width="5.81640625" bestFit="1" customWidth="1"/>
    <col min="1455" max="1458" width="11.81640625" bestFit="1" customWidth="1"/>
    <col min="1459" max="1459" width="5.81640625" bestFit="1" customWidth="1"/>
    <col min="1460" max="1461" width="11.81640625" bestFit="1" customWidth="1"/>
    <col min="1462" max="1462" width="2.81640625" bestFit="1" customWidth="1"/>
    <col min="1463" max="1470" width="11.81640625" bestFit="1" customWidth="1"/>
    <col min="1471" max="1471" width="10.81640625" bestFit="1" customWidth="1"/>
    <col min="1472" max="1474" width="11.81640625" bestFit="1" customWidth="1"/>
    <col min="1475" max="1475" width="2.81640625" bestFit="1" customWidth="1"/>
    <col min="1476" max="1477" width="11.81640625" bestFit="1" customWidth="1"/>
    <col min="1478" max="1478" width="10.81640625" bestFit="1" customWidth="1"/>
    <col min="1479" max="1480" width="11.81640625" bestFit="1" customWidth="1"/>
    <col min="1481" max="1481" width="4.81640625" bestFit="1" customWidth="1"/>
    <col min="1482" max="1484" width="11.81640625" bestFit="1" customWidth="1"/>
    <col min="1485" max="1485" width="4.81640625" bestFit="1" customWidth="1"/>
    <col min="1486" max="1486" width="5.81640625" bestFit="1" customWidth="1"/>
    <col min="1487" max="1494" width="11.81640625" bestFit="1" customWidth="1"/>
    <col min="1495" max="1495" width="4.81640625" bestFit="1" customWidth="1"/>
    <col min="1496" max="1497" width="11.81640625" bestFit="1" customWidth="1"/>
    <col min="1498" max="1498" width="10.81640625" bestFit="1" customWidth="1"/>
    <col min="1499" max="1499" width="11.81640625" bestFit="1" customWidth="1"/>
    <col min="1500" max="1500" width="5.81640625" bestFit="1" customWidth="1"/>
    <col min="1501" max="1505" width="11.81640625" bestFit="1" customWidth="1"/>
    <col min="1506" max="1506" width="8.81640625" bestFit="1" customWidth="1"/>
    <col min="1507" max="1507" width="11.81640625" bestFit="1" customWidth="1"/>
    <col min="1508" max="1508" width="10.81640625" bestFit="1" customWidth="1"/>
    <col min="1509" max="1510" width="11.81640625" bestFit="1" customWidth="1"/>
    <col min="1511" max="1511" width="8.81640625" bestFit="1" customWidth="1"/>
    <col min="1512" max="1512" width="2.81640625" bestFit="1" customWidth="1"/>
    <col min="1513" max="1513" width="11.81640625" bestFit="1" customWidth="1"/>
    <col min="1514" max="1514" width="4.81640625" bestFit="1" customWidth="1"/>
    <col min="1515" max="1519" width="11.81640625" bestFit="1" customWidth="1"/>
    <col min="1520" max="1520" width="6.81640625" bestFit="1" customWidth="1"/>
    <col min="1521" max="1525" width="11.81640625" bestFit="1" customWidth="1"/>
    <col min="1526" max="1526" width="4.81640625" bestFit="1" customWidth="1"/>
    <col min="1527" max="1530" width="11.81640625" bestFit="1" customWidth="1"/>
    <col min="1531" max="1531" width="7.81640625" bestFit="1" customWidth="1"/>
    <col min="1532" max="1533" width="11.81640625" bestFit="1" customWidth="1"/>
    <col min="1534" max="1534" width="5.81640625" bestFit="1" customWidth="1"/>
    <col min="1535" max="1538" width="11.81640625" bestFit="1" customWidth="1"/>
    <col min="1539" max="1539" width="4.81640625" bestFit="1" customWidth="1"/>
    <col min="1540" max="1544" width="11.81640625" bestFit="1" customWidth="1"/>
    <col min="1545" max="1545" width="7.81640625" bestFit="1" customWidth="1"/>
    <col min="1546" max="1548" width="11.81640625" bestFit="1" customWidth="1"/>
    <col min="1549" max="1549" width="3.81640625" bestFit="1" customWidth="1"/>
    <col min="1550" max="1550" width="5.81640625" bestFit="1" customWidth="1"/>
    <col min="1551" max="1551" width="6.81640625" bestFit="1" customWidth="1"/>
    <col min="1552" max="1554" width="11.81640625" bestFit="1" customWidth="1"/>
    <col min="1555" max="1555" width="5.81640625" bestFit="1" customWidth="1"/>
    <col min="1556" max="1558" width="11.81640625" bestFit="1" customWidth="1"/>
    <col min="1559" max="1559" width="8.81640625" bestFit="1" customWidth="1"/>
    <col min="1560" max="1560" width="11.81640625" bestFit="1" customWidth="1"/>
    <col min="1561" max="1561" width="8.81640625" bestFit="1" customWidth="1"/>
    <col min="1562" max="1562" width="3.81640625" bestFit="1" customWidth="1"/>
    <col min="1563" max="1564" width="11.81640625" bestFit="1" customWidth="1"/>
    <col min="1565" max="1565" width="5.81640625" bestFit="1" customWidth="1"/>
    <col min="1566" max="1566" width="11.81640625" bestFit="1" customWidth="1"/>
    <col min="1567" max="1567" width="6.81640625" bestFit="1" customWidth="1"/>
    <col min="1568" max="1568" width="5.81640625" bestFit="1" customWidth="1"/>
    <col min="1569" max="1569" width="11.81640625" bestFit="1" customWidth="1"/>
    <col min="1570" max="1570" width="8.81640625" bestFit="1" customWidth="1"/>
    <col min="1571" max="1571" width="11.81640625" bestFit="1" customWidth="1"/>
    <col min="1572" max="1572" width="5.81640625" bestFit="1" customWidth="1"/>
    <col min="1573" max="1573" width="11.81640625" bestFit="1" customWidth="1"/>
    <col min="1574" max="1574" width="6.81640625" bestFit="1" customWidth="1"/>
    <col min="1575" max="1576" width="11.81640625" bestFit="1" customWidth="1"/>
    <col min="1577" max="1577" width="5.81640625" bestFit="1" customWidth="1"/>
    <col min="1578" max="1582" width="11.81640625" bestFit="1" customWidth="1"/>
    <col min="1583" max="1583" width="5.81640625" bestFit="1" customWidth="1"/>
    <col min="1584" max="1587" width="11.81640625" bestFit="1" customWidth="1"/>
    <col min="1588" max="1588" width="5.81640625" bestFit="1" customWidth="1"/>
    <col min="1589" max="1590" width="11.81640625" bestFit="1" customWidth="1"/>
    <col min="1591" max="1591" width="3.81640625" bestFit="1" customWidth="1"/>
    <col min="1592" max="1595" width="11.81640625" bestFit="1" customWidth="1"/>
    <col min="1596" max="1596" width="5.81640625" bestFit="1" customWidth="1"/>
    <col min="1597" max="1597" width="8.81640625" bestFit="1" customWidth="1"/>
    <col min="1598" max="1598" width="11.81640625" bestFit="1" customWidth="1"/>
    <col min="1599" max="1599" width="3.81640625" bestFit="1" customWidth="1"/>
    <col min="1600" max="1603" width="11.81640625" bestFit="1" customWidth="1"/>
    <col min="1604" max="1605" width="5.81640625" bestFit="1" customWidth="1"/>
    <col min="1606" max="1607" width="11.81640625" bestFit="1" customWidth="1"/>
    <col min="1608" max="1608" width="5.81640625" bestFit="1" customWidth="1"/>
    <col min="1609" max="1610" width="11.81640625" bestFit="1" customWidth="1"/>
    <col min="1611" max="1611" width="3.81640625" bestFit="1" customWidth="1"/>
    <col min="1612" max="1616" width="11.81640625" bestFit="1" customWidth="1"/>
    <col min="1617" max="1617" width="5.81640625" bestFit="1" customWidth="1"/>
    <col min="1618" max="1618" width="6.81640625" bestFit="1" customWidth="1"/>
    <col min="1619" max="1619" width="10.81640625" bestFit="1" customWidth="1"/>
    <col min="1620" max="1620" width="7.81640625" bestFit="1" customWidth="1"/>
    <col min="1621" max="1621" width="5.81640625" bestFit="1" customWidth="1"/>
    <col min="1622" max="1622" width="11.81640625" bestFit="1" customWidth="1"/>
    <col min="1623" max="1623" width="3.81640625" bestFit="1" customWidth="1"/>
    <col min="1624" max="1631" width="11.81640625" bestFit="1" customWidth="1"/>
    <col min="1632" max="1632" width="5.81640625" bestFit="1" customWidth="1"/>
    <col min="1633" max="1636" width="11.81640625" bestFit="1" customWidth="1"/>
    <col min="1637" max="1637" width="5.81640625" bestFit="1" customWidth="1"/>
    <col min="1638" max="1638" width="11.81640625" bestFit="1" customWidth="1"/>
    <col min="1639" max="1639" width="5.81640625" bestFit="1" customWidth="1"/>
    <col min="1640" max="1645" width="11.81640625" bestFit="1" customWidth="1"/>
    <col min="1646" max="1646" width="10.81640625" bestFit="1" customWidth="1"/>
    <col min="1647" max="1649" width="11.81640625" bestFit="1" customWidth="1"/>
    <col min="1650" max="1650" width="5.81640625" bestFit="1" customWidth="1"/>
    <col min="1651" max="1653" width="11.81640625" bestFit="1" customWidth="1"/>
    <col min="1654" max="1654" width="5.81640625" bestFit="1" customWidth="1"/>
    <col min="1655" max="1655" width="7.81640625" bestFit="1" customWidth="1"/>
    <col min="1656" max="1656" width="9.81640625" bestFit="1" customWidth="1"/>
    <col min="1657" max="1657" width="11.81640625" bestFit="1" customWidth="1"/>
    <col min="1658" max="1659" width="5.81640625" bestFit="1" customWidth="1"/>
    <col min="1660" max="1660" width="3.81640625" bestFit="1" customWidth="1"/>
    <col min="1661" max="1661" width="7.81640625" bestFit="1" customWidth="1"/>
    <col min="1662" max="1663" width="11.81640625" bestFit="1" customWidth="1"/>
    <col min="1664" max="1664" width="5.81640625" bestFit="1" customWidth="1"/>
    <col min="1665" max="1667" width="11.81640625" bestFit="1" customWidth="1"/>
    <col min="1668" max="1668" width="5.81640625" bestFit="1" customWidth="1"/>
    <col min="1669" max="1669" width="6.81640625" bestFit="1" customWidth="1"/>
    <col min="1670" max="1670" width="11.81640625" bestFit="1" customWidth="1"/>
    <col min="1671" max="1671" width="5.81640625" bestFit="1" customWidth="1"/>
    <col min="1672" max="1672" width="11.81640625" bestFit="1" customWidth="1"/>
    <col min="1673" max="1673" width="10.81640625" bestFit="1" customWidth="1"/>
    <col min="1674" max="1678" width="11.81640625" bestFit="1" customWidth="1"/>
    <col min="1679" max="1679" width="3.81640625" bestFit="1" customWidth="1"/>
    <col min="1680" max="1680" width="11.81640625" bestFit="1" customWidth="1"/>
    <col min="1681" max="1681" width="5.81640625" bestFit="1" customWidth="1"/>
    <col min="1682" max="1682" width="11.81640625" bestFit="1" customWidth="1"/>
    <col min="1683" max="1683" width="5.81640625" bestFit="1" customWidth="1"/>
    <col min="1684" max="1686" width="11.81640625" bestFit="1" customWidth="1"/>
    <col min="1687" max="1687" width="6.81640625" bestFit="1" customWidth="1"/>
    <col min="1688" max="1690" width="11.81640625" bestFit="1" customWidth="1"/>
    <col min="1691" max="1691" width="9.81640625" bestFit="1" customWidth="1"/>
    <col min="1692" max="1695" width="11.81640625" bestFit="1" customWidth="1"/>
    <col min="1696" max="1696" width="6.81640625" bestFit="1" customWidth="1"/>
    <col min="1697" max="1716" width="11.81640625" bestFit="1" customWidth="1"/>
    <col min="1717" max="1717" width="3.81640625" bestFit="1" customWidth="1"/>
    <col min="1718" max="1718" width="11.81640625" bestFit="1" customWidth="1"/>
    <col min="1719" max="1720" width="6.81640625" bestFit="1" customWidth="1"/>
    <col min="1721" max="1722" width="11.81640625" bestFit="1" customWidth="1"/>
    <col min="1723" max="1723" width="5.81640625" bestFit="1" customWidth="1"/>
    <col min="1724" max="1724" width="3.81640625" bestFit="1" customWidth="1"/>
    <col min="1725" max="1727" width="11.81640625" bestFit="1" customWidth="1"/>
    <col min="1728" max="1728" width="7.81640625" bestFit="1" customWidth="1"/>
    <col min="1729" max="1730" width="11.81640625" bestFit="1" customWidth="1"/>
    <col min="1731" max="1731" width="5.81640625" bestFit="1" customWidth="1"/>
    <col min="1732" max="1737" width="11.81640625" bestFit="1" customWidth="1"/>
    <col min="1738" max="1738" width="3.81640625" bestFit="1" customWidth="1"/>
    <col min="1739" max="1742" width="11.81640625" bestFit="1" customWidth="1"/>
    <col min="1743" max="1743" width="9.81640625" bestFit="1" customWidth="1"/>
    <col min="1744" max="1747" width="11.81640625" bestFit="1" customWidth="1"/>
    <col min="1748" max="1748" width="10.81640625" bestFit="1" customWidth="1"/>
    <col min="1749" max="1752" width="11.81640625" bestFit="1" customWidth="1"/>
    <col min="1753" max="1753" width="6.81640625" bestFit="1" customWidth="1"/>
    <col min="1754" max="1758" width="11.81640625" bestFit="1" customWidth="1"/>
    <col min="1759" max="1759" width="5.81640625" bestFit="1" customWidth="1"/>
    <col min="1760" max="1762" width="11.81640625" bestFit="1" customWidth="1"/>
    <col min="1763" max="1763" width="3.81640625" bestFit="1" customWidth="1"/>
    <col min="1764" max="1765" width="11.81640625" bestFit="1" customWidth="1"/>
    <col min="1766" max="1766" width="5.81640625" bestFit="1" customWidth="1"/>
    <col min="1767" max="1772" width="11.81640625" bestFit="1" customWidth="1"/>
    <col min="1773" max="1773" width="5.81640625" bestFit="1" customWidth="1"/>
    <col min="1774" max="1775" width="11.81640625" bestFit="1" customWidth="1"/>
    <col min="1776" max="1776" width="5.81640625" bestFit="1" customWidth="1"/>
    <col min="1777" max="1779" width="11.81640625" bestFit="1" customWidth="1"/>
    <col min="1780" max="1780" width="6.81640625" bestFit="1" customWidth="1"/>
    <col min="1781" max="1781" width="11.81640625" bestFit="1" customWidth="1"/>
    <col min="1782" max="1782" width="5.81640625" bestFit="1" customWidth="1"/>
    <col min="1783" max="1783" width="9.81640625" bestFit="1" customWidth="1"/>
    <col min="1784" max="1785" width="11.81640625" bestFit="1" customWidth="1"/>
    <col min="1786" max="1786" width="3.81640625" bestFit="1" customWidth="1"/>
    <col min="1787" max="1797" width="11.81640625" bestFit="1" customWidth="1"/>
    <col min="1798" max="1798" width="5.81640625" bestFit="1" customWidth="1"/>
    <col min="1799" max="1800" width="6.81640625" bestFit="1" customWidth="1"/>
    <col min="1801" max="1803" width="11.81640625" bestFit="1" customWidth="1"/>
    <col min="1804" max="1804" width="5.81640625" bestFit="1" customWidth="1"/>
    <col min="1805" max="1806" width="11.81640625" bestFit="1" customWidth="1"/>
    <col min="1807" max="1807" width="8.81640625" bestFit="1" customWidth="1"/>
    <col min="1808" max="1808" width="10.81640625" bestFit="1" customWidth="1"/>
    <col min="1809" max="1809" width="11.81640625" bestFit="1" customWidth="1"/>
    <col min="1810" max="1810" width="7.81640625" bestFit="1" customWidth="1"/>
    <col min="1811" max="1811" width="10.81640625" bestFit="1" customWidth="1"/>
    <col min="1812" max="1812" width="11.81640625" bestFit="1" customWidth="1"/>
    <col min="1813" max="1813" width="8.81640625" bestFit="1" customWidth="1"/>
    <col min="1814" max="1815" width="11.81640625" bestFit="1" customWidth="1"/>
    <col min="1816" max="1816" width="6.81640625" bestFit="1" customWidth="1"/>
    <col min="1817" max="1823" width="11.81640625" bestFit="1" customWidth="1"/>
    <col min="1824" max="1824" width="5.81640625" bestFit="1" customWidth="1"/>
    <col min="1825" max="1827" width="11.81640625" bestFit="1" customWidth="1"/>
    <col min="1828" max="1828" width="6.81640625" bestFit="1" customWidth="1"/>
    <col min="1829" max="1829" width="11.81640625" bestFit="1" customWidth="1"/>
    <col min="1830" max="1830" width="6.81640625" bestFit="1" customWidth="1"/>
    <col min="1831" max="1835" width="11.81640625" bestFit="1" customWidth="1"/>
    <col min="1836" max="1836" width="5.81640625" bestFit="1" customWidth="1"/>
    <col min="1837" max="1838" width="11.81640625" bestFit="1" customWidth="1"/>
    <col min="1839" max="1839" width="5.81640625" bestFit="1" customWidth="1"/>
    <col min="1840" max="1840" width="3.81640625" bestFit="1" customWidth="1"/>
    <col min="1841" max="1841" width="7.81640625" bestFit="1" customWidth="1"/>
    <col min="1842" max="1842" width="11.81640625" bestFit="1" customWidth="1"/>
    <col min="1843" max="1843" width="7.81640625" bestFit="1" customWidth="1"/>
    <col min="1844" max="1844" width="11.81640625" bestFit="1" customWidth="1"/>
    <col min="1845" max="1845" width="9.81640625" bestFit="1" customWidth="1"/>
    <col min="1846" max="1846" width="7.81640625" bestFit="1" customWidth="1"/>
    <col min="1847" max="1847" width="11.81640625" bestFit="1" customWidth="1"/>
    <col min="1848" max="1848" width="7.81640625" bestFit="1" customWidth="1"/>
    <col min="1849" max="1849" width="11.81640625" bestFit="1" customWidth="1"/>
    <col min="1850" max="1850" width="3.81640625" bestFit="1" customWidth="1"/>
    <col min="1851" max="1851" width="11.81640625" bestFit="1" customWidth="1"/>
    <col min="1852" max="1852" width="5.81640625" bestFit="1" customWidth="1"/>
    <col min="1853" max="1854" width="11.81640625" bestFit="1" customWidth="1"/>
    <col min="1855" max="1855" width="3.81640625" bestFit="1" customWidth="1"/>
    <col min="1856" max="1856" width="11.81640625" bestFit="1" customWidth="1"/>
    <col min="1857" max="1857" width="8.81640625" bestFit="1" customWidth="1"/>
    <col min="1858" max="1858" width="11.81640625" bestFit="1" customWidth="1"/>
    <col min="1859" max="1859" width="10.81640625" bestFit="1" customWidth="1"/>
    <col min="1860" max="1866" width="11.81640625" bestFit="1" customWidth="1"/>
    <col min="1867" max="1867" width="7.81640625" bestFit="1" customWidth="1"/>
    <col min="1868" max="1870" width="5.81640625" bestFit="1" customWidth="1"/>
    <col min="1871" max="1874" width="11.81640625" bestFit="1" customWidth="1"/>
    <col min="1875" max="1875" width="6.81640625" bestFit="1" customWidth="1"/>
    <col min="1876" max="1876" width="10.81640625" bestFit="1" customWidth="1"/>
    <col min="1877" max="1877" width="11.81640625" bestFit="1" customWidth="1"/>
    <col min="1878" max="1878" width="6.81640625" bestFit="1" customWidth="1"/>
    <col min="1879" max="1881" width="11.81640625" bestFit="1" customWidth="1"/>
    <col min="1882" max="1882" width="5.81640625" bestFit="1" customWidth="1"/>
    <col min="1883" max="1883" width="11.81640625" bestFit="1" customWidth="1"/>
    <col min="1884" max="1884" width="10.81640625" bestFit="1" customWidth="1"/>
    <col min="1885" max="1885" width="5.81640625" bestFit="1" customWidth="1"/>
    <col min="1886" max="1891" width="11.81640625" bestFit="1" customWidth="1"/>
    <col min="1892" max="1892" width="3.81640625" bestFit="1" customWidth="1"/>
    <col min="1893" max="1893" width="11.81640625" bestFit="1" customWidth="1"/>
    <col min="1894" max="1894" width="8.81640625" bestFit="1" customWidth="1"/>
    <col min="1895" max="1895" width="6.81640625" bestFit="1" customWidth="1"/>
    <col min="1896" max="1900" width="11.81640625" bestFit="1" customWidth="1"/>
    <col min="1901" max="1901" width="6.81640625" bestFit="1" customWidth="1"/>
    <col min="1902" max="1906" width="11.81640625" bestFit="1" customWidth="1"/>
    <col min="1907" max="1907" width="3.81640625" bestFit="1" customWidth="1"/>
    <col min="1908" max="1912" width="11.81640625" bestFit="1" customWidth="1"/>
    <col min="1913" max="1913" width="6.81640625" bestFit="1" customWidth="1"/>
    <col min="1914" max="1915" width="11.81640625" bestFit="1" customWidth="1"/>
    <col min="1916" max="1916" width="5.81640625" bestFit="1" customWidth="1"/>
    <col min="1917" max="1917" width="11.81640625" bestFit="1" customWidth="1"/>
    <col min="1918" max="1919" width="8.81640625" bestFit="1" customWidth="1"/>
    <col min="1920" max="1920" width="11.81640625" bestFit="1" customWidth="1"/>
    <col min="1921" max="1921" width="9.81640625" bestFit="1" customWidth="1"/>
    <col min="1922" max="1923" width="11.81640625" bestFit="1" customWidth="1"/>
    <col min="1924" max="1924" width="5.81640625" bestFit="1" customWidth="1"/>
    <col min="1925" max="1928" width="11.81640625" bestFit="1" customWidth="1"/>
    <col min="1929" max="1929" width="7.81640625" bestFit="1" customWidth="1"/>
    <col min="1930" max="1943" width="11.81640625" bestFit="1" customWidth="1"/>
    <col min="1944" max="1944" width="5.81640625" bestFit="1" customWidth="1"/>
    <col min="1945" max="1949" width="11.81640625" bestFit="1" customWidth="1"/>
    <col min="1950" max="1950" width="9.81640625" bestFit="1" customWidth="1"/>
    <col min="1951" max="1951" width="11.81640625" bestFit="1" customWidth="1"/>
    <col min="1952" max="1952" width="3.81640625" bestFit="1" customWidth="1"/>
    <col min="1953" max="1954" width="11.81640625" bestFit="1" customWidth="1"/>
    <col min="1955" max="1955" width="5.81640625" bestFit="1" customWidth="1"/>
    <col min="1956" max="1966" width="11.81640625" bestFit="1" customWidth="1"/>
    <col min="1967" max="1967" width="5.81640625" bestFit="1" customWidth="1"/>
    <col min="1968" max="1969" width="11.81640625" bestFit="1" customWidth="1"/>
    <col min="1970" max="1971" width="7.81640625" bestFit="1" customWidth="1"/>
    <col min="1972" max="1972" width="11.81640625" bestFit="1" customWidth="1"/>
    <col min="1973" max="1973" width="9.81640625" bestFit="1" customWidth="1"/>
    <col min="1974" max="1975" width="11.81640625" bestFit="1" customWidth="1"/>
    <col min="1976" max="1976" width="10.81640625" bestFit="1" customWidth="1"/>
    <col min="1977" max="1977" width="7.81640625" bestFit="1" customWidth="1"/>
    <col min="1978" max="1979" width="11.81640625" bestFit="1" customWidth="1"/>
    <col min="1980" max="1981" width="5.81640625" bestFit="1" customWidth="1"/>
    <col min="1982" max="1991" width="11.81640625" bestFit="1" customWidth="1"/>
    <col min="1992" max="1992" width="3.81640625" bestFit="1" customWidth="1"/>
    <col min="1993" max="1999" width="11.81640625" bestFit="1" customWidth="1"/>
    <col min="2000" max="2000" width="5.81640625" bestFit="1" customWidth="1"/>
    <col min="2001" max="2001" width="11.81640625" bestFit="1" customWidth="1"/>
    <col min="2002" max="2002" width="9.81640625" bestFit="1" customWidth="1"/>
    <col min="2003" max="2003" width="11.81640625" bestFit="1" customWidth="1"/>
    <col min="2004" max="2004" width="8.81640625" bestFit="1" customWidth="1"/>
    <col min="2005" max="2005" width="5.81640625" bestFit="1" customWidth="1"/>
    <col min="2006" max="2006" width="7.81640625" bestFit="1" customWidth="1"/>
    <col min="2007" max="2007" width="5.81640625" bestFit="1" customWidth="1"/>
    <col min="2008" max="2009" width="11.81640625" bestFit="1" customWidth="1"/>
    <col min="2010" max="2010" width="5.81640625" bestFit="1" customWidth="1"/>
    <col min="2011" max="2014" width="11.81640625" bestFit="1" customWidth="1"/>
    <col min="2015" max="2015" width="6.81640625" bestFit="1" customWidth="1"/>
    <col min="2016" max="2016" width="11.81640625" bestFit="1" customWidth="1"/>
    <col min="2017" max="2017" width="5.81640625" bestFit="1" customWidth="1"/>
    <col min="2018" max="2023" width="11.81640625" bestFit="1" customWidth="1"/>
    <col min="2024" max="2024" width="9.81640625" bestFit="1" customWidth="1"/>
    <col min="2025" max="2025" width="11.81640625" bestFit="1" customWidth="1"/>
    <col min="2026" max="2027" width="7.81640625" bestFit="1" customWidth="1"/>
    <col min="2028" max="2028" width="9.81640625" bestFit="1" customWidth="1"/>
    <col min="2029" max="2032" width="11.81640625" bestFit="1" customWidth="1"/>
    <col min="2033" max="2033" width="5.81640625" bestFit="1" customWidth="1"/>
    <col min="2034" max="2034" width="3.81640625" bestFit="1" customWidth="1"/>
    <col min="2035" max="2037" width="11.81640625" bestFit="1" customWidth="1"/>
    <col min="2038" max="2039" width="5.81640625" bestFit="1" customWidth="1"/>
    <col min="2040" max="2040" width="8.81640625" bestFit="1" customWidth="1"/>
    <col min="2041" max="2041" width="5.81640625" bestFit="1" customWidth="1"/>
    <col min="2042" max="2042" width="11.81640625" bestFit="1" customWidth="1"/>
    <col min="2043" max="2043" width="10.81640625" bestFit="1" customWidth="1"/>
    <col min="2044" max="2045" width="11.81640625" bestFit="1" customWidth="1"/>
    <col min="2046" max="2046" width="10.81640625" bestFit="1" customWidth="1"/>
    <col min="2047" max="2047" width="7.81640625" bestFit="1" customWidth="1"/>
    <col min="2048" max="2050" width="11.81640625" bestFit="1" customWidth="1"/>
    <col min="2051" max="2051" width="10.81640625" bestFit="1" customWidth="1"/>
    <col min="2052" max="2052" width="6.81640625" bestFit="1" customWidth="1"/>
    <col min="2053" max="2056" width="11.81640625" bestFit="1" customWidth="1"/>
    <col min="2057" max="2057" width="5.81640625" bestFit="1" customWidth="1"/>
    <col min="2058" max="2058" width="10.81640625" bestFit="1" customWidth="1"/>
    <col min="2059" max="2059" width="3.81640625" bestFit="1" customWidth="1"/>
    <col min="2060" max="2060" width="5.81640625" bestFit="1" customWidth="1"/>
    <col min="2061" max="2061" width="3.81640625" bestFit="1" customWidth="1"/>
    <col min="2062" max="2062" width="11.81640625" bestFit="1" customWidth="1"/>
    <col min="2063" max="2063" width="8.81640625" bestFit="1" customWidth="1"/>
    <col min="2064" max="2066" width="11.81640625" bestFit="1" customWidth="1"/>
    <col min="2067" max="2067" width="3.81640625" bestFit="1" customWidth="1"/>
    <col min="2068" max="2068" width="6.81640625" bestFit="1" customWidth="1"/>
    <col min="2069" max="2073" width="11.81640625" bestFit="1" customWidth="1"/>
    <col min="2074" max="2074" width="3.81640625" bestFit="1" customWidth="1"/>
    <col min="2075" max="2076" width="11.81640625" bestFit="1" customWidth="1"/>
    <col min="2077" max="2077" width="8.81640625" bestFit="1" customWidth="1"/>
    <col min="2078" max="2086" width="11.81640625" bestFit="1" customWidth="1"/>
    <col min="2087" max="2087" width="3.81640625" bestFit="1" customWidth="1"/>
    <col min="2088" max="2089" width="11.81640625" bestFit="1" customWidth="1"/>
    <col min="2090" max="2090" width="3.81640625" bestFit="1" customWidth="1"/>
    <col min="2091" max="2094" width="11.81640625" bestFit="1" customWidth="1"/>
    <col min="2095" max="2095" width="10.81640625" bestFit="1" customWidth="1"/>
    <col min="2096" max="2096" width="3.81640625" bestFit="1" customWidth="1"/>
    <col min="2097" max="2099" width="11.81640625" bestFit="1" customWidth="1"/>
    <col min="2100" max="2100" width="5.81640625" bestFit="1" customWidth="1"/>
    <col min="2101" max="2102" width="11.81640625" bestFit="1" customWidth="1"/>
    <col min="2103" max="2103" width="3.81640625" bestFit="1" customWidth="1"/>
    <col min="2104" max="2107" width="11.81640625" bestFit="1" customWidth="1"/>
    <col min="2108" max="2108" width="6.81640625" bestFit="1" customWidth="1"/>
    <col min="2109" max="2109" width="5.81640625" bestFit="1" customWidth="1"/>
    <col min="2110" max="2110" width="11.81640625" bestFit="1" customWidth="1"/>
    <col min="2111" max="2111" width="3.81640625" bestFit="1" customWidth="1"/>
    <col min="2112" max="2113" width="11.81640625" bestFit="1" customWidth="1"/>
    <col min="2114" max="2114" width="5.81640625" bestFit="1" customWidth="1"/>
    <col min="2115" max="2115" width="11.81640625" bestFit="1" customWidth="1"/>
    <col min="2116" max="2116" width="6.81640625" bestFit="1" customWidth="1"/>
    <col min="2117" max="2117" width="5.81640625" bestFit="1" customWidth="1"/>
    <col min="2118" max="2118" width="3.81640625" bestFit="1" customWidth="1"/>
    <col min="2119" max="2124" width="11.81640625" bestFit="1" customWidth="1"/>
    <col min="2125" max="2125" width="6.81640625" bestFit="1" customWidth="1"/>
    <col min="2126" max="2126" width="11.81640625" bestFit="1" customWidth="1"/>
    <col min="2127" max="2127" width="10.81640625" bestFit="1" customWidth="1"/>
    <col min="2128" max="2128" width="11.81640625" bestFit="1" customWidth="1"/>
    <col min="2129" max="2129" width="6.81640625" bestFit="1" customWidth="1"/>
    <col min="2130" max="2135" width="11.81640625" bestFit="1" customWidth="1"/>
    <col min="2136" max="2136" width="7.81640625" bestFit="1" customWidth="1"/>
    <col min="2137" max="2141" width="11.81640625" bestFit="1" customWidth="1"/>
    <col min="2142" max="2142" width="7.81640625" bestFit="1" customWidth="1"/>
    <col min="2143" max="2144" width="11.81640625" bestFit="1" customWidth="1"/>
    <col min="2145" max="2145" width="3.81640625" bestFit="1" customWidth="1"/>
    <col min="2146" max="2148" width="11.81640625" bestFit="1" customWidth="1"/>
    <col min="2149" max="2149" width="3.81640625" bestFit="1" customWidth="1"/>
    <col min="2150" max="2150" width="11.81640625" bestFit="1" customWidth="1"/>
    <col min="2151" max="2151" width="5.81640625" bestFit="1" customWidth="1"/>
    <col min="2152" max="2152" width="11.81640625" bestFit="1" customWidth="1"/>
    <col min="2153" max="2153" width="6.81640625" bestFit="1" customWidth="1"/>
    <col min="2154" max="2155" width="11.81640625" bestFit="1" customWidth="1"/>
    <col min="2156" max="2156" width="7.81640625" bestFit="1" customWidth="1"/>
    <col min="2157" max="2161" width="11.81640625" bestFit="1" customWidth="1"/>
    <col min="2162" max="2162" width="7.81640625" bestFit="1" customWidth="1"/>
    <col min="2163" max="2166" width="11.81640625" bestFit="1" customWidth="1"/>
    <col min="2167" max="2167" width="8.81640625" bestFit="1" customWidth="1"/>
    <col min="2168" max="2168" width="11.81640625" bestFit="1" customWidth="1"/>
    <col min="2169" max="2169" width="6.81640625" bestFit="1" customWidth="1"/>
    <col min="2170" max="2177" width="11.81640625" bestFit="1" customWidth="1"/>
    <col min="2178" max="2178" width="3.81640625" bestFit="1" customWidth="1"/>
    <col min="2179" max="2182" width="11.81640625" bestFit="1" customWidth="1"/>
    <col min="2183" max="2183" width="6.81640625" bestFit="1" customWidth="1"/>
    <col min="2184" max="2184" width="11.81640625" bestFit="1" customWidth="1"/>
    <col min="2185" max="2185" width="7.81640625" bestFit="1" customWidth="1"/>
    <col min="2186" max="2186" width="6.81640625" bestFit="1" customWidth="1"/>
    <col min="2187" max="2187" width="11.81640625" bestFit="1" customWidth="1"/>
    <col min="2188" max="2189" width="5.81640625" bestFit="1" customWidth="1"/>
    <col min="2190" max="2198" width="11.81640625" bestFit="1" customWidth="1"/>
    <col min="2199" max="2199" width="3.81640625" bestFit="1" customWidth="1"/>
    <col min="2200" max="2202" width="11.81640625" bestFit="1" customWidth="1"/>
    <col min="2203" max="2203" width="3.81640625" bestFit="1" customWidth="1"/>
    <col min="2204" max="2209" width="11.81640625" bestFit="1" customWidth="1"/>
    <col min="2210" max="2210" width="7.81640625" bestFit="1" customWidth="1"/>
    <col min="2211" max="2211" width="11.81640625" bestFit="1" customWidth="1"/>
    <col min="2212" max="2212" width="5.81640625" bestFit="1" customWidth="1"/>
    <col min="2213" max="2215" width="11.81640625" bestFit="1" customWidth="1"/>
    <col min="2216" max="2216" width="5.81640625" bestFit="1" customWidth="1"/>
    <col min="2217" max="2217" width="3.81640625" bestFit="1" customWidth="1"/>
    <col min="2218" max="2218" width="5.81640625" bestFit="1" customWidth="1"/>
    <col min="2219" max="2219" width="11.81640625" bestFit="1" customWidth="1"/>
    <col min="2220" max="2220" width="9.81640625" bestFit="1" customWidth="1"/>
    <col min="2221" max="2221" width="10.81640625" bestFit="1" customWidth="1"/>
    <col min="2222" max="2222" width="7.81640625" bestFit="1" customWidth="1"/>
    <col min="2223" max="2225" width="11.81640625" bestFit="1" customWidth="1"/>
    <col min="2226" max="2226" width="9.81640625" bestFit="1" customWidth="1"/>
    <col min="2227" max="2227" width="8.81640625" bestFit="1" customWidth="1"/>
    <col min="2228" max="2228" width="5.81640625" bestFit="1" customWidth="1"/>
    <col min="2229" max="2229" width="7.81640625" bestFit="1" customWidth="1"/>
    <col min="2230" max="2231" width="5.81640625" bestFit="1" customWidth="1"/>
    <col min="2232" max="2232" width="11.81640625" bestFit="1" customWidth="1"/>
    <col min="2233" max="2233" width="5.81640625" bestFit="1" customWidth="1"/>
    <col min="2234" max="2239" width="11.81640625" bestFit="1" customWidth="1"/>
    <col min="2240" max="2240" width="5.81640625" bestFit="1" customWidth="1"/>
    <col min="2241" max="2242" width="11.81640625" bestFit="1" customWidth="1"/>
    <col min="2243" max="2243" width="3.81640625" bestFit="1" customWidth="1"/>
    <col min="2244" max="2244" width="11.81640625" bestFit="1" customWidth="1"/>
    <col min="2245" max="2245" width="5.81640625" bestFit="1" customWidth="1"/>
    <col min="2246" max="2250" width="11.81640625" bestFit="1" customWidth="1"/>
    <col min="2251" max="2251" width="5.81640625" bestFit="1" customWidth="1"/>
    <col min="2252" max="2252" width="11.81640625" bestFit="1" customWidth="1"/>
    <col min="2253" max="2254" width="5.81640625" bestFit="1" customWidth="1"/>
    <col min="2255" max="2262" width="11.81640625" bestFit="1" customWidth="1"/>
    <col min="2263" max="2263" width="3.81640625" bestFit="1" customWidth="1"/>
    <col min="2264" max="2264" width="7.81640625" bestFit="1" customWidth="1"/>
    <col min="2265" max="2265" width="11.81640625" bestFit="1" customWidth="1"/>
    <col min="2266" max="2266" width="10.81640625" bestFit="1" customWidth="1"/>
    <col min="2267" max="2267" width="11.81640625" bestFit="1" customWidth="1"/>
    <col min="2268" max="2268" width="5.81640625" bestFit="1" customWidth="1"/>
    <col min="2269" max="2269" width="11.81640625" bestFit="1" customWidth="1"/>
    <col min="2270" max="2271" width="5.81640625" bestFit="1" customWidth="1"/>
    <col min="2272" max="2272" width="9.81640625" bestFit="1" customWidth="1"/>
    <col min="2273" max="2273" width="11.81640625" bestFit="1" customWidth="1"/>
    <col min="2274" max="2274" width="6.81640625" bestFit="1" customWidth="1"/>
    <col min="2275" max="2276" width="11.81640625" bestFit="1" customWidth="1"/>
    <col min="2277" max="2277" width="7.81640625" bestFit="1" customWidth="1"/>
    <col min="2278" max="2278" width="11.81640625" bestFit="1" customWidth="1"/>
    <col min="2279" max="2280" width="5.81640625" bestFit="1" customWidth="1"/>
    <col min="2281" max="2282" width="11.81640625" bestFit="1" customWidth="1"/>
    <col min="2283" max="2283" width="3.81640625" bestFit="1" customWidth="1"/>
    <col min="2284" max="2284" width="6.81640625" bestFit="1" customWidth="1"/>
    <col min="2285" max="2286" width="11.81640625" bestFit="1" customWidth="1"/>
    <col min="2287" max="2287" width="5.81640625" bestFit="1" customWidth="1"/>
    <col min="2288" max="2293" width="11.81640625" bestFit="1" customWidth="1"/>
    <col min="2294" max="2294" width="5.81640625" bestFit="1" customWidth="1"/>
    <col min="2295" max="2296" width="11.81640625" bestFit="1" customWidth="1"/>
    <col min="2297" max="2297" width="5.81640625" bestFit="1" customWidth="1"/>
    <col min="2298" max="2298" width="11.81640625" bestFit="1" customWidth="1"/>
    <col min="2299" max="2299" width="7.81640625" bestFit="1" customWidth="1"/>
    <col min="2300" max="2300" width="9.81640625" bestFit="1" customWidth="1"/>
    <col min="2301" max="2301" width="10.81640625" bestFit="1" customWidth="1"/>
    <col min="2302" max="2306" width="11.81640625" bestFit="1" customWidth="1"/>
    <col min="2307" max="2307" width="3.81640625" bestFit="1" customWidth="1"/>
    <col min="2308" max="2308" width="5.81640625" bestFit="1" customWidth="1"/>
    <col min="2309" max="2312" width="11.81640625" bestFit="1" customWidth="1"/>
    <col min="2313" max="2313" width="7.81640625" bestFit="1" customWidth="1"/>
    <col min="2314" max="2314" width="11.81640625" bestFit="1" customWidth="1"/>
    <col min="2315" max="2315" width="7.81640625" bestFit="1" customWidth="1"/>
    <col min="2316" max="2316" width="11.81640625" bestFit="1" customWidth="1"/>
    <col min="2317" max="2317" width="3.81640625" bestFit="1" customWidth="1"/>
    <col min="2318" max="2318" width="5.81640625" bestFit="1" customWidth="1"/>
    <col min="2319" max="2324" width="11.81640625" bestFit="1" customWidth="1"/>
    <col min="2325" max="2325" width="5.81640625" bestFit="1" customWidth="1"/>
    <col min="2326" max="2326" width="11.81640625" bestFit="1" customWidth="1"/>
    <col min="2327" max="2327" width="3.81640625" bestFit="1" customWidth="1"/>
    <col min="2328" max="2330" width="11.81640625" bestFit="1" customWidth="1"/>
    <col min="2331" max="2331" width="6.81640625" bestFit="1" customWidth="1"/>
    <col min="2332" max="2334" width="11.81640625" bestFit="1" customWidth="1"/>
    <col min="2335" max="2335" width="5.81640625" bestFit="1" customWidth="1"/>
    <col min="2336" max="2337" width="11.81640625" bestFit="1" customWidth="1"/>
    <col min="2338" max="2338" width="5.81640625" bestFit="1" customWidth="1"/>
    <col min="2339" max="2344" width="11.81640625" bestFit="1" customWidth="1"/>
    <col min="2345" max="2345" width="5.81640625" bestFit="1" customWidth="1"/>
    <col min="2346" max="2346" width="11.81640625" bestFit="1" customWidth="1"/>
    <col min="2347" max="2347" width="9.81640625" bestFit="1" customWidth="1"/>
    <col min="2348" max="2348" width="11.81640625" bestFit="1" customWidth="1"/>
    <col min="2349" max="2349" width="9.81640625" bestFit="1" customWidth="1"/>
    <col min="2350" max="2350" width="3.81640625" bestFit="1" customWidth="1"/>
    <col min="2351" max="2359" width="11.81640625" bestFit="1" customWidth="1"/>
    <col min="2360" max="2360" width="5.81640625" bestFit="1" customWidth="1"/>
    <col min="2361" max="2365" width="11.81640625" bestFit="1" customWidth="1"/>
    <col min="2366" max="2366" width="6.81640625" bestFit="1" customWidth="1"/>
    <col min="2367" max="2367" width="3.81640625" bestFit="1" customWidth="1"/>
    <col min="2368" max="2371" width="11.81640625" bestFit="1" customWidth="1"/>
    <col min="2372" max="2372" width="5.81640625" bestFit="1" customWidth="1"/>
    <col min="2373" max="2373" width="11.81640625" bestFit="1" customWidth="1"/>
    <col min="2374" max="2374" width="5.81640625" bestFit="1" customWidth="1"/>
    <col min="2375" max="2378" width="11.81640625" bestFit="1" customWidth="1"/>
    <col min="2379" max="2380" width="3.81640625" bestFit="1" customWidth="1"/>
    <col min="2381" max="2382" width="11.81640625" bestFit="1" customWidth="1"/>
    <col min="2383" max="2383" width="5.81640625" bestFit="1" customWidth="1"/>
    <col min="2384" max="2384" width="11.81640625" bestFit="1" customWidth="1"/>
    <col min="2385" max="2385" width="3.81640625" bestFit="1" customWidth="1"/>
    <col min="2386" max="2386" width="11.81640625" bestFit="1" customWidth="1"/>
    <col min="2387" max="2387" width="5.81640625" bestFit="1" customWidth="1"/>
    <col min="2388" max="2391" width="11.81640625" bestFit="1" customWidth="1"/>
    <col min="2392" max="2392" width="9.81640625" bestFit="1" customWidth="1"/>
    <col min="2393" max="2396" width="11.81640625" bestFit="1" customWidth="1"/>
    <col min="2397" max="2397" width="3.81640625" bestFit="1" customWidth="1"/>
    <col min="2398" max="2398" width="11.81640625" bestFit="1" customWidth="1"/>
    <col min="2399" max="2399" width="3.81640625" bestFit="1" customWidth="1"/>
    <col min="2400" max="2403" width="11.81640625" bestFit="1" customWidth="1"/>
    <col min="2404" max="2404" width="10.81640625" bestFit="1" customWidth="1"/>
    <col min="2405" max="2410" width="11.81640625" bestFit="1" customWidth="1"/>
    <col min="2411" max="2411" width="3.81640625" bestFit="1" customWidth="1"/>
    <col min="2412" max="2413" width="11.81640625" bestFit="1" customWidth="1"/>
    <col min="2414" max="2414" width="3.81640625" bestFit="1" customWidth="1"/>
    <col min="2415" max="2415" width="11.81640625" bestFit="1" customWidth="1"/>
    <col min="2416" max="2416" width="10.81640625" bestFit="1" customWidth="1"/>
    <col min="2417" max="2417" width="11.81640625" bestFit="1" customWidth="1"/>
    <col min="2418" max="2418" width="6.81640625" bestFit="1" customWidth="1"/>
    <col min="2419" max="2419" width="11.81640625" bestFit="1" customWidth="1"/>
    <col min="2420" max="2420" width="5.81640625" bestFit="1" customWidth="1"/>
    <col min="2421" max="2423" width="11.81640625" bestFit="1" customWidth="1"/>
    <col min="2424" max="2424" width="3.81640625" bestFit="1" customWidth="1"/>
    <col min="2425" max="2426" width="11.81640625" bestFit="1" customWidth="1"/>
    <col min="2427" max="2427" width="6.81640625" bestFit="1" customWidth="1"/>
    <col min="2428" max="2429" width="11.81640625" bestFit="1" customWidth="1"/>
    <col min="2430" max="2430" width="3.81640625" bestFit="1" customWidth="1"/>
    <col min="2431" max="2431" width="11.81640625" bestFit="1" customWidth="1"/>
    <col min="2432" max="2432" width="3.81640625" bestFit="1" customWidth="1"/>
    <col min="2433" max="2433" width="5.81640625" bestFit="1" customWidth="1"/>
    <col min="2434" max="2435" width="11.81640625" bestFit="1" customWidth="1"/>
    <col min="2436" max="2436" width="8.81640625" bestFit="1" customWidth="1"/>
    <col min="2437" max="2438" width="11.81640625" bestFit="1" customWidth="1"/>
    <col min="2439" max="2440" width="5.81640625" bestFit="1" customWidth="1"/>
    <col min="2441" max="2443" width="11.81640625" bestFit="1" customWidth="1"/>
    <col min="2444" max="2444" width="6.81640625" bestFit="1" customWidth="1"/>
    <col min="2445" max="2449" width="11.81640625" bestFit="1" customWidth="1"/>
    <col min="2450" max="2450" width="9.81640625" bestFit="1" customWidth="1"/>
    <col min="2451" max="2451" width="11.81640625" bestFit="1" customWidth="1"/>
    <col min="2452" max="2452" width="6.81640625" bestFit="1" customWidth="1"/>
    <col min="2453" max="2453" width="11.81640625" bestFit="1" customWidth="1"/>
    <col min="2454" max="2454" width="5.81640625" bestFit="1" customWidth="1"/>
    <col min="2455" max="2456" width="11.81640625" bestFit="1" customWidth="1"/>
    <col min="2457" max="2457" width="3.81640625" bestFit="1" customWidth="1"/>
    <col min="2458" max="2459" width="11.81640625" bestFit="1" customWidth="1"/>
    <col min="2460" max="2461" width="5.81640625" bestFit="1" customWidth="1"/>
    <col min="2462" max="2462" width="11.81640625" bestFit="1" customWidth="1"/>
    <col min="2463" max="2463" width="5.81640625" bestFit="1" customWidth="1"/>
    <col min="2464" max="2464" width="11.81640625" bestFit="1" customWidth="1"/>
    <col min="2465" max="2465" width="5.81640625" bestFit="1" customWidth="1"/>
    <col min="2466" max="2469" width="11.81640625" bestFit="1" customWidth="1"/>
    <col min="2470" max="2470" width="3.81640625" bestFit="1" customWidth="1"/>
    <col min="2471" max="2471" width="6.81640625" bestFit="1" customWidth="1"/>
    <col min="2472" max="2474" width="11.81640625" bestFit="1" customWidth="1"/>
    <col min="2475" max="2475" width="5.81640625" bestFit="1" customWidth="1"/>
    <col min="2476" max="2477" width="11.81640625" bestFit="1" customWidth="1"/>
    <col min="2478" max="2478" width="6.81640625" bestFit="1" customWidth="1"/>
    <col min="2479" max="2479" width="11.81640625" bestFit="1" customWidth="1"/>
    <col min="2480" max="2480" width="3.81640625" bestFit="1" customWidth="1"/>
    <col min="2481" max="2481" width="11.81640625" bestFit="1" customWidth="1"/>
    <col min="2482" max="2482" width="10.81640625" bestFit="1" customWidth="1"/>
    <col min="2483" max="2483" width="11.81640625" bestFit="1" customWidth="1"/>
    <col min="2484" max="2484" width="5.81640625" bestFit="1" customWidth="1"/>
    <col min="2485" max="2486" width="11.81640625" bestFit="1" customWidth="1"/>
    <col min="2487" max="2487" width="3.81640625" bestFit="1" customWidth="1"/>
    <col min="2488" max="2488" width="11.81640625" bestFit="1" customWidth="1"/>
    <col min="2489" max="2489" width="10.81640625" bestFit="1" customWidth="1"/>
    <col min="2490" max="2490" width="5.81640625" bestFit="1" customWidth="1"/>
    <col min="2491" max="2498" width="11.81640625" bestFit="1" customWidth="1"/>
    <col min="2499" max="2499" width="5.81640625" bestFit="1" customWidth="1"/>
    <col min="2500" max="2503" width="11.81640625" bestFit="1" customWidth="1"/>
    <col min="2504" max="2504" width="5.81640625" bestFit="1" customWidth="1"/>
    <col min="2505" max="2505" width="3.81640625" bestFit="1" customWidth="1"/>
    <col min="2506" max="2524" width="11.81640625" bestFit="1" customWidth="1"/>
    <col min="2525" max="2525" width="5.81640625" bestFit="1" customWidth="1"/>
    <col min="2526" max="2528" width="11.81640625" bestFit="1" customWidth="1"/>
    <col min="2529" max="2529" width="5.81640625" bestFit="1" customWidth="1"/>
    <col min="2530" max="2534" width="11.81640625" bestFit="1" customWidth="1"/>
    <col min="2535" max="2535" width="5.81640625" bestFit="1" customWidth="1"/>
    <col min="2536" max="2543" width="11.81640625" bestFit="1" customWidth="1"/>
    <col min="2544" max="2544" width="5.81640625" bestFit="1" customWidth="1"/>
    <col min="2545" max="2551" width="11.81640625" bestFit="1" customWidth="1"/>
    <col min="2552" max="2552" width="7.81640625" bestFit="1" customWidth="1"/>
    <col min="2553" max="2553" width="5.81640625" bestFit="1" customWidth="1"/>
    <col min="2554" max="2555" width="11.81640625" bestFit="1" customWidth="1"/>
    <col min="2556" max="2556" width="6.81640625" bestFit="1" customWidth="1"/>
    <col min="2557" max="2563" width="11.81640625" bestFit="1" customWidth="1"/>
    <col min="2564" max="2565" width="5.81640625" bestFit="1" customWidth="1"/>
    <col min="2566" max="2570" width="11.81640625" bestFit="1" customWidth="1"/>
    <col min="2571" max="2571" width="5.81640625" bestFit="1" customWidth="1"/>
    <col min="2572" max="2573" width="11.81640625" bestFit="1" customWidth="1"/>
    <col min="2574" max="2574" width="5.81640625" bestFit="1" customWidth="1"/>
    <col min="2575" max="2575" width="11.81640625" bestFit="1" customWidth="1"/>
    <col min="2576" max="2576" width="5.81640625" bestFit="1" customWidth="1"/>
    <col min="2577" max="2577" width="11.81640625" bestFit="1" customWidth="1"/>
    <col min="2578" max="2578" width="5.81640625" bestFit="1" customWidth="1"/>
    <col min="2579" max="2579" width="11.81640625" bestFit="1" customWidth="1"/>
    <col min="2580" max="2582" width="5.81640625" bestFit="1" customWidth="1"/>
    <col min="2583" max="2583" width="11.81640625" bestFit="1" customWidth="1"/>
    <col min="2584" max="2584" width="6.81640625" bestFit="1" customWidth="1"/>
    <col min="2585" max="2586" width="11.81640625" bestFit="1" customWidth="1"/>
    <col min="2587" max="2587" width="5.81640625" bestFit="1" customWidth="1"/>
    <col min="2588" max="2588" width="3.81640625" bestFit="1" customWidth="1"/>
    <col min="2589" max="2593" width="11.81640625" bestFit="1" customWidth="1"/>
    <col min="2594" max="2594" width="10.81640625" bestFit="1" customWidth="1"/>
    <col min="2595" max="2595" width="8.81640625" bestFit="1" customWidth="1"/>
    <col min="2596" max="2597" width="11.81640625" bestFit="1" customWidth="1"/>
    <col min="2598" max="2598" width="6.81640625" bestFit="1" customWidth="1"/>
    <col min="2599" max="2599" width="11.81640625" bestFit="1" customWidth="1"/>
    <col min="2600" max="2600" width="8.81640625" bestFit="1" customWidth="1"/>
    <col min="2601" max="2605" width="11.81640625" bestFit="1" customWidth="1"/>
    <col min="2606" max="2606" width="6.81640625" bestFit="1" customWidth="1"/>
    <col min="2607" max="2607" width="11.81640625" bestFit="1" customWidth="1"/>
    <col min="2608" max="2608" width="3.81640625" bestFit="1" customWidth="1"/>
    <col min="2609" max="2610" width="11.81640625" bestFit="1" customWidth="1"/>
    <col min="2611" max="2611" width="5.81640625" bestFit="1" customWidth="1"/>
    <col min="2612" max="2612" width="11.81640625" bestFit="1" customWidth="1"/>
    <col min="2613" max="2613" width="6.81640625" bestFit="1" customWidth="1"/>
    <col min="2614" max="2629" width="11.81640625" bestFit="1" customWidth="1"/>
    <col min="2630" max="2630" width="6.81640625" bestFit="1" customWidth="1"/>
    <col min="2631" max="2634" width="11.81640625" bestFit="1" customWidth="1"/>
    <col min="2635" max="2635" width="7.81640625" bestFit="1" customWidth="1"/>
    <col min="2636" max="2636" width="3.81640625" bestFit="1" customWidth="1"/>
    <col min="2637" max="2637" width="5.81640625" bestFit="1" customWidth="1"/>
    <col min="2638" max="2641" width="11.81640625" bestFit="1" customWidth="1"/>
    <col min="2642" max="2642" width="8.81640625" bestFit="1" customWidth="1"/>
    <col min="2643" max="2648" width="11.81640625" bestFit="1" customWidth="1"/>
    <col min="2649" max="2649" width="3.81640625" bestFit="1" customWidth="1"/>
    <col min="2650" max="2652" width="11.81640625" bestFit="1" customWidth="1"/>
    <col min="2653" max="2655" width="5.81640625" bestFit="1" customWidth="1"/>
    <col min="2656" max="2657" width="11.81640625" bestFit="1" customWidth="1"/>
    <col min="2658" max="2659" width="3.81640625" bestFit="1" customWidth="1"/>
    <col min="2660" max="2660" width="11.81640625" bestFit="1" customWidth="1"/>
    <col min="2661" max="2661" width="7.81640625" bestFit="1" customWidth="1"/>
    <col min="2662" max="2664" width="11.81640625" bestFit="1" customWidth="1"/>
    <col min="2665" max="2665" width="3.81640625" bestFit="1" customWidth="1"/>
    <col min="2666" max="2666" width="10.81640625" bestFit="1" customWidth="1"/>
    <col min="2667" max="2669" width="11.81640625" bestFit="1" customWidth="1"/>
    <col min="2670" max="2670" width="3.81640625" bestFit="1" customWidth="1"/>
    <col min="2671" max="2671" width="5.81640625" bestFit="1" customWidth="1"/>
    <col min="2672" max="2672" width="11.81640625" bestFit="1" customWidth="1"/>
    <col min="2673" max="2673" width="10.81640625" bestFit="1" customWidth="1"/>
    <col min="2674" max="2675" width="11.81640625" bestFit="1" customWidth="1"/>
    <col min="2676" max="2676" width="5.81640625" bestFit="1" customWidth="1"/>
    <col min="2677" max="2678" width="11.81640625" bestFit="1" customWidth="1"/>
    <col min="2679" max="2680" width="5.81640625" bestFit="1" customWidth="1"/>
    <col min="2681" max="2682" width="11.81640625" bestFit="1" customWidth="1"/>
    <col min="2683" max="2683" width="3.81640625" bestFit="1" customWidth="1"/>
    <col min="2684" max="2688" width="11.81640625" bestFit="1" customWidth="1"/>
    <col min="2689" max="2690" width="3.81640625" bestFit="1" customWidth="1"/>
    <col min="2691" max="2691" width="11.81640625" bestFit="1" customWidth="1"/>
    <col min="2692" max="2692" width="5.81640625" bestFit="1" customWidth="1"/>
    <col min="2693" max="2693" width="11.81640625" bestFit="1" customWidth="1"/>
    <col min="2694" max="2694" width="6.81640625" bestFit="1" customWidth="1"/>
    <col min="2695" max="2695" width="3.81640625" bestFit="1" customWidth="1"/>
    <col min="2696" max="2698" width="11.81640625" bestFit="1" customWidth="1"/>
    <col min="2699" max="2699" width="6.81640625" bestFit="1" customWidth="1"/>
    <col min="2700" max="2700" width="5.81640625" bestFit="1" customWidth="1"/>
    <col min="2701" max="2703" width="11.81640625" bestFit="1" customWidth="1"/>
    <col min="2704" max="2705" width="5.81640625" bestFit="1" customWidth="1"/>
    <col min="2706" max="2713" width="11.81640625" bestFit="1" customWidth="1"/>
    <col min="2714" max="2714" width="5.81640625" bestFit="1" customWidth="1"/>
    <col min="2715" max="2715" width="11.81640625" bestFit="1" customWidth="1"/>
    <col min="2716" max="2716" width="3.81640625" bestFit="1" customWidth="1"/>
    <col min="2717" max="2718" width="11.81640625" bestFit="1" customWidth="1"/>
    <col min="2719" max="2719" width="7.81640625" bestFit="1" customWidth="1"/>
    <col min="2720" max="2720" width="5.81640625" bestFit="1" customWidth="1"/>
    <col min="2721" max="2722" width="11.81640625" bestFit="1" customWidth="1"/>
    <col min="2723" max="2723" width="6.81640625" bestFit="1" customWidth="1"/>
    <col min="2724" max="2724" width="8.81640625" bestFit="1" customWidth="1"/>
    <col min="2725" max="2730" width="11.81640625" bestFit="1" customWidth="1"/>
    <col min="2731" max="2731" width="8.81640625" bestFit="1" customWidth="1"/>
    <col min="2732" max="2732" width="11.81640625" bestFit="1" customWidth="1"/>
    <col min="2733" max="2733" width="6.81640625" bestFit="1" customWidth="1"/>
    <col min="2734" max="2737" width="11.81640625" bestFit="1" customWidth="1"/>
    <col min="2738" max="2738" width="8.81640625" bestFit="1" customWidth="1"/>
    <col min="2739" max="2739" width="10.81640625" bestFit="1" customWidth="1"/>
    <col min="2740" max="2741" width="11.81640625" bestFit="1" customWidth="1"/>
    <col min="2742" max="2742" width="7.81640625" bestFit="1" customWidth="1"/>
    <col min="2743" max="2743" width="5.81640625" bestFit="1" customWidth="1"/>
    <col min="2744" max="2747" width="11.81640625" bestFit="1" customWidth="1"/>
    <col min="2748" max="2748" width="7.81640625" bestFit="1" customWidth="1"/>
    <col min="2749" max="2750" width="11.81640625" bestFit="1" customWidth="1"/>
    <col min="2751" max="2751" width="5.81640625" bestFit="1" customWidth="1"/>
    <col min="2752" max="2757" width="11.81640625" bestFit="1" customWidth="1"/>
    <col min="2758" max="2758" width="3.81640625" bestFit="1" customWidth="1"/>
    <col min="2759" max="2759" width="9.81640625" bestFit="1" customWidth="1"/>
    <col min="2760" max="2765" width="11.81640625" bestFit="1" customWidth="1"/>
    <col min="2766" max="2766" width="5.81640625" bestFit="1" customWidth="1"/>
    <col min="2767" max="2767" width="11.81640625" bestFit="1" customWidth="1"/>
    <col min="2768" max="2768" width="5.81640625" bestFit="1" customWidth="1"/>
    <col min="2769" max="2774" width="11.81640625" bestFit="1" customWidth="1"/>
    <col min="2775" max="2775" width="6.81640625" bestFit="1" customWidth="1"/>
    <col min="2776" max="2778" width="11.81640625" bestFit="1" customWidth="1"/>
    <col min="2779" max="2779" width="5.81640625" bestFit="1" customWidth="1"/>
    <col min="2780" max="2780" width="6.81640625" bestFit="1" customWidth="1"/>
    <col min="2781" max="2782" width="11.81640625" bestFit="1" customWidth="1"/>
    <col min="2783" max="2783" width="5.81640625" bestFit="1" customWidth="1"/>
    <col min="2784" max="2784" width="7.81640625" bestFit="1" customWidth="1"/>
    <col min="2785" max="2789" width="11.81640625" bestFit="1" customWidth="1"/>
    <col min="2790" max="2790" width="9.81640625" bestFit="1" customWidth="1"/>
    <col min="2791" max="2791" width="11.81640625" bestFit="1" customWidth="1"/>
    <col min="2792" max="2792" width="9.81640625" bestFit="1" customWidth="1"/>
    <col min="2793" max="2793" width="11.81640625" bestFit="1" customWidth="1"/>
    <col min="2794" max="2794" width="6.81640625" bestFit="1" customWidth="1"/>
    <col min="2795" max="2795" width="5.81640625" bestFit="1" customWidth="1"/>
    <col min="2796" max="2796" width="11.81640625" bestFit="1" customWidth="1"/>
    <col min="2797" max="2797" width="10.81640625" bestFit="1" customWidth="1"/>
    <col min="2798" max="2798" width="11.81640625" bestFit="1" customWidth="1"/>
    <col min="2799" max="2800" width="7.81640625" bestFit="1" customWidth="1"/>
    <col min="2801" max="2801" width="11.81640625" bestFit="1" customWidth="1"/>
    <col min="2802" max="2802" width="10.81640625" bestFit="1" customWidth="1"/>
    <col min="2803" max="2807" width="11.81640625" bestFit="1" customWidth="1"/>
    <col min="2808" max="2808" width="4.81640625" bestFit="1" customWidth="1"/>
    <col min="2809" max="2810" width="11.81640625" bestFit="1" customWidth="1"/>
    <col min="2811" max="2811" width="8.81640625" bestFit="1" customWidth="1"/>
    <col min="2812" max="2815" width="11.81640625" bestFit="1" customWidth="1"/>
    <col min="2816" max="2816" width="8.81640625" bestFit="1" customWidth="1"/>
    <col min="2817" max="2817" width="11.81640625" bestFit="1" customWidth="1"/>
    <col min="2818" max="2818" width="10.81640625" bestFit="1" customWidth="1"/>
    <col min="2819" max="2819" width="11.81640625" bestFit="1" customWidth="1"/>
    <col min="2820" max="2820" width="10.81640625" bestFit="1" customWidth="1"/>
    <col min="2821" max="2822" width="11.81640625" bestFit="1" customWidth="1"/>
    <col min="2823" max="2823" width="9.81640625" bestFit="1" customWidth="1"/>
    <col min="2824" max="2826" width="11.81640625" bestFit="1" customWidth="1"/>
    <col min="2827" max="2827" width="10.81640625" bestFit="1" customWidth="1"/>
    <col min="2828" max="2828" width="11.81640625" bestFit="1" customWidth="1"/>
    <col min="2829" max="2829" width="8.81640625" bestFit="1" customWidth="1"/>
    <col min="2830" max="2833" width="11.81640625" bestFit="1" customWidth="1"/>
    <col min="2834" max="2834" width="6.81640625" bestFit="1" customWidth="1"/>
    <col min="2835" max="2835" width="11.81640625" bestFit="1" customWidth="1"/>
    <col min="2836" max="2836" width="6.81640625" bestFit="1" customWidth="1"/>
    <col min="2837" max="2837" width="7.81640625" bestFit="1" customWidth="1"/>
    <col min="2838" max="2838" width="6.81640625" bestFit="1" customWidth="1"/>
    <col min="2839" max="2844" width="11.81640625" bestFit="1" customWidth="1"/>
    <col min="2845" max="2845" width="7.81640625" bestFit="1" customWidth="1"/>
    <col min="2846" max="2856" width="11.81640625" bestFit="1" customWidth="1"/>
    <col min="2857" max="2857" width="7.81640625" bestFit="1" customWidth="1"/>
    <col min="2858" max="2861" width="11.81640625" bestFit="1" customWidth="1"/>
    <col min="2862" max="2863" width="8.81640625" bestFit="1" customWidth="1"/>
    <col min="2864" max="2875" width="11.81640625" bestFit="1" customWidth="1"/>
    <col min="2876" max="2876" width="8.81640625" bestFit="1" customWidth="1"/>
    <col min="2877" max="2877" width="11.81640625" bestFit="1" customWidth="1"/>
    <col min="2878" max="2878" width="7.81640625" bestFit="1" customWidth="1"/>
    <col min="2879" max="2886" width="11.81640625" bestFit="1" customWidth="1"/>
    <col min="2887" max="2887" width="8.81640625" bestFit="1" customWidth="1"/>
    <col min="2888" max="2889" width="11.81640625" bestFit="1" customWidth="1"/>
    <col min="2890" max="2890" width="10.81640625" bestFit="1" customWidth="1"/>
    <col min="2891" max="2898" width="11.81640625" bestFit="1" customWidth="1"/>
    <col min="2899" max="2899" width="8.81640625" bestFit="1" customWidth="1"/>
    <col min="2900" max="2901" width="11.81640625" bestFit="1" customWidth="1"/>
    <col min="2902" max="2902" width="6.81640625" bestFit="1" customWidth="1"/>
    <col min="2903" max="2907" width="11.81640625" bestFit="1" customWidth="1"/>
    <col min="2908" max="2908" width="6.81640625" bestFit="1" customWidth="1"/>
    <col min="2909" max="2911" width="11.81640625" bestFit="1" customWidth="1"/>
    <col min="2912" max="2912" width="8.81640625" bestFit="1" customWidth="1"/>
    <col min="2913" max="2917" width="11.81640625" bestFit="1" customWidth="1"/>
    <col min="2918" max="2918" width="10.81640625" bestFit="1" customWidth="1"/>
    <col min="2919" max="2919" width="6.81640625" bestFit="1" customWidth="1"/>
    <col min="2920" max="2920" width="9.81640625" bestFit="1" customWidth="1"/>
    <col min="2921" max="2921" width="8.81640625" bestFit="1" customWidth="1"/>
    <col min="2922" max="2922" width="11.81640625" bestFit="1" customWidth="1"/>
    <col min="2923" max="2923" width="7.81640625" bestFit="1" customWidth="1"/>
    <col min="2924" max="2924" width="6.81640625" bestFit="1" customWidth="1"/>
    <col min="2925" max="2928" width="11.81640625" bestFit="1" customWidth="1"/>
    <col min="2929" max="2929" width="7.81640625" bestFit="1" customWidth="1"/>
    <col min="2930" max="2930" width="6.81640625" bestFit="1" customWidth="1"/>
    <col min="2931" max="2931" width="10.81640625" bestFit="1" customWidth="1"/>
    <col min="2932" max="2933" width="11.81640625" bestFit="1" customWidth="1"/>
    <col min="2934" max="2934" width="7.81640625" bestFit="1" customWidth="1"/>
    <col min="2935" max="2935" width="8.81640625" bestFit="1" customWidth="1"/>
    <col min="2936" max="2937" width="11.81640625" bestFit="1" customWidth="1"/>
    <col min="2938" max="2938" width="6.81640625" bestFit="1" customWidth="1"/>
    <col min="2939" max="2940" width="11.81640625" bestFit="1" customWidth="1"/>
    <col min="2941" max="2941" width="7.81640625" bestFit="1" customWidth="1"/>
    <col min="2942" max="2942" width="6.81640625" bestFit="1" customWidth="1"/>
    <col min="2943" max="2944" width="11.81640625" bestFit="1" customWidth="1"/>
    <col min="2945" max="2945" width="7.81640625" bestFit="1" customWidth="1"/>
    <col min="2946" max="2947" width="11.81640625" bestFit="1" customWidth="1"/>
    <col min="2948" max="2948" width="6.81640625" bestFit="1" customWidth="1"/>
    <col min="2949" max="2950" width="11.81640625" bestFit="1" customWidth="1"/>
    <col min="2951" max="2951" width="6.81640625" bestFit="1" customWidth="1"/>
    <col min="2952" max="2956" width="11.81640625" bestFit="1" customWidth="1"/>
    <col min="2957" max="2957" width="9.81640625" bestFit="1" customWidth="1"/>
    <col min="2958" max="2958" width="10.81640625" bestFit="1" customWidth="1"/>
    <col min="2959" max="2959" width="11.81640625" bestFit="1" customWidth="1"/>
    <col min="2960" max="2960" width="6.81640625" bestFit="1" customWidth="1"/>
    <col min="2961" max="2964" width="11.81640625" bestFit="1" customWidth="1"/>
    <col min="2965" max="2965" width="6.81640625" bestFit="1" customWidth="1"/>
    <col min="2966" max="2966" width="11.81640625" bestFit="1" customWidth="1"/>
    <col min="2967" max="2967" width="6.81640625" bestFit="1" customWidth="1"/>
    <col min="2968" max="2968" width="11.81640625" bestFit="1" customWidth="1"/>
    <col min="2969" max="2969" width="8.81640625" bestFit="1" customWidth="1"/>
    <col min="2970" max="2970" width="6.81640625" bestFit="1" customWidth="1"/>
    <col min="2971" max="2971" width="10.81640625" bestFit="1" customWidth="1"/>
    <col min="2972" max="2972" width="11.81640625" bestFit="1" customWidth="1"/>
    <col min="2973" max="2973" width="6.81640625" bestFit="1" customWidth="1"/>
    <col min="2974" max="2974" width="8.81640625" bestFit="1" customWidth="1"/>
    <col min="2975" max="2975" width="11.81640625" bestFit="1" customWidth="1"/>
    <col min="2976" max="2976" width="6.81640625" bestFit="1" customWidth="1"/>
    <col min="2977" max="2978" width="11.81640625" bestFit="1" customWidth="1"/>
    <col min="2979" max="2979" width="8.81640625" bestFit="1" customWidth="1"/>
    <col min="2980" max="2980" width="9.81640625" bestFit="1" customWidth="1"/>
    <col min="2981" max="2990" width="11.81640625" bestFit="1" customWidth="1"/>
    <col min="2991" max="2991" width="7.81640625" bestFit="1" customWidth="1"/>
    <col min="2992" max="2994" width="11.81640625" bestFit="1" customWidth="1"/>
    <col min="2995" max="2995" width="6.81640625" bestFit="1" customWidth="1"/>
    <col min="2996" max="3003" width="11.81640625" bestFit="1" customWidth="1"/>
    <col min="3004" max="3005" width="8.81640625" bestFit="1" customWidth="1"/>
    <col min="3006" max="3011" width="11.81640625" bestFit="1" customWidth="1"/>
    <col min="3012" max="3012" width="7.81640625" bestFit="1" customWidth="1"/>
    <col min="3013" max="3013" width="11.81640625" bestFit="1" customWidth="1"/>
    <col min="3014" max="3014" width="8.81640625" bestFit="1" customWidth="1"/>
    <col min="3015" max="3022" width="11.81640625" bestFit="1" customWidth="1"/>
    <col min="3023" max="3023" width="10.81640625" bestFit="1" customWidth="1"/>
    <col min="3024" max="3025" width="11.81640625" bestFit="1" customWidth="1"/>
    <col min="3026" max="3026" width="4.81640625" bestFit="1" customWidth="1"/>
    <col min="3027" max="3032" width="11.81640625" bestFit="1" customWidth="1"/>
    <col min="3033" max="3033" width="4.81640625" bestFit="1" customWidth="1"/>
    <col min="3034" max="3035" width="11.81640625" bestFit="1" customWidth="1"/>
    <col min="3036" max="3036" width="7.81640625" bestFit="1" customWidth="1"/>
    <col min="3037" max="3037" width="6.81640625" bestFit="1" customWidth="1"/>
    <col min="3038" max="3045" width="11.81640625" bestFit="1" customWidth="1"/>
    <col min="3046" max="3046" width="8.81640625" bestFit="1" customWidth="1"/>
    <col min="3047" max="3048" width="11.81640625" bestFit="1" customWidth="1"/>
    <col min="3049" max="3049" width="7.81640625" bestFit="1" customWidth="1"/>
    <col min="3050" max="3050" width="6.81640625" bestFit="1" customWidth="1"/>
    <col min="3051" max="3051" width="11.81640625" bestFit="1" customWidth="1"/>
    <col min="3052" max="3052" width="9.81640625" bestFit="1" customWidth="1"/>
    <col min="3053" max="3053" width="8.81640625" bestFit="1" customWidth="1"/>
    <col min="3054" max="3054" width="11.81640625" bestFit="1" customWidth="1"/>
    <col min="3055" max="3055" width="9.81640625" bestFit="1" customWidth="1"/>
    <col min="3056" max="3057" width="11.81640625" bestFit="1" customWidth="1"/>
    <col min="3058" max="3058" width="7.81640625" bestFit="1" customWidth="1"/>
    <col min="3059" max="3061" width="11.81640625" bestFit="1" customWidth="1"/>
    <col min="3062" max="3062" width="10.81640625" bestFit="1" customWidth="1"/>
    <col min="3063" max="3063" width="7.81640625" bestFit="1" customWidth="1"/>
    <col min="3064" max="3068" width="11.81640625" bestFit="1" customWidth="1"/>
    <col min="3069" max="3069" width="10.7265625" bestFit="1" customWidth="1"/>
  </cols>
  <sheetData>
    <row r="2" spans="1:6">
      <c r="A2" s="6" t="s">
        <v>8369</v>
      </c>
      <c r="B2" t="s">
        <v>8324</v>
      </c>
    </row>
    <row r="4" spans="1:6">
      <c r="A4" s="6" t="s">
        <v>8370</v>
      </c>
      <c r="B4" s="6" t="s">
        <v>8314</v>
      </c>
    </row>
    <row r="5" spans="1:6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7" t="s">
        <v>8315</v>
      </c>
      <c r="B6" s="8">
        <v>28.10031324987181</v>
      </c>
      <c r="C6" s="8">
        <v>56.032323877249375</v>
      </c>
      <c r="D6" s="8"/>
      <c r="E6" s="8">
        <v>548.80041393192016</v>
      </c>
      <c r="F6" s="8">
        <v>338.17299039899206</v>
      </c>
    </row>
    <row r="7" spans="1:6">
      <c r="A7" s="7" t="s">
        <v>8316</v>
      </c>
      <c r="B7" s="8">
        <v>1.2947457627118644</v>
      </c>
      <c r="C7" s="8">
        <v>17.209783617202447</v>
      </c>
      <c r="D7" s="8">
        <v>35.725409704111534</v>
      </c>
      <c r="E7" s="8">
        <v>768.87552735486054</v>
      </c>
      <c r="F7" s="8">
        <v>143.95692504976253</v>
      </c>
    </row>
    <row r="8" spans="1:6">
      <c r="A8" s="7" t="s">
        <v>8317</v>
      </c>
      <c r="B8" s="8"/>
      <c r="C8" s="8">
        <v>49.499961116396648</v>
      </c>
      <c r="D8" s="8"/>
      <c r="E8" s="8">
        <v>1272.6632933936025</v>
      </c>
      <c r="F8" s="8">
        <v>494.28662739901694</v>
      </c>
    </row>
    <row r="9" spans="1:6">
      <c r="A9" s="7" t="s">
        <v>8318</v>
      </c>
      <c r="B9" s="8">
        <v>14.035306046123063</v>
      </c>
      <c r="C9" s="8"/>
      <c r="D9" s="8"/>
      <c r="E9" s="8"/>
      <c r="F9" s="8">
        <v>14.035306046123063</v>
      </c>
    </row>
    <row r="10" spans="1:6">
      <c r="A10" s="7" t="s">
        <v>8319</v>
      </c>
      <c r="B10" s="8">
        <v>13.026594777253857</v>
      </c>
      <c r="C10" s="8">
        <v>16.954774951399585</v>
      </c>
      <c r="D10" s="8">
        <v>132.68139801209693</v>
      </c>
      <c r="E10" s="8">
        <v>183.42282407554441</v>
      </c>
      <c r="F10" s="8">
        <v>148.56722550106988</v>
      </c>
    </row>
    <row r="11" spans="1:6">
      <c r="A11" s="7" t="s">
        <v>8320</v>
      </c>
      <c r="B11" s="8"/>
      <c r="C11" s="8">
        <v>54.921779149436347</v>
      </c>
      <c r="D11" s="8"/>
      <c r="E11" s="8">
        <v>687.54676167162381</v>
      </c>
      <c r="F11" s="8">
        <v>351.10529369391514</v>
      </c>
    </row>
    <row r="12" spans="1:6">
      <c r="A12" s="7" t="s">
        <v>8321</v>
      </c>
      <c r="B12" s="8">
        <v>19.750354752568324</v>
      </c>
      <c r="C12" s="8">
        <v>13.80644323124525</v>
      </c>
      <c r="D12" s="8"/>
      <c r="E12" s="8">
        <v>912.99064542052679</v>
      </c>
      <c r="F12" s="8">
        <v>318.08093066070609</v>
      </c>
    </row>
    <row r="13" spans="1:6">
      <c r="A13" s="7" t="s">
        <v>8322</v>
      </c>
      <c r="B13" s="8">
        <v>340.76061067695275</v>
      </c>
      <c r="C13" s="8">
        <v>189.72517918809086</v>
      </c>
      <c r="D13" s="8"/>
      <c r="E13" s="8">
        <v>2647.0810359760076</v>
      </c>
      <c r="F13" s="8">
        <v>1090.5113139775774</v>
      </c>
    </row>
    <row r="14" spans="1:6">
      <c r="A14" s="7" t="s">
        <v>8323</v>
      </c>
      <c r="B14" s="8">
        <v>88.453236597567098</v>
      </c>
      <c r="C14" s="8">
        <v>31.092790278853979</v>
      </c>
      <c r="D14" s="8">
        <v>91.864158077941454</v>
      </c>
      <c r="E14" s="8">
        <v>207.70541042948932</v>
      </c>
      <c r="F14" s="8">
        <v>140.03667947293411</v>
      </c>
    </row>
    <row r="15" spans="1:6">
      <c r="A15" s="7" t="s">
        <v>8312</v>
      </c>
      <c r="B15" s="8">
        <v>189.87952946442914</v>
      </c>
      <c r="C15" s="8">
        <v>55.803418810566932</v>
      </c>
      <c r="D15" s="8">
        <v>101.45440424674403</v>
      </c>
      <c r="E15" s="8">
        <v>578.0341531062104</v>
      </c>
      <c r="F15" s="8">
        <v>345.0958996870832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 Stats</vt:lpstr>
      <vt:lpstr>Subcategory Stats</vt:lpstr>
      <vt:lpstr>Outcomes Based on Launch Date</vt:lpstr>
      <vt:lpstr>Bonus Sheet</vt:lpstr>
      <vt:lpstr>Sheet7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Liu</cp:lastModifiedBy>
  <dcterms:created xsi:type="dcterms:W3CDTF">2017-04-20T15:17:24Z</dcterms:created>
  <dcterms:modified xsi:type="dcterms:W3CDTF">2019-12-24T06:19:17Z</dcterms:modified>
</cp:coreProperties>
</file>