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"/>
    </mc:Choice>
  </mc:AlternateContent>
  <xr:revisionPtr revIDLastSave="0" documentId="8_{2C6929DC-90A6-499F-AD29-A52A9289B104}" xr6:coauthVersionLast="47" xr6:coauthVersionMax="47" xr10:uidLastSave="{00000000-0000-0000-0000-000000000000}"/>
  <bookViews>
    <workbookView xWindow="-90" yWindow="-90" windowWidth="19380" windowHeight="10980" activeTab="1" xr2:uid="{BBCEBB03-5C24-4BB9-B1B0-DAA316E19A5D}"/>
  </bookViews>
  <sheets>
    <sheet name="Sheet1" sheetId="1" r:id="rId1"/>
    <sheet name="Sheet2" sheetId="2" r:id="rId2"/>
  </sheets>
  <definedNames>
    <definedName name="solver_adj" localSheetId="0" hidden="1">Sheet1!$C$7</definedName>
    <definedName name="solver_adj" localSheetId="1" hidden="1">Sheet2!$D$9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Sheet1!$B$7</definedName>
    <definedName name="solver_opt" localSheetId="1" hidden="1">Sheet2!$C$9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-0.36267</definedName>
    <definedName name="solver_val" localSheetId="1" hidden="1">2.144507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10" i="2"/>
  <c r="D2" i="2"/>
  <c r="B2" i="2"/>
  <c r="B9" i="2"/>
  <c r="C2" i="2"/>
  <c r="B1" i="2"/>
  <c r="B8" i="2" s="1"/>
  <c r="E10" i="2"/>
  <c r="B10" i="2"/>
  <c r="E9" i="2"/>
  <c r="E8" i="2"/>
  <c r="D1" i="2"/>
  <c r="C1" i="2"/>
  <c r="B17" i="1"/>
  <c r="B13" i="1"/>
  <c r="A13" i="1"/>
  <c r="C9" i="1"/>
  <c r="A7" i="1"/>
  <c r="B7" i="1"/>
  <c r="A1" i="1"/>
  <c r="B1" i="1"/>
  <c r="C3" i="1"/>
  <c r="D3" i="2" l="1"/>
  <c r="D5" i="2" s="1"/>
  <c r="B3" i="2"/>
  <c r="B5" i="2" s="1"/>
  <c r="C3" i="2"/>
  <c r="C5" i="2" s="1"/>
</calcChain>
</file>

<file path=xl/sharedStrings.xml><?xml version="1.0" encoding="utf-8"?>
<sst xmlns="http://schemas.openxmlformats.org/spreadsheetml/2006/main" count="7" uniqueCount="7">
  <si>
    <t>angle</t>
  </si>
  <si>
    <t>scat phot</t>
  </si>
  <si>
    <t>Ee</t>
  </si>
  <si>
    <t>cot</t>
  </si>
  <si>
    <t>solver</t>
  </si>
  <si>
    <t>rad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</si>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</sst>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EAF6-B594-4441-8402-1C5EFE05BFA7}">
  <dimension ref="A1:C17"/>
  <sheetViews>
    <sheetView workbookViewId="0">
      <selection activeCell="C8" sqref="C8"/>
    </sheetView>
  </sheetViews>
  <sheetFormatPr defaultRowHeight="14.75" x14ac:dyDescent="0.75"/>
  <sheetData>
    <row r="1" spans="1:3" x14ac:dyDescent="0.75">
      <c r="A1">
        <f>(1/(250-120)-1/250)*511</f>
        <v>1.886769230769231</v>
      </c>
      <c r="B1">
        <f>(1-COS(C1))</f>
        <v>1.8867690003615416</v>
      </c>
      <c r="C1">
        <v>2.6611036398291472</v>
      </c>
    </row>
    <row r="3" spans="1:3" x14ac:dyDescent="0.75">
      <c r="C3">
        <f>C1/2/PI()*360</f>
        <v>152.47000740911164</v>
      </c>
    </row>
    <row r="7" spans="1:3" x14ac:dyDescent="0.75">
      <c r="A7">
        <f>1-511*(1/150-1/250)</f>
        <v>-0.36266666666666691</v>
      </c>
      <c r="B7">
        <f>COS(C7)</f>
        <v>-0.36267006503988197</v>
      </c>
      <c r="C7">
        <v>1.9419277585433279</v>
      </c>
    </row>
    <row r="9" spans="1:3" x14ac:dyDescent="0.75">
      <c r="C9">
        <f>C7/2/PI()*360</f>
        <v>111.26426468383269</v>
      </c>
    </row>
    <row r="13" spans="1:3" x14ac:dyDescent="0.75">
      <c r="A13">
        <f>1-511*(1/100-1/250)</f>
        <v>-2.0660000000000003</v>
      </c>
      <c r="B13">
        <f>COS(C13)</f>
        <v>0.28366218546322625</v>
      </c>
      <c r="C13">
        <v>5</v>
      </c>
    </row>
    <row r="17" spans="2:2" x14ac:dyDescent="0.75">
      <c r="B17" t="e">
        <f>ACOS(A13)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10CA-BCA8-46E3-AB04-07104787BF5F}">
  <dimension ref="A1:E10"/>
  <sheetViews>
    <sheetView tabSelected="1" workbookViewId="0">
      <selection activeCell="D10" sqref="D10"/>
    </sheetView>
  </sheetViews>
  <sheetFormatPr defaultRowHeight="14.75" x14ac:dyDescent="0.75"/>
  <sheetData>
    <row r="1" spans="1:5" x14ac:dyDescent="0.75">
      <c r="A1" t="s">
        <v>0</v>
      </c>
      <c r="B1">
        <f>30/360*2*PI()</f>
        <v>0.52359877559829882</v>
      </c>
      <c r="C1">
        <f>50/360*2*PI()</f>
        <v>0.87266462599716477</v>
      </c>
      <c r="D1">
        <f>100/360*2*PI()</f>
        <v>1.7453292519943295</v>
      </c>
    </row>
    <row r="2" spans="1:5" x14ac:dyDescent="0.75">
      <c r="B2">
        <f>(1-COS(B1))/0.511+1/1000</f>
        <v>0.26318120590129412</v>
      </c>
      <c r="C2">
        <f>(1-COS(C1))/0.511+1/1000</f>
        <v>0.70004577360755504</v>
      </c>
      <c r="D2">
        <f>(1-COS(D1))/511+1/1000</f>
        <v>3.2967674709724662E-3</v>
      </c>
    </row>
    <row r="3" spans="1:5" x14ac:dyDescent="0.75">
      <c r="A3" t="s">
        <v>1</v>
      </c>
      <c r="B3">
        <f>1/B2</f>
        <v>3.7996634166006866</v>
      </c>
      <c r="C3">
        <f>1/C2</f>
        <v>1.428478019153929</v>
      </c>
      <c r="D3">
        <f>1/D2</f>
        <v>303.32742870246301</v>
      </c>
    </row>
    <row r="5" spans="1:5" x14ac:dyDescent="0.75">
      <c r="A5" t="s">
        <v>2</v>
      </c>
      <c r="B5">
        <f>1000-B3</f>
        <v>996.20033658339935</v>
      </c>
      <c r="C5">
        <f>1000-C3</f>
        <v>998.57152198084611</v>
      </c>
      <c r="D5">
        <f>1000-D3</f>
        <v>696.67257129753693</v>
      </c>
    </row>
    <row r="7" spans="1:5" x14ac:dyDescent="0.75">
      <c r="B7" t="s">
        <v>3</v>
      </c>
      <c r="C7" t="s">
        <v>4</v>
      </c>
      <c r="D7" t="s">
        <v>5</v>
      </c>
      <c r="E7" t="s">
        <v>6</v>
      </c>
    </row>
    <row r="8" spans="1:5" x14ac:dyDescent="0.75">
      <c r="B8">
        <f>_xlfn.COT(B1/2)</f>
        <v>3.7320508075688776</v>
      </c>
      <c r="C8">
        <f>(1+1000/511)*TAN(D8)</f>
        <v>3.732050998678675</v>
      </c>
      <c r="D8">
        <v>0.90076106937350497</v>
      </c>
      <c r="E8">
        <f>D8/2/PI()*360</f>
        <v>51.609807624792595</v>
      </c>
    </row>
    <row r="9" spans="1:5" x14ac:dyDescent="0.75">
      <c r="B9">
        <f>_xlfn.COT(C1/2)</f>
        <v>2.1445069205095586</v>
      </c>
      <c r="C9">
        <f>(1+1000/511)*TAN(D9)</f>
        <v>2.1445071408088516</v>
      </c>
      <c r="D9">
        <v>0.62746787613634769</v>
      </c>
      <c r="E9">
        <f>D9/2/PI()*360</f>
        <v>35.951261082650227</v>
      </c>
    </row>
    <row r="10" spans="1:5" x14ac:dyDescent="0.75">
      <c r="B10">
        <f>_xlfn.COT(D1/2)</f>
        <v>0.83909963117728004</v>
      </c>
      <c r="C10">
        <f>(1+1000/511)*TAN(D10)</f>
        <v>0.83910000014484143</v>
      </c>
      <c r="D10">
        <v>0.27650341349742413</v>
      </c>
      <c r="E10">
        <f>D10/2/PI()*360</f>
        <v>15.842478614363044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2022-01-27T21:17:28Z</dcterms:created>
  <dcterms:modified xsi:type="dcterms:W3CDTF">2022-01-27T22:28:02Z</dcterms:modified>
</cp:coreProperties>
</file>