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l\school\Spring_2022\chemRxnEng\"/>
    </mc:Choice>
  </mc:AlternateContent>
  <xr:revisionPtr revIDLastSave="0" documentId="13_ncr:1_{B3C4AFE2-8BCF-4FF3-8F1A-F237497C8E77}" xr6:coauthVersionLast="47" xr6:coauthVersionMax="47" xr10:uidLastSave="{00000000-0000-0000-0000-000000000000}"/>
  <bookViews>
    <workbookView xWindow="-90" yWindow="-90" windowWidth="19380" windowHeight="10980" xr2:uid="{152240B4-B040-4747-B764-FFBA39F9C4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A20" i="1"/>
  <c r="C6" i="1"/>
  <c r="C7" i="1"/>
  <c r="C8" i="1"/>
  <c r="C9" i="1"/>
  <c r="C10" i="1"/>
  <c r="A21" i="1"/>
  <c r="A17" i="1"/>
  <c r="E2" i="1"/>
  <c r="G35" i="1"/>
  <c r="E3" i="1"/>
  <c r="E4" i="1"/>
  <c r="E5" i="1"/>
  <c r="E6" i="1"/>
  <c r="E7" i="1"/>
  <c r="E8" i="1"/>
  <c r="E9" i="1"/>
  <c r="E10" i="1"/>
  <c r="E1" i="1"/>
  <c r="A31" i="1"/>
  <c r="A38" i="1"/>
  <c r="C31" i="1"/>
  <c r="B31" i="1"/>
  <c r="B10" i="1"/>
  <c r="B9" i="1"/>
  <c r="B8" i="1"/>
  <c r="B7" i="1"/>
  <c r="B6" i="1"/>
  <c r="B5" i="1"/>
  <c r="B4" i="1"/>
  <c r="B3" i="1"/>
  <c r="B2" i="1"/>
  <c r="B1" i="1"/>
  <c r="O32" i="1"/>
  <c r="O31" i="1"/>
  <c r="J32" i="1"/>
  <c r="I32" i="1" s="1"/>
  <c r="A36" i="1" l="1"/>
</calcChain>
</file>

<file path=xl/sharedStrings.xml><?xml version="1.0" encoding="utf-8"?>
<sst xmlns="http://schemas.openxmlformats.org/spreadsheetml/2006/main" count="1" uniqueCount="1">
  <si>
    <t>mol/l/sec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</si>
</sst>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322320386525794"/>
                  <c:y val="2.47482550485605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Sheet1!$A$1:$A$10</c:f>
              <c:numCache>
                <c:formatCode>General</c:formatCode>
                <c:ptCount val="1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xVal>
          <c:yVal>
            <c:numRef>
              <c:f>Sheet1!$C$1:$C$10</c:f>
              <c:numCache>
                <c:formatCode>General</c:formatCode>
                <c:ptCount val="10"/>
                <c:pt idx="5">
                  <c:v>6</c:v>
                </c:pt>
                <c:pt idx="6">
                  <c:v>8.995502248875562</c:v>
                </c:pt>
                <c:pt idx="7">
                  <c:v>12</c:v>
                </c:pt>
                <c:pt idx="8">
                  <c:v>15</c:v>
                </c:pt>
                <c:pt idx="9">
                  <c:v>18.018018018018019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EF-4351-AE26-D659E438C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222287"/>
        <c:axId val="196121105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Sheet1!$A$1:$A$10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0.6</c:v>
                      </c:pt>
                      <c:pt idx="4">
                        <c:v>0.65</c:v>
                      </c:pt>
                      <c:pt idx="5">
                        <c:v>0.7</c:v>
                      </c:pt>
                      <c:pt idx="6">
                        <c:v>0.75</c:v>
                      </c:pt>
                      <c:pt idx="7">
                        <c:v>0.8</c:v>
                      </c:pt>
                      <c:pt idx="8">
                        <c:v>0.85</c:v>
                      </c:pt>
                      <c:pt idx="9">
                        <c:v>0.9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Sheet1!$B$1:$B$10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3.3333333333333333E-2</c:v>
                      </c:pt>
                      <c:pt idx="1">
                        <c:v>4.5499999999999999E-2</c:v>
                      </c:pt>
                      <c:pt idx="2">
                        <c:v>7.1499999999999994E-2</c:v>
                      </c:pt>
                      <c:pt idx="3">
                        <c:v>0.16666666666666666</c:v>
                      </c:pt>
                      <c:pt idx="4">
                        <c:v>0.16666666666666666</c:v>
                      </c:pt>
                      <c:pt idx="5">
                        <c:v>0.16666666666666666</c:v>
                      </c:pt>
                      <c:pt idx="6">
                        <c:v>0.11116666666666666</c:v>
                      </c:pt>
                      <c:pt idx="7">
                        <c:v>8.3333333333333329E-2</c:v>
                      </c:pt>
                      <c:pt idx="8">
                        <c:v>6.6666666666666666E-2</c:v>
                      </c:pt>
                      <c:pt idx="9">
                        <c:v>5.5500000000000001E-2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8EF-4351-AE26-D659E438C847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Sheet1!$A$1:$A$4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Sheet1!$B$1:$B$4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3.3333333333333333E-2</c:v>
                      </c:pt>
                      <c:pt idx="1">
                        <c:v>4.5499999999999999E-2</c:v>
                      </c:pt>
                      <c:pt idx="2">
                        <c:v>7.1499999999999994E-2</c:v>
                      </c:pt>
                      <c:pt idx="3">
                        <c:v>0.16666666666666666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8EF-4351-AE26-D659E438C847}"/>
                  </c:ext>
                </c:extLst>
              </c15:ser>
            </c15:filteredScatterSeries>
          </c:ext>
        </c:extLst>
      </c:scatterChart>
      <c:valAx>
        <c:axId val="196122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211055"/>
        <c:crosses val="autoZero"/>
        <c:crossBetween val="midCat"/>
      </c:valAx>
      <c:valAx>
        <c:axId val="196121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22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269874</xdr:colOff>
      <xdr:row>4</xdr:row>
      <xdr:rowOff>104775</xdr:rowOff>
    </xdr:from>
    <xdr:to>
      <xdr:col>17</xdr:col>
      <xdr:colOff>260349</xdr:colOff>
      <xdr:row>26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3BA744-7602-4DD7-AC78-753183B1B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1F37D-DFE0-4E34-8FB9-21A2767A4785}">
  <dimension ref="A1:O40"/>
  <sheetViews>
    <sheetView tabSelected="1" workbookViewId="0">
      <selection activeCell="N2" sqref="N2"/>
    </sheetView>
  </sheetViews>
  <sheetFormatPr defaultRowHeight="14.75" x14ac:dyDescent="0.75"/>
  <cols>
    <col min="8" max="8" width="11.6328125" bestFit="1" customWidth="1"/>
  </cols>
  <sheetData>
    <row r="1" spans="1:5" x14ac:dyDescent="0.75">
      <c r="A1">
        <v>0</v>
      </c>
      <c r="B1">
        <f>2/60</f>
        <v>3.3333333333333333E-2</v>
      </c>
      <c r="E1">
        <f>A1/B1</f>
        <v>0</v>
      </c>
    </row>
    <row r="2" spans="1:5" x14ac:dyDescent="0.75">
      <c r="A2">
        <v>0.2</v>
      </c>
      <c r="B2">
        <f>2.73/60</f>
        <v>4.5499999999999999E-2</v>
      </c>
      <c r="E2">
        <f>A2/B2</f>
        <v>4.395604395604396</v>
      </c>
    </row>
    <row r="3" spans="1:5" x14ac:dyDescent="0.75">
      <c r="A3">
        <v>0.4</v>
      </c>
      <c r="B3">
        <f>4.29/60</f>
        <v>7.1499999999999994E-2</v>
      </c>
      <c r="E3">
        <f t="shared" ref="E2:E10" si="0">A3/B3</f>
        <v>5.594405594405595</v>
      </c>
    </row>
    <row r="4" spans="1:5" x14ac:dyDescent="0.75">
      <c r="A4">
        <v>0.6</v>
      </c>
      <c r="B4">
        <f>10/60</f>
        <v>0.16666666666666666</v>
      </c>
      <c r="E4">
        <f t="shared" si="0"/>
        <v>3.6</v>
      </c>
    </row>
    <row r="5" spans="1:5" x14ac:dyDescent="0.75">
      <c r="A5">
        <v>0.65</v>
      </c>
      <c r="B5">
        <f>10/60</f>
        <v>0.16666666666666666</v>
      </c>
      <c r="E5">
        <f t="shared" si="0"/>
        <v>3.9000000000000004</v>
      </c>
    </row>
    <row r="6" spans="1:5" x14ac:dyDescent="0.75">
      <c r="A6">
        <v>0.7</v>
      </c>
      <c r="B6">
        <f>10/60</f>
        <v>0.16666666666666666</v>
      </c>
      <c r="C6">
        <f t="shared" ref="C1:C10" si="1">1/B6</f>
        <v>6</v>
      </c>
      <c r="E6">
        <f t="shared" si="0"/>
        <v>4.2</v>
      </c>
    </row>
    <row r="7" spans="1:5" x14ac:dyDescent="0.75">
      <c r="A7">
        <v>0.75</v>
      </c>
      <c r="B7">
        <f>6.67/60</f>
        <v>0.11116666666666666</v>
      </c>
      <c r="C7">
        <f t="shared" si="1"/>
        <v>8.995502248875562</v>
      </c>
      <c r="E7">
        <f t="shared" si="0"/>
        <v>6.746626686656672</v>
      </c>
    </row>
    <row r="8" spans="1:5" x14ac:dyDescent="0.75">
      <c r="A8">
        <v>0.8</v>
      </c>
      <c r="B8">
        <f>5/60</f>
        <v>8.3333333333333329E-2</v>
      </c>
      <c r="C8">
        <f t="shared" si="1"/>
        <v>12</v>
      </c>
      <c r="E8">
        <f t="shared" si="0"/>
        <v>9.6000000000000014</v>
      </c>
    </row>
    <row r="9" spans="1:5" x14ac:dyDescent="0.75">
      <c r="A9">
        <v>0.85</v>
      </c>
      <c r="B9">
        <f>4/60</f>
        <v>6.6666666666666666E-2</v>
      </c>
      <c r="C9">
        <f t="shared" si="1"/>
        <v>15</v>
      </c>
      <c r="E9">
        <f t="shared" si="0"/>
        <v>12.75</v>
      </c>
    </row>
    <row r="10" spans="1:5" x14ac:dyDescent="0.75">
      <c r="A10">
        <v>0.9</v>
      </c>
      <c r="B10">
        <f>3.33/60</f>
        <v>5.5500000000000001E-2</v>
      </c>
      <c r="C10">
        <f t="shared" si="1"/>
        <v>18.018018018018019</v>
      </c>
      <c r="E10">
        <f t="shared" si="0"/>
        <v>16.216216216216218</v>
      </c>
    </row>
    <row r="12" spans="1:5" x14ac:dyDescent="0.75">
      <c r="B12" t="s">
        <v>0</v>
      </c>
    </row>
    <row r="17" spans="1:15" x14ac:dyDescent="0.75">
      <c r="A17">
        <f>60.081*0.85-36.062</f>
        <v>15.006850000000007</v>
      </c>
    </row>
    <row r="20" spans="1:15" x14ac:dyDescent="0.75">
      <c r="A20">
        <f>3.6/(-40*0.4+30)</f>
        <v>0.25714285714285717</v>
      </c>
    </row>
    <row r="21" spans="1:15" x14ac:dyDescent="0.75">
      <c r="A21">
        <f>A20+0.6</f>
        <v>0.85714285714285721</v>
      </c>
    </row>
    <row r="23" spans="1:15" x14ac:dyDescent="0.75">
      <c r="B23">
        <f>60*0.4-36+0.6</f>
        <v>-11.4</v>
      </c>
    </row>
    <row r="31" spans="1:15" x14ac:dyDescent="0.75">
      <c r="A31">
        <f>0.2*B1+0.5*0.2*(B2-B1)</f>
        <v>7.8833333333333342E-3</v>
      </c>
      <c r="B31">
        <f>0.2*B2+0.5*0.2*(B3-B2)</f>
        <v>1.17E-2</v>
      </c>
      <c r="C31">
        <f>0.2*B4+0.5*0.2*(B4-B3)</f>
        <v>4.2849999999999999E-2</v>
      </c>
      <c r="O31">
        <f>0.6*0.1+0.6*0.5*0.4</f>
        <v>0.18</v>
      </c>
    </row>
    <row r="32" spans="1:15" x14ac:dyDescent="0.75">
      <c r="I32">
        <f>1/J32</f>
        <v>6</v>
      </c>
      <c r="J32">
        <f>10/60</f>
        <v>0.16666666666666666</v>
      </c>
      <c r="O32">
        <f>0.6*0.18</f>
        <v>0.108</v>
      </c>
    </row>
    <row r="35" spans="1:7" x14ac:dyDescent="0.75">
      <c r="G35">
        <f>6*0.6+0.5*0.6*(30-6)</f>
        <v>10.799999999999999</v>
      </c>
    </row>
    <row r="36" spans="1:7" x14ac:dyDescent="0.75">
      <c r="A36">
        <f>SUM(A31:C31)</f>
        <v>6.2433333333333334E-2</v>
      </c>
    </row>
    <row r="38" spans="1:7" x14ac:dyDescent="0.75">
      <c r="A38">
        <f>1/A36</f>
        <v>16.017084890549921</v>
      </c>
    </row>
    <row r="40" spans="1:7" x14ac:dyDescent="0.75">
      <c r="B4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Whitehead</dc:creator>
  <cp:lastModifiedBy>Joshua Whitehead</cp:lastModifiedBy>
  <dcterms:created xsi:type="dcterms:W3CDTF">2022-01-26T01:16:25Z</dcterms:created>
  <dcterms:modified xsi:type="dcterms:W3CDTF">2022-01-26T22:30:51Z</dcterms:modified>
</cp:coreProperties>
</file>