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5F7E3B22-FB06-4772-9CFE-53AAFE68D046}" xr6:coauthVersionLast="47" xr6:coauthVersionMax="47" xr10:uidLastSave="{00000000-0000-0000-0000-000000000000}"/>
  <bookViews>
    <workbookView xWindow="-90" yWindow="-90" windowWidth="19380" windowHeight="10980" activeTab="2" xr2:uid="{603E4010-439A-45E3-913A-80FF4D48627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C2" i="3"/>
  <c r="G3" i="2"/>
  <c r="G4" i="2"/>
  <c r="G2" i="2"/>
  <c r="F3" i="2"/>
  <c r="F4" i="2"/>
  <c r="F2" i="2"/>
  <c r="M9" i="1"/>
  <c r="H2" i="1"/>
  <c r="I2" i="1"/>
  <c r="J2" i="1"/>
  <c r="K2" i="1"/>
  <c r="H3" i="1"/>
  <c r="I3" i="1"/>
  <c r="J3" i="1"/>
  <c r="K3" i="1"/>
  <c r="H4" i="1"/>
  <c r="I4" i="1"/>
  <c r="J4" i="1"/>
  <c r="K4" i="1"/>
  <c r="G4" i="1"/>
  <c r="G3" i="1"/>
  <c r="G2" i="1"/>
  <c r="D9" i="1"/>
  <c r="E9" i="1"/>
  <c r="E3" i="1"/>
  <c r="E4" i="1"/>
  <c r="E2" i="1"/>
  <c r="D3" i="1"/>
  <c r="D4" i="1"/>
  <c r="D2" i="1"/>
  <c r="G9" i="1" l="1"/>
  <c r="I9" i="1"/>
  <c r="H9" i="1"/>
  <c r="K9" i="1"/>
  <c r="J9" i="1"/>
</calcChain>
</file>

<file path=xl/sharedStrings.xml><?xml version="1.0" encoding="utf-8"?>
<sst xmlns="http://schemas.openxmlformats.org/spreadsheetml/2006/main" count="26" uniqueCount="26">
  <si>
    <t>gamma</t>
  </si>
  <si>
    <t>alpha</t>
  </si>
  <si>
    <t>beta</t>
  </si>
  <si>
    <t>wR</t>
  </si>
  <si>
    <t>equivalent (mSv)</t>
  </si>
  <si>
    <t>absorbed (mGy)</t>
  </si>
  <si>
    <t>total</t>
  </si>
  <si>
    <t>equivalent (mrem)</t>
  </si>
  <si>
    <t>lung</t>
  </si>
  <si>
    <t>bladder</t>
  </si>
  <si>
    <t>liver</t>
  </si>
  <si>
    <t>skin</t>
  </si>
  <si>
    <t>brain</t>
  </si>
  <si>
    <t>wT</t>
  </si>
  <si>
    <t>yN (mCi)</t>
  </si>
  <si>
    <t>r (cm)</t>
  </si>
  <si>
    <t>exposure (rem/min)</t>
  </si>
  <si>
    <t>exposure for 3hrs (rem)</t>
  </si>
  <si>
    <t>t (hr)</t>
  </si>
  <si>
    <t>gam const (remcm2/mci/hr)</t>
  </si>
  <si>
    <t>sig</t>
  </si>
  <si>
    <t>Dose</t>
  </si>
  <si>
    <t>phi (n/cm2)</t>
  </si>
  <si>
    <t>roM (g/cm3)</t>
  </si>
  <si>
    <t>roA (a/cm3)</t>
  </si>
  <si>
    <t>Ep (from Qvalue)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</si>
</sst>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A537-22A9-4DE1-9C44-4A4E7CD3DB91}">
  <dimension ref="A1:M9"/>
  <sheetViews>
    <sheetView workbookViewId="0">
      <selection activeCell="H19" sqref="H19"/>
    </sheetView>
  </sheetViews>
  <sheetFormatPr defaultRowHeight="14.75" x14ac:dyDescent="0.75"/>
  <cols>
    <col min="1" max="1" width="6.7265625" bestFit="1" customWidth="1"/>
    <col min="2" max="2" width="13.7265625" bestFit="1" customWidth="1"/>
    <col min="3" max="3" width="3.1796875" bestFit="1" customWidth="1"/>
    <col min="4" max="4" width="14.36328125" bestFit="1" customWidth="1"/>
    <col min="5" max="5" width="15.81640625" bestFit="1" customWidth="1"/>
  </cols>
  <sheetData>
    <row r="1" spans="1:13" x14ac:dyDescent="0.75">
      <c r="B1" t="s">
        <v>5</v>
      </c>
      <c r="C1" t="s">
        <v>3</v>
      </c>
      <c r="D1" t="s">
        <v>4</v>
      </c>
      <c r="E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3" x14ac:dyDescent="0.75">
      <c r="A2" t="s">
        <v>0</v>
      </c>
      <c r="B2">
        <v>35</v>
      </c>
      <c r="C2">
        <v>1</v>
      </c>
      <c r="D2">
        <f>B2*C2</f>
        <v>35</v>
      </c>
      <c r="E2">
        <f>D2*100</f>
        <v>3500</v>
      </c>
      <c r="G2">
        <f>$D2*G$7</f>
        <v>4.2</v>
      </c>
      <c r="H2">
        <f>$D2*H$7</f>
        <v>1.4000000000000001</v>
      </c>
      <c r="I2">
        <f>$D2*I$7</f>
        <v>1.4000000000000001</v>
      </c>
      <c r="J2">
        <f>$D2*J$7</f>
        <v>0.35000000000000003</v>
      </c>
      <c r="K2">
        <f>$D2*K$7</f>
        <v>0.35000000000000003</v>
      </c>
    </row>
    <row r="3" spans="1:13" x14ac:dyDescent="0.75">
      <c r="A3" t="s">
        <v>1</v>
      </c>
      <c r="B3">
        <v>3</v>
      </c>
      <c r="C3">
        <v>20</v>
      </c>
      <c r="D3">
        <f t="shared" ref="D3:D4" si="0">B3*C3</f>
        <v>60</v>
      </c>
      <c r="E3">
        <f t="shared" ref="E3:E4" si="1">D3*100</f>
        <v>6000</v>
      </c>
      <c r="G3">
        <f>$D3*G$7</f>
        <v>7.1999999999999993</v>
      </c>
      <c r="H3">
        <f>$D3*H$7</f>
        <v>2.4</v>
      </c>
      <c r="I3">
        <f>$D3*I$7</f>
        <v>2.4</v>
      </c>
      <c r="J3">
        <f>$D3*J$7</f>
        <v>0.6</v>
      </c>
      <c r="K3">
        <f>$D3*K$7</f>
        <v>0.6</v>
      </c>
    </row>
    <row r="4" spans="1:13" x14ac:dyDescent="0.75">
      <c r="A4" t="s">
        <v>2</v>
      </c>
      <c r="B4">
        <v>2</v>
      </c>
      <c r="C4">
        <v>1</v>
      </c>
      <c r="D4">
        <f t="shared" si="0"/>
        <v>2</v>
      </c>
      <c r="E4">
        <f t="shared" si="1"/>
        <v>200</v>
      </c>
      <c r="G4">
        <f>$D4*G$7</f>
        <v>0.24</v>
      </c>
      <c r="H4">
        <f>$D4*H$7</f>
        <v>0.08</v>
      </c>
      <c r="I4">
        <f>$D4*I$7</f>
        <v>0.08</v>
      </c>
      <c r="J4">
        <f>$D4*J$7</f>
        <v>0.02</v>
      </c>
      <c r="K4">
        <f>$D4*K$7</f>
        <v>0.02</v>
      </c>
    </row>
    <row r="6" spans="1:13" x14ac:dyDescent="0.75">
      <c r="G6" t="s">
        <v>13</v>
      </c>
    </row>
    <row r="7" spans="1:13" x14ac:dyDescent="0.75">
      <c r="G7">
        <v>0.12</v>
      </c>
      <c r="H7">
        <v>0.04</v>
      </c>
      <c r="I7">
        <v>0.04</v>
      </c>
      <c r="J7">
        <v>0.01</v>
      </c>
      <c r="K7">
        <v>0.01</v>
      </c>
    </row>
    <row r="9" spans="1:13" x14ac:dyDescent="0.75">
      <c r="A9" t="s">
        <v>6</v>
      </c>
      <c r="D9" s="1">
        <f>SUM(D2:D4)</f>
        <v>97</v>
      </c>
      <c r="E9" s="1">
        <f>SUM(E2:E4)</f>
        <v>9700</v>
      </c>
      <c r="G9">
        <f>SUM(G2:G4)</f>
        <v>11.639999999999999</v>
      </c>
      <c r="H9">
        <f t="shared" ref="H9:K9" si="2">SUM(H2:H4)</f>
        <v>3.88</v>
      </c>
      <c r="I9">
        <f t="shared" si="2"/>
        <v>3.88</v>
      </c>
      <c r="J9">
        <f t="shared" si="2"/>
        <v>0.97</v>
      </c>
      <c r="K9">
        <f t="shared" si="2"/>
        <v>0.97</v>
      </c>
      <c r="M9" s="1">
        <f>SUM(G9:K9)</f>
        <v>21.339999999999996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CE07-2300-4765-BEED-DA41FCEA8CB3}">
  <dimension ref="A1:G4"/>
  <sheetViews>
    <sheetView workbookViewId="0">
      <selection activeCell="E9" sqref="E9"/>
    </sheetView>
  </sheetViews>
  <sheetFormatPr defaultRowHeight="14.75" x14ac:dyDescent="0.75"/>
  <cols>
    <col min="1" max="1" width="23.7265625" bestFit="1" customWidth="1"/>
    <col min="2" max="2" width="7.58984375" bestFit="1" customWidth="1"/>
    <col min="3" max="3" width="4.7265625" bestFit="1" customWidth="1"/>
    <col min="4" max="4" width="5.453125" bestFit="1" customWidth="1"/>
    <col min="6" max="6" width="17" bestFit="1" customWidth="1"/>
    <col min="7" max="7" width="19.86328125" bestFit="1" customWidth="1"/>
  </cols>
  <sheetData>
    <row r="1" spans="1:7" x14ac:dyDescent="0.75">
      <c r="A1" t="s">
        <v>19</v>
      </c>
      <c r="B1" t="s">
        <v>14</v>
      </c>
      <c r="C1" t="s">
        <v>18</v>
      </c>
      <c r="D1" t="s">
        <v>15</v>
      </c>
      <c r="F1" t="s">
        <v>16</v>
      </c>
      <c r="G1" t="s">
        <v>17</v>
      </c>
    </row>
    <row r="2" spans="1:7" x14ac:dyDescent="0.75">
      <c r="A2">
        <v>13.2</v>
      </c>
      <c r="B2">
        <v>1</v>
      </c>
      <c r="C2">
        <v>3</v>
      </c>
      <c r="D2">
        <v>0.25</v>
      </c>
      <c r="F2">
        <f>A$2*B$2/D2^2/60</f>
        <v>3.52</v>
      </c>
      <c r="G2">
        <f>A$2*B$2*C$2/D2^2</f>
        <v>633.59999999999991</v>
      </c>
    </row>
    <row r="3" spans="1:7" x14ac:dyDescent="0.75">
      <c r="D3">
        <v>30</v>
      </c>
      <c r="F3">
        <f t="shared" ref="F3:F4" si="0">A$2*B$2/D3^2/60</f>
        <v>2.4444444444444443E-4</v>
      </c>
      <c r="G3">
        <f t="shared" ref="G3:G4" si="1">A$2*B$2*C$2/D3^2</f>
        <v>4.3999999999999991E-2</v>
      </c>
    </row>
    <row r="4" spans="1:7" x14ac:dyDescent="0.75">
      <c r="D4">
        <v>100</v>
      </c>
      <c r="F4">
        <f t="shared" si="0"/>
        <v>2.1999999999999999E-5</v>
      </c>
      <c r="G4">
        <f t="shared" si="1"/>
        <v>3.9599999999999991E-3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8EB4-AFC0-4577-972E-72905C163BE1}">
  <dimension ref="A1:G2"/>
  <sheetViews>
    <sheetView tabSelected="1" workbookViewId="0">
      <selection activeCell="F8" sqref="F8"/>
    </sheetView>
  </sheetViews>
  <sheetFormatPr defaultRowHeight="14.75" x14ac:dyDescent="0.75"/>
  <cols>
    <col min="1" max="1" width="10.1328125" bestFit="1" customWidth="1"/>
    <col min="2" max="2" width="10.953125" bestFit="1" customWidth="1"/>
    <col min="5" max="5" width="10.36328125" bestFit="1" customWidth="1"/>
  </cols>
  <sheetData>
    <row r="1" spans="1:7" x14ac:dyDescent="0.75">
      <c r="A1" t="s">
        <v>22</v>
      </c>
      <c r="B1" t="s">
        <v>23</v>
      </c>
      <c r="C1" t="s">
        <v>20</v>
      </c>
      <c r="D1" t="s">
        <v>25</v>
      </c>
      <c r="E1" t="s">
        <v>24</v>
      </c>
      <c r="G1" t="s">
        <v>21</v>
      </c>
    </row>
    <row r="2" spans="1:7" x14ac:dyDescent="0.75">
      <c r="A2" s="2">
        <v>10000000000</v>
      </c>
      <c r="B2">
        <v>1.0509999999999999</v>
      </c>
      <c r="C2">
        <f>1.7*1E-24</f>
        <v>1.7E-24</v>
      </c>
      <c r="D2">
        <v>0.626</v>
      </c>
      <c r="E2" s="2">
        <v>1.29E+21</v>
      </c>
      <c r="G2" s="2">
        <f>A2/B2*C2*D2*E2</f>
        <v>13062017.126546146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2022-04-07T20:13:21Z</dcterms:created>
  <dcterms:modified xsi:type="dcterms:W3CDTF">2022-04-07T20:57:57Z</dcterms:modified>
</cp:coreProperties>
</file>