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oChem\"/>
    </mc:Choice>
  </mc:AlternateContent>
  <xr:revisionPtr revIDLastSave="0" documentId="8_{A88C3B7D-8E97-4703-B57D-1CFE16F9809E}" xr6:coauthVersionLast="47" xr6:coauthVersionMax="47" xr10:uidLastSave="{00000000-0000-0000-0000-000000000000}"/>
  <bookViews>
    <workbookView xWindow="-90" yWindow="-90" windowWidth="19380" windowHeight="10980" xr2:uid="{FCF871BD-80D2-4178-99A1-72F311798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J2" i="1"/>
  <c r="M2" i="1"/>
  <c r="I2" i="1"/>
  <c r="G2" i="1"/>
  <c r="F2" i="1"/>
  <c r="E2" i="1"/>
  <c r="A2" i="1"/>
  <c r="D2" i="1"/>
  <c r="P2" i="1"/>
  <c r="O2" i="1"/>
  <c r="N2" i="1"/>
  <c r="B2" i="1" l="1"/>
  <c r="C2" i="1"/>
  <c r="L2" i="1" s="1"/>
  <c r="K2" i="1" l="1"/>
</calcChain>
</file>

<file path=xl/sharedStrings.xml><?xml version="1.0" encoding="utf-8"?>
<sst xmlns="http://schemas.openxmlformats.org/spreadsheetml/2006/main" count="16" uniqueCount="16">
  <si>
    <t>v199</t>
  </si>
  <si>
    <t>v198</t>
  </si>
  <si>
    <t>v197</t>
  </si>
  <si>
    <t>lam199</t>
  </si>
  <si>
    <t>lam198</t>
  </si>
  <si>
    <t>lam197</t>
  </si>
  <si>
    <t>N0</t>
  </si>
  <si>
    <t>c199</t>
  </si>
  <si>
    <t>c198</t>
  </si>
  <si>
    <t>c197</t>
  </si>
  <si>
    <t>sig199</t>
  </si>
  <si>
    <t>sig198</t>
  </si>
  <si>
    <t>sig197</t>
  </si>
  <si>
    <t>v*</t>
  </si>
  <si>
    <t>t (s)</t>
  </si>
  <si>
    <t>phi (1/nm2s)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</si>
</sst>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06E5-BA30-49FE-AEDE-C754D6565575}">
  <dimension ref="A1:P7"/>
  <sheetViews>
    <sheetView tabSelected="1" workbookViewId="0">
      <selection activeCell="A8" sqref="A8"/>
    </sheetView>
  </sheetViews>
  <sheetFormatPr defaultRowHeight="14.75" x14ac:dyDescent="0.75"/>
  <cols>
    <col min="1" max="1" width="11.6328125" bestFit="1" customWidth="1"/>
    <col min="2" max="3" width="10.6328125" bestFit="1" customWidth="1"/>
    <col min="4" max="4" width="8.6328125" bestFit="1" customWidth="1"/>
    <col min="5" max="5" width="10.6796875" bestFit="1" customWidth="1"/>
    <col min="6" max="7" width="10.6328125" bestFit="1" customWidth="1"/>
    <col min="8" max="8" width="6.6796875" bestFit="1" customWidth="1"/>
    <col min="9" max="9" width="11.6328125" bestFit="1" customWidth="1"/>
    <col min="10" max="10" width="12.26953125" bestFit="1" customWidth="1"/>
    <col min="11" max="12" width="11.6796875" bestFit="1" customWidth="1"/>
    <col min="13" max="13" width="11.04296875" bestFit="1" customWidth="1"/>
    <col min="14" max="14" width="5.86328125" bestFit="1" customWidth="1"/>
    <col min="15" max="16" width="8.6328125" bestFit="1" customWidth="1"/>
  </cols>
  <sheetData>
    <row r="1" spans="1:16" x14ac:dyDescent="0.75">
      <c r="A1" t="s">
        <v>14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10</v>
      </c>
      <c r="O1" t="s">
        <v>11</v>
      </c>
      <c r="P1" t="s">
        <v>12</v>
      </c>
    </row>
    <row r="2" spans="1:16" x14ac:dyDescent="0.75">
      <c r="A2">
        <f>30*3600</f>
        <v>108000</v>
      </c>
      <c r="B2">
        <f>$M2*N2+F2</f>
        <v>3.7536015951549341E-6</v>
      </c>
      <c r="C2">
        <f>$M2*O2+G2</f>
        <v>6.260601595154934E-6</v>
      </c>
      <c r="D2">
        <f>$M2*P2+H2</f>
        <v>9.8799999999999981E-9</v>
      </c>
      <c r="E2">
        <f>M2*O2</f>
        <v>2.5099999999999997E-6</v>
      </c>
      <c r="F2">
        <f>LN(2)/2.139/24/3600</f>
        <v>3.7506015951549343E-6</v>
      </c>
      <c r="G2">
        <f>LN(2)/2.139/24/3600</f>
        <v>3.7506015951549343E-6</v>
      </c>
      <c r="I2">
        <f>1/196.97*6.022E+23</f>
        <v>3.0573183733563492E+21</v>
      </c>
      <c r="J2">
        <f>EXP(-B2*A2)/(D2-B2)/(C2-B2)</f>
        <v>-71036888037.58754</v>
      </c>
      <c r="K2">
        <f>EXP(-C2*A2)/(B2-C2)/(D2-C2)</f>
        <v>32454093243.826664</v>
      </c>
      <c r="L2">
        <f>EXP(-D2*A2)/(B2-D2)/(C2-D2)</f>
        <v>42687713171.680771</v>
      </c>
      <c r="M2">
        <f>1000000000000000000/10000</f>
        <v>100000000000000</v>
      </c>
      <c r="N2">
        <f>30*1E-24</f>
        <v>3E-23</v>
      </c>
      <c r="O2">
        <f>25100*1E-24</f>
        <v>2.5099999999999997E-20</v>
      </c>
      <c r="P2">
        <f>98.8*1E-24</f>
        <v>9.8799999999999988E-23</v>
      </c>
    </row>
    <row r="7" spans="1:16" x14ac:dyDescent="0.75">
      <c r="A7">
        <f>D2*E2*I2*SUM(J2:L2)</f>
        <v>3.1122599092212346E+17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2022-04-05T18:47:22Z</dcterms:created>
  <dcterms:modified xsi:type="dcterms:W3CDTF">2022-04-05T19:37:45Z</dcterms:modified>
</cp:coreProperties>
</file>