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Whitehead\Desktop\"/>
    </mc:Choice>
  </mc:AlternateContent>
  <xr:revisionPtr revIDLastSave="0" documentId="13_ncr:1_{0D12415C-80FF-40AD-8302-C03551BABD81}" xr6:coauthVersionLast="46" xr6:coauthVersionMax="46" xr10:uidLastSave="{00000000-0000-0000-0000-000000000000}"/>
  <bookViews>
    <workbookView xWindow="2340" yWindow="2340" windowWidth="21600" windowHeight="11385" xr2:uid="{00000000-000D-0000-FFFF-FFFF00000000}"/>
  </bookViews>
  <sheets>
    <sheet name="MM setup" sheetId="35" r:id="rId1"/>
    <sheet name="CHMP2AandACTBmRNA" sheetId="46" r:id="rId2"/>
    <sheet name="ACTB DNA (green channel)" sheetId="47" r:id="rId3"/>
    <sheet name="TRAP1 mRNA (orange channel)" sheetId="48" r:id="rId4"/>
  </sheets>
  <externalReferences>
    <externalReference r:id="rId5"/>
  </externalReferences>
  <definedNames>
    <definedName name="FivePrime">[1]Definitions!$A$1:$A$40</definedName>
    <definedName name="Processing">[1]Definitions!$H$1:$H$3</definedName>
    <definedName name="Purification">[1]Definitions!$D$1:$D$6</definedName>
    <definedName name="SynthScale">[1]Definitions!$E$1:$E$4</definedName>
    <definedName name="ThreePrime">[1]Definitions!$C$1:$C$36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5" i="48" l="1"/>
  <c r="K2" i="48"/>
  <c r="K3" i="48"/>
  <c r="K4" i="48"/>
  <c r="K5" i="48"/>
  <c r="K6" i="48"/>
  <c r="K7" i="48"/>
  <c r="K8" i="48"/>
  <c r="K9" i="48"/>
  <c r="K10" i="48"/>
  <c r="K11" i="48"/>
  <c r="K12" i="48"/>
  <c r="K13" i="48"/>
  <c r="K14" i="48"/>
  <c r="K15" i="48"/>
  <c r="K16" i="48"/>
  <c r="K17" i="48"/>
  <c r="K18" i="48"/>
  <c r="K19" i="48"/>
  <c r="K20" i="48"/>
  <c r="K21" i="48"/>
  <c r="K22" i="48"/>
  <c r="K23" i="48"/>
  <c r="K24" i="48"/>
  <c r="K25" i="48"/>
  <c r="K26" i="48"/>
  <c r="K27" i="48"/>
  <c r="K28" i="48"/>
  <c r="K29" i="48"/>
  <c r="K30" i="48"/>
  <c r="K31" i="48"/>
  <c r="K32" i="48"/>
  <c r="K33" i="48"/>
  <c r="K35" i="48"/>
  <c r="J2" i="48"/>
  <c r="J3" i="48"/>
  <c r="J4" i="48"/>
  <c r="J5" i="48"/>
  <c r="J6" i="48"/>
  <c r="J7" i="48"/>
  <c r="J8" i="48"/>
  <c r="J10" i="48"/>
  <c r="J11" i="48"/>
  <c r="J12" i="48"/>
  <c r="J13" i="48"/>
  <c r="J14" i="48"/>
  <c r="J15" i="48"/>
  <c r="J16" i="48"/>
  <c r="J17" i="48"/>
  <c r="J18" i="48"/>
  <c r="J19" i="48"/>
  <c r="J20" i="48"/>
  <c r="J21" i="48"/>
  <c r="J22" i="48"/>
  <c r="J23" i="48"/>
  <c r="J24" i="48"/>
  <c r="J25" i="48"/>
  <c r="J26" i="48"/>
  <c r="J27" i="48"/>
  <c r="J28" i="48"/>
  <c r="J29" i="48"/>
  <c r="J30" i="48"/>
  <c r="J31" i="48"/>
  <c r="J32" i="48"/>
  <c r="J33" i="48"/>
  <c r="I2" i="48"/>
  <c r="I3" i="48"/>
  <c r="I4" i="48"/>
  <c r="I5" i="48"/>
  <c r="I6" i="48"/>
  <c r="I7" i="48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25" i="48"/>
  <c r="I26" i="48"/>
  <c r="I27" i="48"/>
  <c r="I28" i="48"/>
  <c r="I29" i="48"/>
  <c r="I30" i="48"/>
  <c r="I31" i="48"/>
  <c r="I32" i="48"/>
  <c r="I33" i="48"/>
  <c r="I35" i="48"/>
  <c r="K2" i="47"/>
  <c r="K3" i="47"/>
  <c r="K4" i="47"/>
  <c r="K5" i="47"/>
  <c r="K6" i="47"/>
  <c r="K7" i="47"/>
  <c r="K8" i="47"/>
  <c r="K9" i="47"/>
  <c r="K10" i="47"/>
  <c r="K11" i="47"/>
  <c r="K12" i="47"/>
  <c r="K13" i="47"/>
  <c r="K14" i="47"/>
  <c r="K15" i="47"/>
  <c r="K16" i="47"/>
  <c r="K17" i="47"/>
  <c r="K18" i="47"/>
  <c r="K19" i="47"/>
  <c r="K20" i="47"/>
  <c r="K21" i="47"/>
  <c r="K22" i="47"/>
  <c r="K23" i="47"/>
  <c r="K24" i="47"/>
  <c r="K25" i="47"/>
  <c r="K26" i="47"/>
  <c r="K27" i="47"/>
  <c r="K28" i="47"/>
  <c r="K29" i="47"/>
  <c r="K30" i="47"/>
  <c r="K31" i="47"/>
  <c r="K32" i="47"/>
  <c r="K33" i="47"/>
  <c r="K35" i="47"/>
  <c r="J2" i="47"/>
  <c r="J3" i="47"/>
  <c r="J4" i="47"/>
  <c r="J5" i="47"/>
  <c r="J6" i="47"/>
  <c r="J7" i="47"/>
  <c r="J8" i="47"/>
  <c r="J10" i="47"/>
  <c r="J11" i="47"/>
  <c r="J12" i="47"/>
  <c r="J13" i="47"/>
  <c r="J14" i="47"/>
  <c r="J15" i="47"/>
  <c r="J16" i="47"/>
  <c r="J17" i="47"/>
  <c r="J18" i="47"/>
  <c r="J19" i="47"/>
  <c r="J20" i="47"/>
  <c r="J21" i="47"/>
  <c r="J22" i="47"/>
  <c r="J23" i="47"/>
  <c r="J24" i="47"/>
  <c r="J25" i="47"/>
  <c r="J26" i="47"/>
  <c r="J27" i="47"/>
  <c r="J28" i="47"/>
  <c r="J29" i="47"/>
  <c r="J30" i="47"/>
  <c r="J31" i="47"/>
  <c r="J32" i="47"/>
  <c r="J33" i="47"/>
  <c r="J35" i="47"/>
  <c r="I2" i="47"/>
  <c r="I3" i="47"/>
  <c r="I4" i="47"/>
  <c r="I5" i="47"/>
  <c r="I6" i="47"/>
  <c r="I7" i="47"/>
  <c r="I8" i="47"/>
  <c r="I9" i="47"/>
  <c r="I10" i="47"/>
  <c r="I11" i="47"/>
  <c r="I12" i="47"/>
  <c r="I13" i="47"/>
  <c r="I14" i="47"/>
  <c r="I15" i="47"/>
  <c r="I16" i="47"/>
  <c r="I17" i="47"/>
  <c r="I18" i="47"/>
  <c r="I19" i="47"/>
  <c r="I20" i="47"/>
  <c r="I21" i="47"/>
  <c r="I22" i="47"/>
  <c r="I23" i="47"/>
  <c r="I24" i="47"/>
  <c r="I25" i="47"/>
  <c r="I26" i="47"/>
  <c r="I27" i="47"/>
  <c r="I28" i="47"/>
  <c r="I29" i="47"/>
  <c r="I30" i="47"/>
  <c r="I31" i="47"/>
  <c r="I32" i="47"/>
  <c r="I33" i="47"/>
  <c r="I35" i="47"/>
  <c r="K2" i="46"/>
  <c r="K3" i="46"/>
  <c r="K4" i="46"/>
  <c r="K5" i="46"/>
  <c r="K6" i="46"/>
  <c r="K7" i="46"/>
  <c r="K8" i="46"/>
  <c r="K9" i="46"/>
  <c r="K10" i="46"/>
  <c r="K11" i="46"/>
  <c r="K12" i="46"/>
  <c r="K13" i="46"/>
  <c r="K14" i="46"/>
  <c r="K15" i="46"/>
  <c r="K16" i="46"/>
  <c r="K17" i="46"/>
  <c r="K18" i="46"/>
  <c r="K19" i="46"/>
  <c r="K20" i="46"/>
  <c r="K21" i="46"/>
  <c r="K22" i="46"/>
  <c r="K23" i="46"/>
  <c r="K24" i="46"/>
  <c r="K25" i="46"/>
  <c r="K26" i="46"/>
  <c r="K27" i="46"/>
  <c r="K28" i="46"/>
  <c r="K29" i="46"/>
  <c r="K30" i="46"/>
  <c r="K31" i="46"/>
  <c r="K32" i="46"/>
  <c r="K33" i="46"/>
  <c r="K35" i="46"/>
  <c r="J2" i="46"/>
  <c r="J3" i="46"/>
  <c r="J4" i="46"/>
  <c r="J5" i="46"/>
  <c r="J6" i="46"/>
  <c r="J7" i="46"/>
  <c r="J8" i="46"/>
  <c r="J10" i="46"/>
  <c r="J11" i="46"/>
  <c r="J12" i="46"/>
  <c r="J13" i="46"/>
  <c r="J14" i="46"/>
  <c r="J15" i="46"/>
  <c r="J16" i="46"/>
  <c r="J17" i="46"/>
  <c r="J18" i="46"/>
  <c r="J19" i="46"/>
  <c r="J20" i="46"/>
  <c r="J21" i="46"/>
  <c r="J22" i="46"/>
  <c r="J23" i="46"/>
  <c r="J24" i="46"/>
  <c r="J25" i="46"/>
  <c r="J26" i="46"/>
  <c r="J27" i="46"/>
  <c r="J28" i="46"/>
  <c r="J29" i="46"/>
  <c r="J30" i="46"/>
  <c r="J31" i="46"/>
  <c r="J32" i="46"/>
  <c r="J33" i="46"/>
  <c r="J35" i="46"/>
  <c r="I2" i="46"/>
  <c r="I3" i="46"/>
  <c r="I4" i="46"/>
  <c r="I5" i="46"/>
  <c r="I6" i="46"/>
  <c r="I7" i="46"/>
  <c r="I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22" i="46"/>
  <c r="I23" i="46"/>
  <c r="I24" i="46"/>
  <c r="I25" i="46"/>
  <c r="I26" i="46"/>
  <c r="I27" i="46"/>
  <c r="I28" i="46"/>
  <c r="I29" i="46"/>
  <c r="I30" i="46"/>
  <c r="I31" i="46"/>
  <c r="I32" i="46"/>
  <c r="I33" i="46"/>
  <c r="I35" i="46"/>
  <c r="D9" i="35"/>
  <c r="G9" i="35"/>
  <c r="D10" i="35"/>
  <c r="G10" i="35"/>
  <c r="D11" i="35"/>
  <c r="G11" i="35"/>
  <c r="D12" i="35"/>
  <c r="G12" i="35"/>
  <c r="K5" i="35"/>
  <c r="D7" i="35"/>
  <c r="D8" i="35"/>
  <c r="D13" i="35"/>
  <c r="D14" i="35"/>
  <c r="G15" i="35"/>
  <c r="G8" i="35"/>
  <c r="G7" i="35"/>
</calcChain>
</file>

<file path=xl/sharedStrings.xml><?xml version="1.0" encoding="utf-8"?>
<sst xmlns="http://schemas.openxmlformats.org/spreadsheetml/2006/main" count="548" uniqueCount="226">
  <si>
    <t xml:space="preserve"> </t>
  </si>
  <si>
    <t>Custom # of Tests Needed:</t>
  </si>
  <si>
    <t>ul reaction volumes</t>
  </si>
  <si>
    <t>Master Mix Components:</t>
  </si>
  <si>
    <t>Volume 
(uL)/rxn</t>
  </si>
  <si>
    <t>[Initial]</t>
  </si>
  <si>
    <t>Volume to add (uL)</t>
  </si>
  <si>
    <t>[Final]</t>
  </si>
  <si>
    <t>Lot/ IL#</t>
  </si>
  <si>
    <t>Promega MME, GF</t>
  </si>
  <si>
    <t>x</t>
  </si>
  <si>
    <t>U/ul</t>
  </si>
  <si>
    <t>uM</t>
  </si>
  <si>
    <t>template or water</t>
  </si>
  <si>
    <t>ul MM/MIC tube</t>
  </si>
  <si>
    <t>RT (GoScript)</t>
  </si>
  <si>
    <t>Well</t>
  </si>
  <si>
    <t>Sample</t>
  </si>
  <si>
    <t>Cq</t>
  </si>
  <si>
    <t>Efficiency</t>
  </si>
  <si>
    <t>R²</t>
  </si>
  <si>
    <t>Result</t>
  </si>
  <si>
    <t>Sample Summary</t>
  </si>
  <si>
    <t>NTC</t>
  </si>
  <si>
    <t>mRNA.TRAP1.9.F2</t>
  </si>
  <si>
    <t>mRNA.TRAP1.9.R2.Red610</t>
  </si>
  <si>
    <t>SS608652-01</t>
  </si>
  <si>
    <t>ACTB_R2</t>
  </si>
  <si>
    <t>plicate</t>
  </si>
  <si>
    <t>reactions</t>
  </si>
  <si>
    <t>ACTB_F2 (FAM)</t>
  </si>
  <si>
    <t>210224 Surrogate assay test</t>
  </si>
  <si>
    <t>collection methods</t>
  </si>
  <si>
    <t>samples</t>
  </si>
  <si>
    <t>Use modified duplex.</t>
  </si>
  <si>
    <t>Purpose:  Look at TRAP1 mRNA and ACTB DNA prevalance in large sample set</t>
  </si>
  <si>
    <t>Sample number</t>
  </si>
  <si>
    <t>Swab Cq</t>
  </si>
  <si>
    <t>Swish and Spit Cq</t>
  </si>
  <si>
    <t>Spit Cq</t>
  </si>
  <si>
    <t>Swab 1</t>
  </si>
  <si>
    <t>Swab 2</t>
  </si>
  <si>
    <t>Swab 3</t>
  </si>
  <si>
    <t>Swab 4</t>
  </si>
  <si>
    <t>Swab 5</t>
  </si>
  <si>
    <t>Swab 6</t>
  </si>
  <si>
    <t>Swab 7</t>
  </si>
  <si>
    <t>Swab 8</t>
  </si>
  <si>
    <t>Swab 9</t>
  </si>
  <si>
    <t>Excluded</t>
  </si>
  <si>
    <t>Swab 10</t>
  </si>
  <si>
    <t>Swab 11</t>
  </si>
  <si>
    <t>Swab 12</t>
  </si>
  <si>
    <t>Swab 13</t>
  </si>
  <si>
    <t>Swab 14</t>
  </si>
  <si>
    <t>Swab 15</t>
  </si>
  <si>
    <t>Swab 16</t>
  </si>
  <si>
    <t>Swab 17</t>
  </si>
  <si>
    <t>Swab 18</t>
  </si>
  <si>
    <t>Swab 19</t>
  </si>
  <si>
    <t>Swab 20</t>
  </si>
  <si>
    <t>Swab 21</t>
  </si>
  <si>
    <t>Swab 22</t>
  </si>
  <si>
    <t>Swab 23</t>
  </si>
  <si>
    <t>Swab 24</t>
  </si>
  <si>
    <t>Swab 25</t>
  </si>
  <si>
    <t>Swab 26</t>
  </si>
  <si>
    <t>Swab 27</t>
  </si>
  <si>
    <t>Swab 28</t>
  </si>
  <si>
    <t>Swab 29</t>
  </si>
  <si>
    <t>Swab 30</t>
  </si>
  <si>
    <t>Swab 31</t>
  </si>
  <si>
    <t>Swab 32</t>
  </si>
  <si>
    <t>Swish and Spit 1</t>
  </si>
  <si>
    <t>Swish and Spit 2</t>
  </si>
  <si>
    <t>percent positive</t>
  </si>
  <si>
    <t>Swish and Spit 3</t>
  </si>
  <si>
    <t>Swish and Spit 4</t>
  </si>
  <si>
    <t>Swish and Spit 5</t>
  </si>
  <si>
    <t>Swish and Spit 6</t>
  </si>
  <si>
    <t>Swish and Spit 7</t>
  </si>
  <si>
    <t>Swish and Spit 8 (no sample)</t>
  </si>
  <si>
    <t>Swish and Spit 9</t>
  </si>
  <si>
    <t>Swish and Spit 10</t>
  </si>
  <si>
    <t>Swish and Spit 11</t>
  </si>
  <si>
    <t>Swish and Spit 12</t>
  </si>
  <si>
    <t>Swish and Spit 13</t>
  </si>
  <si>
    <t>Swish and Spit 14</t>
  </si>
  <si>
    <t>Swish and Spit 15</t>
  </si>
  <si>
    <t>Swish and Spit 16</t>
  </si>
  <si>
    <t>Swish and Spit 17</t>
  </si>
  <si>
    <t>Swish and Spit 18</t>
  </si>
  <si>
    <t>Swish and Spit 19</t>
  </si>
  <si>
    <t>Swish and Spit 20</t>
  </si>
  <si>
    <t>Swish and Spit 21</t>
  </si>
  <si>
    <t>Swish and Spit 22</t>
  </si>
  <si>
    <t>Swish and Spit 23</t>
  </si>
  <si>
    <t>Swish and Spit 24</t>
  </si>
  <si>
    <t>Swish and Spit 25</t>
  </si>
  <si>
    <t>Swish and Spit 26</t>
  </si>
  <si>
    <t>Swish and Spit 27</t>
  </si>
  <si>
    <t>Swish and Spit 28</t>
  </si>
  <si>
    <t>Swish and Spit 29</t>
  </si>
  <si>
    <t>Swish and Spit 30</t>
  </si>
  <si>
    <t>Swish and Spit 31</t>
  </si>
  <si>
    <t>Swish and Spit 32</t>
  </si>
  <si>
    <t>Spit 1</t>
  </si>
  <si>
    <t>Spit 2</t>
  </si>
  <si>
    <t>Spit 3</t>
  </si>
  <si>
    <t>Spit 4</t>
  </si>
  <si>
    <t>Spit 5</t>
  </si>
  <si>
    <t>Spit 6</t>
  </si>
  <si>
    <t>Spit 7</t>
  </si>
  <si>
    <t>Spit 8</t>
  </si>
  <si>
    <t>Spit 9</t>
  </si>
  <si>
    <t>Spit 10</t>
  </si>
  <si>
    <t>Spit 11</t>
  </si>
  <si>
    <t>Spit 12</t>
  </si>
  <si>
    <t>Spit 13</t>
  </si>
  <si>
    <t>Spit 14</t>
  </si>
  <si>
    <t>Spit 15</t>
  </si>
  <si>
    <t>Spit 16</t>
  </si>
  <si>
    <t>Spit 17</t>
  </si>
  <si>
    <t>Spit 18</t>
  </si>
  <si>
    <t>Spit 19</t>
  </si>
  <si>
    <t>Spit 20</t>
  </si>
  <si>
    <t>Spit 21</t>
  </si>
  <si>
    <t>Spit 22</t>
  </si>
  <si>
    <t>Spit 23</t>
  </si>
  <si>
    <t>Spit 24</t>
  </si>
  <si>
    <t>Spit 25</t>
  </si>
  <si>
    <t>Spit 26</t>
  </si>
  <si>
    <t>Spit 27</t>
  </si>
  <si>
    <t>Spit 28</t>
  </si>
  <si>
    <t>Spit 29</t>
  </si>
  <si>
    <t>Spit 30</t>
  </si>
  <si>
    <t>Spit 31</t>
  </si>
  <si>
    <t>Spit 32</t>
  </si>
  <si>
    <t xml:space="preserve">Spit 1  x̄ = 34.65 σ = 0.00 </t>
  </si>
  <si>
    <t xml:space="preserve">Spit 10  x̄ = 33.61 σ = 0.00 </t>
  </si>
  <si>
    <t xml:space="preserve">Spit 11  x̄ = 37.02 σ = 0.00 </t>
  </si>
  <si>
    <t xml:space="preserve">Spit 12  x̄ = 35.15 σ = 0.00 </t>
  </si>
  <si>
    <t xml:space="preserve">Spit 13  x̄ = 32.67 σ = 0.00 </t>
  </si>
  <si>
    <t xml:space="preserve">Spit 14  </t>
  </si>
  <si>
    <t xml:space="preserve">Spit 15  x̄ = 37.16 σ = 0.00 </t>
  </si>
  <si>
    <t xml:space="preserve">Spit 16  </t>
  </si>
  <si>
    <t xml:space="preserve">Spit 17  x̄ = 34.95 σ = 0.00 </t>
  </si>
  <si>
    <t xml:space="preserve">Spit 18  x̄ = 32.26 σ = 0.00 </t>
  </si>
  <si>
    <t xml:space="preserve">Spit 19  x̄ = 34.09 σ = 0.00 </t>
  </si>
  <si>
    <t xml:space="preserve">Spit 2  x̄ = 35.94 σ = 0.00 </t>
  </si>
  <si>
    <t xml:space="preserve">Spit 20  x̄ = 31.36 σ = 0.00 </t>
  </si>
  <si>
    <t xml:space="preserve">Spit 21  </t>
  </si>
  <si>
    <t xml:space="preserve">Spit 22  </t>
  </si>
  <si>
    <t xml:space="preserve">Spit 23  </t>
  </si>
  <si>
    <t xml:space="preserve">Spit 24  x̄ = 36.16 σ = 0.00 </t>
  </si>
  <si>
    <t xml:space="preserve">Spit 25  x̄ = 32.65 σ = 0.00 </t>
  </si>
  <si>
    <t xml:space="preserve">Spit 26  x̄ = 38.28 σ = 0.00 </t>
  </si>
  <si>
    <t xml:space="preserve">Spit 27  x̄ = 33.98 σ = 0.00 </t>
  </si>
  <si>
    <t xml:space="preserve">Spit 28  x̄ = 33.31 σ = 0.00 </t>
  </si>
  <si>
    <t xml:space="preserve">Spit 29  x̄ = 31.33 σ = 0.00 </t>
  </si>
  <si>
    <t xml:space="preserve">Spit 3  x̄ = 31.72 σ = 0.00 </t>
  </si>
  <si>
    <t xml:space="preserve">Spit 30  </t>
  </si>
  <si>
    <t xml:space="preserve">Spit 31  x̄ = 33.00 σ = 0.00 </t>
  </si>
  <si>
    <t xml:space="preserve">Spit 32  x̄ = 32.91 σ = 0.00 </t>
  </si>
  <si>
    <t xml:space="preserve">Spit 4  x̄ = 33.84 σ = 0.00 </t>
  </si>
  <si>
    <t xml:space="preserve">Spit 5  x̄ = 37.76 σ = 0.00 </t>
  </si>
  <si>
    <t xml:space="preserve">Spit 6  x̄ = 38.57 σ = 0.00 </t>
  </si>
  <si>
    <t xml:space="preserve">Spit 7  x̄ = 33.39 σ = 0.00 </t>
  </si>
  <si>
    <t xml:space="preserve">Spit 8  x̄ = 32.91 σ = 0.00 </t>
  </si>
  <si>
    <t xml:space="preserve">Spit 9  x̄ = 32.27 σ = 0.00 </t>
  </si>
  <si>
    <t xml:space="preserve">Swish and Spit 17  x̄ = 42.17 σ = 0.00 </t>
  </si>
  <si>
    <t xml:space="preserve">Swish and Spit 18  x̄ = 33.12 σ = 0.00 </t>
  </si>
  <si>
    <t xml:space="preserve">Swish and Spit 19  x̄ = 34.94 σ = 0.00 </t>
  </si>
  <si>
    <t xml:space="preserve">Swish and Spit 20  x̄ = 31.54 σ = 0.00 </t>
  </si>
  <si>
    <t xml:space="preserve">Swish and Spit 21  </t>
  </si>
  <si>
    <t xml:space="preserve">Swish and Spit 22  </t>
  </si>
  <si>
    <t xml:space="preserve">Swish and Spit 23  </t>
  </si>
  <si>
    <t xml:space="preserve">Swish and Spit 24  x̄ = 33.41 σ = 0.00 </t>
  </si>
  <si>
    <t xml:space="preserve">Swish and Spit 25  x̄ = 33.86 σ = 0.00 </t>
  </si>
  <si>
    <t xml:space="preserve">Swish and Spit 26  x̄ = 41.59 σ = 0.00 </t>
  </si>
  <si>
    <t xml:space="preserve">Swish and Spit 27  x̄ = 35.63 σ = 0.00 </t>
  </si>
  <si>
    <t xml:space="preserve">Swish and Spit 28  x̄ = 32.03 σ = 0.00 </t>
  </si>
  <si>
    <t xml:space="preserve">Swish and Spit 29  x̄ = 35.54 σ = 0.00 </t>
  </si>
  <si>
    <t xml:space="preserve">Swish and Spit 30  x̄ = 37.72 σ = 0.00 </t>
  </si>
  <si>
    <t xml:space="preserve">Swish and Spit 31  x̄ = 33.18 σ = 0.00 </t>
  </si>
  <si>
    <t xml:space="preserve">Swish and Spit 32  x̄ = 32.62 σ = 0.00 </t>
  </si>
  <si>
    <t xml:space="preserve">Spit 15  </t>
  </si>
  <si>
    <t xml:space="preserve">Spit 17  </t>
  </si>
  <si>
    <t xml:space="preserve">Spit 1  </t>
  </si>
  <si>
    <t xml:space="preserve">Spit 10  x̄ = 38.91 σ = 0.00 </t>
  </si>
  <si>
    <t xml:space="preserve">Spit 11  </t>
  </si>
  <si>
    <t xml:space="preserve">Spit 12  </t>
  </si>
  <si>
    <t xml:space="preserve">Spit 13  </t>
  </si>
  <si>
    <t xml:space="preserve">Spit 18  </t>
  </si>
  <si>
    <t xml:space="preserve">Spit 19  </t>
  </si>
  <si>
    <t xml:space="preserve">Spit 2  </t>
  </si>
  <si>
    <t xml:space="preserve">Spit 20  </t>
  </si>
  <si>
    <t xml:space="preserve">Spit 24  </t>
  </si>
  <si>
    <t xml:space="preserve">Spit 25  </t>
  </si>
  <si>
    <t xml:space="preserve">Spit 26  x̄ = 40.05 σ = 0.00 </t>
  </si>
  <si>
    <t xml:space="preserve">Spit 27  </t>
  </si>
  <si>
    <t xml:space="preserve">Spit 28  </t>
  </si>
  <si>
    <t xml:space="preserve">Spit 29  </t>
  </si>
  <si>
    <t xml:space="preserve">Spit 3  x̄ = 37.79 σ = 0.00 </t>
  </si>
  <si>
    <t xml:space="preserve">Spit 31  x̄ = 37.17 σ = 0.00 </t>
  </si>
  <si>
    <t xml:space="preserve">Spit 32  x̄ = 38.77 σ = 0.00 </t>
  </si>
  <si>
    <t xml:space="preserve">Spit 4  x̄ = 39.73 σ = 0.00 </t>
  </si>
  <si>
    <t xml:space="preserve">Spit 5  </t>
  </si>
  <si>
    <t xml:space="preserve">Spit 6  x̄ = 33.91 σ = 0.00 </t>
  </si>
  <si>
    <t xml:space="preserve">Spit 7  </t>
  </si>
  <si>
    <t xml:space="preserve">Spit 8  x̄ = 38.90 σ = 0.00 </t>
  </si>
  <si>
    <t xml:space="preserve">Spit 9  </t>
  </si>
  <si>
    <t xml:space="preserve">Swish and Spit 17  </t>
  </si>
  <si>
    <t xml:space="preserve">Swish and Spit 18  x̄ = 35.21 σ = 0.00 </t>
  </si>
  <si>
    <t xml:space="preserve">Swish and Spit 19  </t>
  </si>
  <si>
    <t xml:space="preserve">Swish and Spit 20  </t>
  </si>
  <si>
    <t xml:space="preserve">Swish and Spit 24  x̄ = 34.02 σ = 0.00 </t>
  </si>
  <si>
    <t xml:space="preserve">Swish and Spit 25  </t>
  </si>
  <si>
    <t xml:space="preserve">Swish and Spit 26  </t>
  </si>
  <si>
    <t xml:space="preserve">Swish and Spit 27  </t>
  </si>
  <si>
    <t xml:space="preserve">Swish and Spit 28  </t>
  </si>
  <si>
    <t xml:space="preserve">Swish and Spit 29  </t>
  </si>
  <si>
    <t xml:space="preserve">Swish and Spit 30  </t>
  </si>
  <si>
    <t xml:space="preserve">Swish and Spit 31  x̄ = 34.23 σ = 0.00 </t>
  </si>
  <si>
    <t xml:space="preserve">Swish and Spit 32  x̄ = 35.17 σ = 0.00 </t>
  </si>
  <si>
    <t>no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</si>
</sst>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0" xfId="0" applyFo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2" fontId="7" fillId="3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right" wrapText="1"/>
    </xf>
    <xf numFmtId="2" fontId="7" fillId="0" borderId="1" xfId="0" applyNumberFormat="1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/>
    <xf numFmtId="0" fontId="7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1" xfId="0" applyFill="1" applyBorder="1"/>
    <xf numFmtId="2" fontId="7" fillId="5" borderId="1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0" fillId="0" borderId="10" xfId="0" applyBorder="1"/>
    <xf numFmtId="0" fontId="0" fillId="0" borderId="10" xfId="0" applyFill="1" applyBorder="1"/>
    <xf numFmtId="0" fontId="0" fillId="0" borderId="0" xfId="0" applyAlignment="1">
      <alignment horizontal="right"/>
    </xf>
    <xf numFmtId="1" fontId="0" fillId="0" borderId="0" xfId="0" applyNumberFormat="1"/>
    <xf numFmtId="0" fontId="11" fillId="0" borderId="0" xfId="0" applyFont="1"/>
    <xf numFmtId="11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2" fontId="1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85106DEA-1952-48DB-BFB0-F826F88441E1}"/>
  </cellStyles>
  <dxfs count="0"/>
  <tableStyles count="0" defaultTableStyle="TableStyleMedium2" defaultPivotStyle="PivotStyleLight16"/>
  <colors>
    <mruColors>
      <color rgb="FFFF9999"/>
      <color rgb="FFFF00FF"/>
      <color rgb="FF009999"/>
      <color rgb="FF66FF99"/>
      <color rgb="FF0099CC"/>
      <color rgb="FF0000FF"/>
      <color rgb="FF66CCFF"/>
      <color rgb="FFFF9900"/>
      <color rgb="FFFFFF99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cca/Desktop/Work/Research/Monsanto/Mon.EOI1-4.PolyA%20BTI_Oligo_Order-Colum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I Plate (Columns) Order"/>
      <sheetName val="Definitions"/>
    </sheetNames>
    <sheetDataSet>
      <sheetData sheetId="0" refreshError="1"/>
      <sheetData sheetId="1">
        <row r="2">
          <cell r="A2" t="str">
            <v>5-TAMRA</v>
          </cell>
          <cell r="C2" t="str">
            <v>Amino C7</v>
          </cell>
          <cell r="D2" t="str">
            <v>Salt-Free</v>
          </cell>
          <cell r="E2" t="str">
            <v>5 nmol del</v>
          </cell>
          <cell r="H2" t="str">
            <v>Quotation Only</v>
          </cell>
        </row>
        <row r="3">
          <cell r="A3" t="str">
            <v>Amino C12</v>
          </cell>
          <cell r="C3" t="str">
            <v>BHQ-0</v>
          </cell>
          <cell r="D3" t="str">
            <v>RPC (Cartridge)</v>
          </cell>
          <cell r="E3" t="str">
            <v>20 nmol del</v>
          </cell>
          <cell r="H3" t="str">
            <v>Immediate Order &amp; Purchase</v>
          </cell>
        </row>
        <row r="4">
          <cell r="A4" t="str">
            <v>Amino C6</v>
          </cell>
          <cell r="C4" t="str">
            <v>BHQ-1</v>
          </cell>
          <cell r="D4" t="str">
            <v>RP HPLC</v>
          </cell>
          <cell r="E4" t="str">
            <v>50 nmol del</v>
          </cell>
        </row>
        <row r="5">
          <cell r="A5" t="str">
            <v>BHQ-0</v>
          </cell>
          <cell r="C5" t="str">
            <v>BHQ-2</v>
          </cell>
          <cell r="D5" t="str">
            <v>AX HPLC</v>
          </cell>
        </row>
        <row r="6">
          <cell r="A6" t="str">
            <v>BHQ-1</v>
          </cell>
          <cell r="C6" t="str">
            <v>BHQ-3</v>
          </cell>
          <cell r="D6" t="str">
            <v>Dual HPLC</v>
          </cell>
        </row>
        <row r="7">
          <cell r="A7" t="str">
            <v>BHQ-2</v>
          </cell>
          <cell r="C7" t="str">
            <v>Biosearch Blue</v>
          </cell>
        </row>
        <row r="8">
          <cell r="A8" t="str">
            <v>BHQ-3</v>
          </cell>
          <cell r="C8" t="str">
            <v>Biotin</v>
          </cell>
        </row>
        <row r="9">
          <cell r="A9" t="str">
            <v>Biotin</v>
          </cell>
          <cell r="C9" t="str">
            <v>C16</v>
          </cell>
        </row>
        <row r="10">
          <cell r="A10" t="str">
            <v>CAL Fluor Gold 540</v>
          </cell>
          <cell r="C10" t="str">
            <v>C3-Fluorescein</v>
          </cell>
        </row>
        <row r="11">
          <cell r="A11" t="str">
            <v>CAL Fluor Orange 560</v>
          </cell>
          <cell r="C11" t="str">
            <v>C6</v>
          </cell>
        </row>
        <row r="12">
          <cell r="A12" t="str">
            <v>CAL Fluor Red 590</v>
          </cell>
          <cell r="C12" t="str">
            <v>CAL Fluor Orange 560</v>
          </cell>
        </row>
        <row r="13">
          <cell r="A13" t="str">
            <v>CAL Fluor Red 610</v>
          </cell>
          <cell r="C13" t="str">
            <v>CAL Fluor Red 610</v>
          </cell>
        </row>
        <row r="14">
          <cell r="A14" t="str">
            <v>CAL Fluor Red 635</v>
          </cell>
          <cell r="C14" t="str">
            <v>DABCYL</v>
          </cell>
        </row>
        <row r="15">
          <cell r="A15" t="str">
            <v>DABCYL</v>
          </cell>
          <cell r="C15" t="str">
            <v>d-Uridine</v>
          </cell>
        </row>
        <row r="16">
          <cell r="A16" t="str">
            <v>FAM</v>
          </cell>
          <cell r="C16" t="str">
            <v>mdC(ROX)</v>
          </cell>
        </row>
        <row r="17">
          <cell r="A17" t="str">
            <v>HEX</v>
          </cell>
          <cell r="C17" t="str">
            <v>mdC(TEG-Amino)</v>
          </cell>
        </row>
        <row r="18">
          <cell r="A18" t="str">
            <v>JOE-C6</v>
          </cell>
          <cell r="C18" t="str">
            <v>Methylene Blue</v>
          </cell>
        </row>
        <row r="19">
          <cell r="A19" t="str">
            <v>Methylene Blue</v>
          </cell>
          <cell r="C19" t="str">
            <v>Phos</v>
          </cell>
        </row>
        <row r="20">
          <cell r="A20" t="str">
            <v>Phos</v>
          </cell>
          <cell r="C20" t="str">
            <v>Pulsar 650</v>
          </cell>
        </row>
        <row r="21">
          <cell r="A21" t="str">
            <v>Pyrene</v>
          </cell>
          <cell r="C21" t="str">
            <v>Quasar 570</v>
          </cell>
        </row>
        <row r="22">
          <cell r="A22" t="str">
            <v>Quasar 570</v>
          </cell>
          <cell r="C22" t="str">
            <v>Quasar 670</v>
          </cell>
        </row>
        <row r="23">
          <cell r="A23" t="str">
            <v>Quasar 670</v>
          </cell>
          <cell r="C23" t="str">
            <v>Quasar 705</v>
          </cell>
        </row>
        <row r="24">
          <cell r="A24" t="str">
            <v>Quasar 705</v>
          </cell>
          <cell r="C24" t="str">
            <v>Spacer 6</v>
          </cell>
        </row>
        <row r="25">
          <cell r="A25" t="str">
            <v>ROX-C6</v>
          </cell>
          <cell r="C25" t="str">
            <v>Spacer C3</v>
          </cell>
        </row>
        <row r="26">
          <cell r="A26" t="str">
            <v>Spacer 18</v>
          </cell>
          <cell r="C26" t="str">
            <v>T(C6-Amino)</v>
          </cell>
        </row>
        <row r="27">
          <cell r="A27" t="str">
            <v>Spacer 3</v>
          </cell>
          <cell r="C27" t="str">
            <v>T(C6-Biotin)</v>
          </cell>
        </row>
        <row r="28">
          <cell r="A28" t="str">
            <v>Spacer 6</v>
          </cell>
          <cell r="C28" t="str">
            <v>T(CAL Fluor Gold 540)</v>
          </cell>
        </row>
        <row r="29">
          <cell r="A29" t="str">
            <v>Spacer 9</v>
          </cell>
          <cell r="C29" t="str">
            <v>T(CAL Fluor Orange 560)</v>
          </cell>
        </row>
        <row r="30">
          <cell r="A30" t="str">
            <v>T(BHQ-1)</v>
          </cell>
          <cell r="C30" t="str">
            <v>T(CAL Fluor Red 590)</v>
          </cell>
        </row>
        <row r="31">
          <cell r="A31" t="str">
            <v>T(BHQ-2)</v>
          </cell>
          <cell r="C31" t="str">
            <v>T(CAL Fluor Red 610)</v>
          </cell>
        </row>
        <row r="32">
          <cell r="A32" t="str">
            <v>T(C6-Amino)</v>
          </cell>
          <cell r="C32" t="str">
            <v>T(CAL Fluor Red 635)</v>
          </cell>
        </row>
        <row r="33">
          <cell r="A33" t="str">
            <v>T(C6-Biotin)</v>
          </cell>
          <cell r="C33" t="str">
            <v>T(DIG)</v>
          </cell>
        </row>
        <row r="34">
          <cell r="A34" t="str">
            <v>T(DIG)</v>
          </cell>
          <cell r="C34" t="str">
            <v>T(Methylene Blue)</v>
          </cell>
        </row>
        <row r="35">
          <cell r="A35" t="str">
            <v>T(JOE)</v>
          </cell>
          <cell r="C35" t="str">
            <v>TAMRA</v>
          </cell>
        </row>
        <row r="36">
          <cell r="A36" t="str">
            <v>T(Methylene Blue)</v>
          </cell>
          <cell r="C36" t="str">
            <v>Thiol C6 SS</v>
          </cell>
        </row>
        <row r="37">
          <cell r="A37" t="str">
            <v>T(ROX)</v>
          </cell>
        </row>
        <row r="38">
          <cell r="A38" t="str">
            <v>TET</v>
          </cell>
        </row>
        <row r="39">
          <cell r="A39" t="str">
            <v>Thiol C11 SS</v>
          </cell>
        </row>
        <row r="40">
          <cell r="A40" t="str">
            <v>Thiol C6 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E68A-9233-4A74-84ED-845403FCF05D}">
  <sheetPr>
    <pageSetUpPr fitToPage="1"/>
  </sheetPr>
  <dimension ref="A1:V31"/>
  <sheetViews>
    <sheetView tabSelected="1" workbookViewId="0">
      <selection activeCell="D5" sqref="D5:D6"/>
    </sheetView>
  </sheetViews>
  <sheetFormatPr defaultRowHeight="15" x14ac:dyDescent="0.25"/>
  <cols>
    <col min="1" max="1" width="5.42578125" customWidth="1"/>
    <col min="2" max="2" width="21.28515625" customWidth="1"/>
    <col min="3" max="3" width="9.5703125" customWidth="1"/>
    <col min="4" max="5" width="10.7109375" customWidth="1"/>
    <col min="6" max="6" width="10.42578125" customWidth="1"/>
    <col min="7" max="7" width="11.140625" customWidth="1"/>
    <col min="8" max="8" width="11.42578125" customWidth="1"/>
    <col min="10" max="10" width="11.7109375" bestFit="1" customWidth="1"/>
    <col min="11" max="11" width="22.5703125" customWidth="1"/>
    <col min="12" max="12" width="13.5703125" customWidth="1"/>
    <col min="13" max="13" width="9.5703125" bestFit="1" customWidth="1"/>
    <col min="14" max="14" width="15" customWidth="1"/>
  </cols>
  <sheetData>
    <row r="1" spans="1:22" x14ac:dyDescent="0.25">
      <c r="A1" t="s">
        <v>0</v>
      </c>
      <c r="B1" t="s">
        <v>31</v>
      </c>
    </row>
    <row r="2" spans="1:22" x14ac:dyDescent="0.25">
      <c r="B2" t="s">
        <v>35</v>
      </c>
      <c r="K2">
        <v>3</v>
      </c>
      <c r="L2" t="s">
        <v>32</v>
      </c>
    </row>
    <row r="3" spans="1:22" x14ac:dyDescent="0.25">
      <c r="B3" t="s">
        <v>34</v>
      </c>
      <c r="K3">
        <v>32</v>
      </c>
      <c r="L3" s="15" t="s">
        <v>33</v>
      </c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2" x14ac:dyDescent="0.25">
      <c r="A4" s="32" t="s">
        <v>1</v>
      </c>
      <c r="B4" s="32"/>
      <c r="C4" s="32"/>
      <c r="D4" s="2">
        <v>40</v>
      </c>
      <c r="E4" s="3">
        <v>10</v>
      </c>
      <c r="F4" s="3" t="s">
        <v>2</v>
      </c>
      <c r="G4" s="3"/>
      <c r="H4" s="4"/>
      <c r="I4" s="4"/>
      <c r="J4" s="4"/>
      <c r="K4">
        <v>1</v>
      </c>
      <c r="L4" s="15" t="s">
        <v>28</v>
      </c>
      <c r="M4" s="15"/>
      <c r="N4" s="15"/>
      <c r="O4" s="15"/>
      <c r="P4" s="15"/>
      <c r="Q4" s="15"/>
      <c r="R4" s="15"/>
    </row>
    <row r="5" spans="1:22" x14ac:dyDescent="0.25">
      <c r="A5" s="33" t="s">
        <v>3</v>
      </c>
      <c r="B5" s="34"/>
      <c r="C5" s="34"/>
      <c r="D5" s="35" t="s">
        <v>4</v>
      </c>
      <c r="E5" s="36" t="s">
        <v>5</v>
      </c>
      <c r="F5" s="11"/>
      <c r="G5" s="36" t="s">
        <v>6</v>
      </c>
      <c r="H5" s="36" t="s">
        <v>7</v>
      </c>
      <c r="I5" s="11"/>
      <c r="J5" s="41" t="s">
        <v>8</v>
      </c>
      <c r="K5">
        <f>K2*K4*SUM(K3:K3)</f>
        <v>96</v>
      </c>
      <c r="L5" s="15" t="s">
        <v>29</v>
      </c>
      <c r="M5" s="15"/>
      <c r="N5" s="15"/>
      <c r="O5" s="15"/>
      <c r="P5" s="15"/>
      <c r="Q5" s="15"/>
      <c r="R5" s="15"/>
    </row>
    <row r="6" spans="1:22" x14ac:dyDescent="0.25">
      <c r="A6" s="34"/>
      <c r="B6" s="34"/>
      <c r="C6" s="34"/>
      <c r="D6" s="35"/>
      <c r="E6" s="37"/>
      <c r="F6" s="12"/>
      <c r="G6" s="37"/>
      <c r="H6" s="37"/>
      <c r="I6" s="12"/>
      <c r="J6" s="42"/>
      <c r="L6" s="15"/>
      <c r="M6" s="15"/>
      <c r="N6" s="15"/>
      <c r="O6" s="15"/>
      <c r="P6" s="15"/>
      <c r="Q6" s="15"/>
      <c r="R6" s="15"/>
    </row>
    <row r="7" spans="1:22" x14ac:dyDescent="0.25">
      <c r="A7" s="43" t="s">
        <v>9</v>
      </c>
      <c r="B7" s="44"/>
      <c r="C7" s="45"/>
      <c r="D7" s="13">
        <f t="shared" ref="D7:D10" si="0">H7*$E$4/E7</f>
        <v>5</v>
      </c>
      <c r="E7" s="5">
        <v>2</v>
      </c>
      <c r="F7" s="6" t="s">
        <v>10</v>
      </c>
      <c r="G7" s="7">
        <f>$D$4*D7</f>
        <v>200</v>
      </c>
      <c r="H7" s="5">
        <v>1</v>
      </c>
      <c r="I7" s="6" t="s">
        <v>10</v>
      </c>
      <c r="J7" s="8"/>
      <c r="K7" s="24"/>
      <c r="L7" s="15"/>
      <c r="M7" s="15"/>
      <c r="N7" s="15"/>
      <c r="O7" s="15"/>
      <c r="P7" s="15"/>
      <c r="Q7" s="15"/>
      <c r="R7" s="15"/>
    </row>
    <row r="8" spans="1:22" s="15" customFormat="1" x14ac:dyDescent="0.25">
      <c r="A8" s="47" t="s">
        <v>15</v>
      </c>
      <c r="B8" s="48"/>
      <c r="C8" s="49"/>
      <c r="D8" s="13">
        <f t="shared" si="0"/>
        <v>0.1</v>
      </c>
      <c r="E8" s="20">
        <v>320</v>
      </c>
      <c r="F8" s="20" t="s">
        <v>11</v>
      </c>
      <c r="G8" s="7">
        <f>$D$4*D8</f>
        <v>4</v>
      </c>
      <c r="H8" s="1">
        <v>3.2</v>
      </c>
      <c r="I8" s="1" t="s">
        <v>11</v>
      </c>
      <c r="J8" s="22"/>
      <c r="K8" s="25"/>
    </row>
    <row r="9" spans="1:22" x14ac:dyDescent="0.25">
      <c r="A9" s="38" t="s">
        <v>24</v>
      </c>
      <c r="B9" s="39"/>
      <c r="C9" s="40"/>
      <c r="D9" s="14">
        <f>H9*$E$4/E9</f>
        <v>0.05</v>
      </c>
      <c r="E9" s="1">
        <v>50</v>
      </c>
      <c r="F9" s="1" t="s">
        <v>12</v>
      </c>
      <c r="G9" s="21">
        <f t="shared" ref="G9:G12" si="1">$D$4*D9</f>
        <v>2</v>
      </c>
      <c r="H9" s="1">
        <v>0.25</v>
      </c>
      <c r="I9" s="1" t="s">
        <v>12</v>
      </c>
      <c r="J9" s="23">
        <v>279358399</v>
      </c>
      <c r="K9" s="25"/>
      <c r="L9" s="15"/>
      <c r="M9" s="15"/>
      <c r="N9" s="15"/>
      <c r="O9" s="15"/>
      <c r="P9" s="15"/>
      <c r="Q9" s="15"/>
      <c r="R9" s="15"/>
    </row>
    <row r="10" spans="1:22" x14ac:dyDescent="0.25">
      <c r="A10" s="38" t="s">
        <v>25</v>
      </c>
      <c r="B10" s="39"/>
      <c r="C10" s="40"/>
      <c r="D10" s="14">
        <f t="shared" si="0"/>
        <v>0.05</v>
      </c>
      <c r="E10" s="1">
        <v>50</v>
      </c>
      <c r="F10" s="1" t="s">
        <v>12</v>
      </c>
      <c r="G10" s="21">
        <f t="shared" si="1"/>
        <v>2</v>
      </c>
      <c r="H10" s="1">
        <v>0.25</v>
      </c>
      <c r="I10" s="1" t="s">
        <v>12</v>
      </c>
      <c r="J10" s="23" t="s">
        <v>26</v>
      </c>
      <c r="K10" s="17"/>
      <c r="L10" s="15"/>
      <c r="M10" s="15"/>
      <c r="N10" s="15"/>
      <c r="O10" s="15"/>
    </row>
    <row r="11" spans="1:22" x14ac:dyDescent="0.25">
      <c r="A11" s="50" t="s">
        <v>30</v>
      </c>
      <c r="B11" s="51"/>
      <c r="C11" s="51"/>
      <c r="D11" s="16">
        <f t="shared" ref="D11:D12" si="2">H11*$E$4/E11</f>
        <v>0.03</v>
      </c>
      <c r="E11" s="1">
        <v>50</v>
      </c>
      <c r="F11" s="1" t="s">
        <v>12</v>
      </c>
      <c r="G11" s="21">
        <f t="shared" si="1"/>
        <v>1.2</v>
      </c>
      <c r="H11" s="1">
        <v>0.15</v>
      </c>
      <c r="I11" s="1" t="s">
        <v>12</v>
      </c>
      <c r="J11" s="17"/>
      <c r="L11" s="19"/>
      <c r="M11" s="15"/>
      <c r="N11" s="15"/>
      <c r="O11" s="15"/>
      <c r="P11" s="15"/>
      <c r="Q11" s="15"/>
      <c r="R11" s="15"/>
      <c r="S11" s="15"/>
      <c r="T11" s="15"/>
      <c r="U11" s="15"/>
    </row>
    <row r="12" spans="1:22" x14ac:dyDescent="0.25">
      <c r="A12" s="50" t="s">
        <v>27</v>
      </c>
      <c r="B12" s="51"/>
      <c r="C12" s="51"/>
      <c r="D12" s="16">
        <f t="shared" si="2"/>
        <v>0.03</v>
      </c>
      <c r="E12" s="1">
        <v>50</v>
      </c>
      <c r="F12" s="1" t="s">
        <v>12</v>
      </c>
      <c r="G12" s="21">
        <f t="shared" si="1"/>
        <v>1.2</v>
      </c>
      <c r="H12" s="1">
        <v>0.15</v>
      </c>
      <c r="I12" s="1" t="s">
        <v>12</v>
      </c>
      <c r="J12" s="17"/>
      <c r="K12" t="s">
        <v>0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2" x14ac:dyDescent="0.25">
      <c r="A13" s="46" t="s">
        <v>13</v>
      </c>
      <c r="B13" s="46"/>
      <c r="C13" s="46"/>
      <c r="D13" s="13">
        <f>E4-SUM(D7:D12)</f>
        <v>4.74</v>
      </c>
      <c r="E13" s="1"/>
      <c r="F13" s="1"/>
      <c r="G13" s="9"/>
      <c r="H13" s="1"/>
      <c r="I13" s="1"/>
      <c r="J13" s="1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2" x14ac:dyDescent="0.25">
      <c r="D14" s="10">
        <f>SUM(D7:D13)</f>
        <v>10</v>
      </c>
      <c r="K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x14ac:dyDescent="0.25">
      <c r="B15" t="s">
        <v>0</v>
      </c>
      <c r="G15">
        <f>D14-D13</f>
        <v>5.26</v>
      </c>
      <c r="H15" t="s">
        <v>14</v>
      </c>
      <c r="L15" s="18"/>
      <c r="M15" s="29"/>
    </row>
    <row r="16" spans="1:22" x14ac:dyDescent="0.25">
      <c r="L16" s="15"/>
      <c r="M16" s="15"/>
      <c r="N16" s="15"/>
      <c r="O16" s="19"/>
      <c r="P16" s="15"/>
      <c r="Q16" s="15"/>
      <c r="R16" s="15"/>
      <c r="S16" s="15"/>
      <c r="T16" s="15"/>
      <c r="U16" s="15"/>
    </row>
    <row r="17" spans="1:16" s="15" customFormat="1" x14ac:dyDescent="0.25">
      <c r="A17"/>
      <c r="B17"/>
      <c r="C17"/>
      <c r="D17"/>
      <c r="E17"/>
      <c r="F17"/>
      <c r="G17"/>
      <c r="H17"/>
      <c r="I17"/>
      <c r="J17"/>
      <c r="K17"/>
      <c r="L17" s="26"/>
      <c r="M17" s="27"/>
    </row>
    <row r="18" spans="1:16" s="15" customFormat="1" ht="15" customHeight="1" x14ac:dyDescent="0.25">
      <c r="A18"/>
      <c r="B18"/>
      <c r="C18"/>
      <c r="D18"/>
      <c r="E18"/>
      <c r="F18"/>
      <c r="G18"/>
      <c r="H18"/>
      <c r="I18"/>
      <c r="J18"/>
      <c r="K18"/>
      <c r="M18" s="27"/>
    </row>
    <row r="19" spans="1:16" s="15" customFormat="1" x14ac:dyDescent="0.25">
      <c r="A19"/>
      <c r="B19"/>
      <c r="C19"/>
      <c r="D19"/>
      <c r="E19"/>
      <c r="F19"/>
      <c r="G19"/>
      <c r="H19"/>
      <c r="I19"/>
      <c r="J19"/>
      <c r="K19"/>
      <c r="M19" s="27"/>
    </row>
    <row r="20" spans="1:16" s="15" customFormat="1" x14ac:dyDescent="0.25">
      <c r="A20"/>
      <c r="B20"/>
      <c r="C20"/>
      <c r="D20"/>
      <c r="E20"/>
      <c r="F20"/>
      <c r="G20"/>
      <c r="H20"/>
      <c r="I20"/>
      <c r="J20"/>
      <c r="K20"/>
    </row>
    <row r="21" spans="1:16" s="15" customFormat="1" x14ac:dyDescent="0.25">
      <c r="A21"/>
      <c r="B21"/>
      <c r="C21"/>
      <c r="D21"/>
      <c r="E21"/>
      <c r="F21"/>
      <c r="G21"/>
      <c r="H21"/>
      <c r="I21"/>
      <c r="J21"/>
      <c r="K21"/>
      <c r="L21" s="26"/>
      <c r="M21" s="19"/>
    </row>
    <row r="22" spans="1:16" s="15" customFormat="1" x14ac:dyDescent="0.25">
      <c r="A22"/>
      <c r="B22"/>
      <c r="C22"/>
      <c r="D22"/>
      <c r="E22"/>
      <c r="F22"/>
      <c r="G22"/>
      <c r="H22"/>
      <c r="I22"/>
      <c r="J22"/>
      <c r="K22"/>
      <c r="M22" s="19"/>
    </row>
    <row r="23" spans="1:16" s="15" customFormat="1" x14ac:dyDescent="0.25">
      <c r="A23"/>
      <c r="B23"/>
      <c r="C23"/>
      <c r="D23"/>
      <c r="E23"/>
      <c r="F23"/>
      <c r="G23"/>
      <c r="H23"/>
      <c r="I23"/>
      <c r="J23"/>
      <c r="K23"/>
      <c r="M23" s="19"/>
    </row>
    <row r="24" spans="1:16" s="15" customFormat="1" x14ac:dyDescent="0.25">
      <c r="A24"/>
      <c r="B24"/>
      <c r="C24"/>
      <c r="D24"/>
      <c r="E24"/>
      <c r="F24"/>
      <c r="G24"/>
      <c r="H24"/>
      <c r="I24"/>
      <c r="J24"/>
      <c r="K24"/>
    </row>
    <row r="25" spans="1:16" s="15" customFormat="1" x14ac:dyDescent="0.25">
      <c r="A25"/>
      <c r="B25"/>
      <c r="C25"/>
      <c r="D25"/>
      <c r="E25"/>
      <c r="F25"/>
      <c r="G25"/>
      <c r="H25"/>
      <c r="I25"/>
      <c r="J25"/>
      <c r="K25"/>
    </row>
    <row r="26" spans="1:16" s="15" customFormat="1" x14ac:dyDescent="0.25">
      <c r="A26"/>
      <c r="B26"/>
      <c r="C26"/>
      <c r="D26"/>
      <c r="E26"/>
      <c r="F26"/>
      <c r="G26"/>
      <c r="H26"/>
      <c r="I26"/>
      <c r="J26"/>
      <c r="K26"/>
      <c r="M26"/>
      <c r="O26" s="19"/>
    </row>
    <row r="27" spans="1:16" x14ac:dyDescent="0.25">
      <c r="O27" s="19"/>
      <c r="P27" s="15"/>
    </row>
    <row r="28" spans="1:16" x14ac:dyDescent="0.25">
      <c r="O28" s="19"/>
      <c r="P28" s="15"/>
    </row>
    <row r="30" spans="1:16" x14ac:dyDescent="0.25">
      <c r="M30" s="15"/>
    </row>
    <row r="31" spans="1:16" x14ac:dyDescent="0.25">
      <c r="N31" s="15"/>
    </row>
  </sheetData>
  <protectedRanges>
    <protectedRange algorithmName="SHA-512" hashValue="arCrwMYwCEpc99AOWwUi7UdNCgnEmkvu2c0MVRn8dkGlC5v+RqSemJsm9c0S/VDRS531LpOe7wxccyiVJJ/fxA==" saltValue="69AvojLfDYyQz0weDd4ICA==" spinCount="100000" sqref="A4:J6 A7:I7 D8:D13 G8:G13" name="Locked Password lock"/>
    <protectedRange algorithmName="SHA-512" hashValue="arCrwMYwCEpc99AOWwUi7UdNCgnEmkvu2c0MVRn8dkGlC5v+RqSemJsm9c0S/VDRS531LpOe7wxccyiVJJ/fxA==" saltValue="69AvojLfDYyQz0weDd4ICA==" spinCount="100000" sqref="J7" name="Locked Password lock_3"/>
    <protectedRange algorithmName="SHA-512" hashValue="arCrwMYwCEpc99AOWwUi7UdNCgnEmkvu2c0MVRn8dkGlC5v+RqSemJsm9c0S/VDRS531LpOe7wxccyiVJJ/fxA==" saltValue="69AvojLfDYyQz0weDd4ICA==" spinCount="100000" sqref="A11:C12" name="Locked Password lock_1_1"/>
  </protectedRanges>
  <mergeCells count="14">
    <mergeCell ref="G5:G6"/>
    <mergeCell ref="J5:J6"/>
    <mergeCell ref="A7:C7"/>
    <mergeCell ref="A13:C13"/>
    <mergeCell ref="H5:H6"/>
    <mergeCell ref="A8:C8"/>
    <mergeCell ref="A9:C9"/>
    <mergeCell ref="A11:C11"/>
    <mergeCell ref="A12:C12"/>
    <mergeCell ref="A4:C4"/>
    <mergeCell ref="A5:C6"/>
    <mergeCell ref="D5:D6"/>
    <mergeCell ref="E5:E6"/>
    <mergeCell ref="A10:C10"/>
  </mergeCells>
  <phoneticPr fontId="8" type="noConversion"/>
  <pageMargins left="0.7" right="0.7" top="0.75" bottom="0.75" header="0.3" footer="0.3"/>
  <pageSetup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1FF9-5E6D-41FF-A525-D53D4A9EC247}">
  <dimension ref="A1:K147"/>
  <sheetViews>
    <sheetView topLeftCell="A10" workbookViewId="0">
      <selection activeCell="J9" sqref="J9"/>
    </sheetView>
  </sheetViews>
  <sheetFormatPr defaultRowHeight="15" x14ac:dyDescent="0.25"/>
  <cols>
    <col min="1" max="1" width="9.140625" style="15"/>
    <col min="2" max="2" width="16.28515625" style="15" customWidth="1"/>
    <col min="3" max="7" width="9.140625" style="15"/>
    <col min="8" max="8" width="13.42578125" style="15" customWidth="1"/>
    <col min="9" max="9" width="9.5703125" style="15" bestFit="1" customWidth="1"/>
    <col min="10" max="10" width="15.28515625" style="15" bestFit="1" customWidth="1"/>
    <col min="11" max="11" width="9.5703125" style="15" bestFit="1" customWidth="1"/>
    <col min="12" max="16384" width="9.140625" style="15"/>
  </cols>
  <sheetData>
    <row r="1" spans="1:11" x14ac:dyDescent="0.25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H1" s="15" t="s">
        <v>36</v>
      </c>
      <c r="I1" s="15" t="s">
        <v>37</v>
      </c>
      <c r="J1" s="15" t="s">
        <v>38</v>
      </c>
      <c r="K1" s="15" t="s">
        <v>39</v>
      </c>
    </row>
    <row r="2" spans="1:11" x14ac:dyDescent="0.25">
      <c r="A2" s="15">
        <v>1</v>
      </c>
      <c r="B2" s="15" t="s">
        <v>40</v>
      </c>
      <c r="C2" s="15">
        <v>35.990190355077303</v>
      </c>
      <c r="D2" s="15">
        <v>0.48839754625808202</v>
      </c>
      <c r="E2" s="15">
        <v>0.99204999999999999</v>
      </c>
      <c r="H2" s="15">
        <v>1</v>
      </c>
      <c r="I2" s="30">
        <f>C2</f>
        <v>35.990190355077303</v>
      </c>
      <c r="J2" s="30">
        <f>C34</f>
        <v>33.200984818796499</v>
      </c>
      <c r="K2" s="30">
        <f>C66</f>
        <v>34.647269487969801</v>
      </c>
    </row>
    <row r="3" spans="1:11" x14ac:dyDescent="0.25">
      <c r="A3" s="15">
        <v>2</v>
      </c>
      <c r="B3" s="15" t="s">
        <v>41</v>
      </c>
      <c r="C3" s="15">
        <v>34.645501588844603</v>
      </c>
      <c r="D3" s="15">
        <v>0.82579600515017604</v>
      </c>
      <c r="E3" s="15">
        <v>0.99944</v>
      </c>
      <c r="H3" s="15">
        <v>2</v>
      </c>
      <c r="I3" s="30">
        <f t="shared" ref="I3:I33" si="0">C3</f>
        <v>34.645501588844603</v>
      </c>
      <c r="J3" s="30">
        <f t="shared" ref="J3:J33" si="1">C35</f>
        <v>37.171851776430699</v>
      </c>
      <c r="K3" s="30">
        <f t="shared" ref="K3:K33" si="2">C67</f>
        <v>35.939580597649602</v>
      </c>
    </row>
    <row r="4" spans="1:11" x14ac:dyDescent="0.25">
      <c r="A4" s="15">
        <v>3</v>
      </c>
      <c r="B4" s="15" t="s">
        <v>42</v>
      </c>
      <c r="C4" s="15">
        <v>39.637034920255502</v>
      </c>
      <c r="D4" s="15">
        <v>0.60250021059270598</v>
      </c>
      <c r="E4" s="15">
        <v>0.99985000000000002</v>
      </c>
      <c r="H4" s="15">
        <v>3</v>
      </c>
      <c r="I4" s="30">
        <f t="shared" si="0"/>
        <v>39.637034920255502</v>
      </c>
      <c r="J4" s="30">
        <f t="shared" si="1"/>
        <v>0</v>
      </c>
      <c r="K4" s="30">
        <f t="shared" si="2"/>
        <v>31.721161673505101</v>
      </c>
    </row>
    <row r="5" spans="1:11" x14ac:dyDescent="0.25">
      <c r="A5" s="15">
        <v>4</v>
      </c>
      <c r="B5" s="15" t="s">
        <v>43</v>
      </c>
      <c r="C5" s="15">
        <v>36.450841656625599</v>
      </c>
      <c r="D5" s="15">
        <v>0.73142456093229902</v>
      </c>
      <c r="E5" s="15">
        <v>0.99938000000000005</v>
      </c>
      <c r="H5" s="15">
        <v>4</v>
      </c>
      <c r="I5" s="30">
        <f t="shared" si="0"/>
        <v>36.450841656625599</v>
      </c>
      <c r="J5" s="30">
        <f t="shared" si="1"/>
        <v>0</v>
      </c>
      <c r="K5" s="30">
        <f t="shared" si="2"/>
        <v>33.839490585609198</v>
      </c>
    </row>
    <row r="6" spans="1:11" x14ac:dyDescent="0.25">
      <c r="A6" s="15">
        <v>5</v>
      </c>
      <c r="B6" s="15" t="s">
        <v>44</v>
      </c>
      <c r="C6" s="15">
        <v>39.224349102535001</v>
      </c>
      <c r="D6" s="15">
        <v>0.62721112649074695</v>
      </c>
      <c r="E6" s="15">
        <v>0.99997000000000003</v>
      </c>
      <c r="H6" s="15">
        <v>5</v>
      </c>
      <c r="I6" s="30">
        <f t="shared" si="0"/>
        <v>39.224349102535001</v>
      </c>
      <c r="J6" s="30">
        <f t="shared" si="1"/>
        <v>0</v>
      </c>
      <c r="K6" s="30">
        <f t="shared" si="2"/>
        <v>37.763971757316703</v>
      </c>
    </row>
    <row r="7" spans="1:11" x14ac:dyDescent="0.25">
      <c r="A7" s="15">
        <v>6</v>
      </c>
      <c r="B7" s="15" t="s">
        <v>45</v>
      </c>
      <c r="C7" s="15">
        <v>32.7687902591125</v>
      </c>
      <c r="D7" s="15">
        <v>0.84730865233321495</v>
      </c>
      <c r="E7" s="15">
        <v>0.99953000000000003</v>
      </c>
      <c r="H7" s="15">
        <v>6</v>
      </c>
      <c r="I7" s="30">
        <f t="shared" si="0"/>
        <v>32.7687902591125</v>
      </c>
      <c r="J7" s="30">
        <f t="shared" si="1"/>
        <v>37.431218876317303</v>
      </c>
      <c r="K7" s="30">
        <f t="shared" si="2"/>
        <v>38.568957441525299</v>
      </c>
    </row>
    <row r="8" spans="1:11" x14ac:dyDescent="0.25">
      <c r="A8" s="15">
        <v>7</v>
      </c>
      <c r="B8" s="15" t="s">
        <v>46</v>
      </c>
      <c r="C8" s="15">
        <v>33.300106676130902</v>
      </c>
      <c r="D8" s="15">
        <v>0.87565793952797499</v>
      </c>
      <c r="E8" s="15">
        <v>0.99944</v>
      </c>
      <c r="H8" s="15">
        <v>7</v>
      </c>
      <c r="I8" s="30">
        <f t="shared" si="0"/>
        <v>33.300106676130902</v>
      </c>
      <c r="J8" s="30">
        <f t="shared" si="1"/>
        <v>32.6803652000292</v>
      </c>
      <c r="K8" s="30">
        <f t="shared" si="2"/>
        <v>33.394255629527002</v>
      </c>
    </row>
    <row r="9" spans="1:11" x14ac:dyDescent="0.25">
      <c r="A9" s="15">
        <v>8</v>
      </c>
      <c r="B9" s="15" t="s">
        <v>47</v>
      </c>
      <c r="C9" s="15">
        <v>34.018846782133501</v>
      </c>
      <c r="D9" s="15">
        <v>0.81456545910547595</v>
      </c>
      <c r="E9" s="15">
        <v>0.99978999999999996</v>
      </c>
      <c r="H9" s="15">
        <v>8</v>
      </c>
      <c r="I9" s="30">
        <f t="shared" si="0"/>
        <v>34.018846782133501</v>
      </c>
      <c r="J9" s="30" t="s">
        <v>225</v>
      </c>
      <c r="K9" s="30">
        <f t="shared" si="2"/>
        <v>32.9081775411628</v>
      </c>
    </row>
    <row r="10" spans="1:11" x14ac:dyDescent="0.25">
      <c r="A10" s="15">
        <v>9</v>
      </c>
      <c r="B10" s="15" t="s">
        <v>48</v>
      </c>
      <c r="F10" s="15" t="s">
        <v>49</v>
      </c>
      <c r="H10" s="15">
        <v>9</v>
      </c>
      <c r="I10" s="30">
        <f t="shared" si="0"/>
        <v>0</v>
      </c>
      <c r="J10" s="30">
        <f t="shared" si="1"/>
        <v>35.919056803602402</v>
      </c>
      <c r="K10" s="30">
        <f t="shared" si="2"/>
        <v>32.268719000180504</v>
      </c>
    </row>
    <row r="11" spans="1:11" x14ac:dyDescent="0.25">
      <c r="A11" s="15">
        <v>10</v>
      </c>
      <c r="B11" s="15" t="s">
        <v>50</v>
      </c>
      <c r="F11" s="15" t="s">
        <v>49</v>
      </c>
      <c r="H11" s="15">
        <v>10</v>
      </c>
      <c r="I11" s="30">
        <f t="shared" si="0"/>
        <v>0</v>
      </c>
      <c r="J11" s="30">
        <f t="shared" si="1"/>
        <v>32.575758849279502</v>
      </c>
      <c r="K11" s="30">
        <f t="shared" si="2"/>
        <v>33.613582369697198</v>
      </c>
    </row>
    <row r="12" spans="1:11" x14ac:dyDescent="0.25">
      <c r="A12" s="15">
        <v>11</v>
      </c>
      <c r="B12" s="15" t="s">
        <v>51</v>
      </c>
      <c r="F12" s="15" t="s">
        <v>49</v>
      </c>
      <c r="H12" s="15">
        <v>11</v>
      </c>
      <c r="I12" s="30">
        <f t="shared" si="0"/>
        <v>0</v>
      </c>
      <c r="J12" s="30">
        <f t="shared" si="1"/>
        <v>35.181716677431901</v>
      </c>
      <c r="K12" s="30">
        <f t="shared" si="2"/>
        <v>37.020917756554297</v>
      </c>
    </row>
    <row r="13" spans="1:11" x14ac:dyDescent="0.25">
      <c r="A13" s="15">
        <v>12</v>
      </c>
      <c r="B13" s="15" t="s">
        <v>52</v>
      </c>
      <c r="F13" s="15" t="s">
        <v>49</v>
      </c>
      <c r="H13" s="15">
        <v>12</v>
      </c>
      <c r="I13" s="30">
        <f t="shared" si="0"/>
        <v>0</v>
      </c>
      <c r="J13" s="30">
        <f t="shared" si="1"/>
        <v>33.7113388360005</v>
      </c>
      <c r="K13" s="30">
        <f t="shared" si="2"/>
        <v>35.153959791366702</v>
      </c>
    </row>
    <row r="14" spans="1:11" x14ac:dyDescent="0.25">
      <c r="A14" s="15">
        <v>13</v>
      </c>
      <c r="B14" s="15" t="s">
        <v>53</v>
      </c>
      <c r="C14" s="15">
        <v>34.342280456079699</v>
      </c>
      <c r="D14" s="15">
        <v>0.69435377061769199</v>
      </c>
      <c r="E14" s="15">
        <v>0.99919000000000002</v>
      </c>
      <c r="H14" s="15">
        <v>13</v>
      </c>
      <c r="I14" s="30">
        <f t="shared" si="0"/>
        <v>34.342280456079699</v>
      </c>
      <c r="J14" s="30">
        <f t="shared" si="1"/>
        <v>33.477279960783697</v>
      </c>
      <c r="K14" s="30">
        <f t="shared" si="2"/>
        <v>32.667947969167798</v>
      </c>
    </row>
    <row r="15" spans="1:11" x14ac:dyDescent="0.25">
      <c r="A15" s="15">
        <v>14</v>
      </c>
      <c r="B15" s="15" t="s">
        <v>54</v>
      </c>
      <c r="C15" s="15">
        <v>32.973324246966797</v>
      </c>
      <c r="D15" s="15">
        <v>0.87364478981883498</v>
      </c>
      <c r="E15" s="15">
        <v>0.99863000000000002</v>
      </c>
      <c r="H15" s="15">
        <v>14</v>
      </c>
      <c r="I15" s="30">
        <f t="shared" si="0"/>
        <v>32.973324246966797</v>
      </c>
      <c r="J15" s="30">
        <f t="shared" si="1"/>
        <v>0</v>
      </c>
      <c r="K15" s="30">
        <f t="shared" si="2"/>
        <v>0</v>
      </c>
    </row>
    <row r="16" spans="1:11" x14ac:dyDescent="0.25">
      <c r="A16" s="15">
        <v>15</v>
      </c>
      <c r="B16" s="15" t="s">
        <v>55</v>
      </c>
      <c r="C16" s="15">
        <v>33.839108231199504</v>
      </c>
      <c r="D16" s="15">
        <v>0.82908744855082706</v>
      </c>
      <c r="E16" s="15">
        <v>0.99948999999999999</v>
      </c>
      <c r="H16" s="15">
        <v>15</v>
      </c>
      <c r="I16" s="30">
        <f t="shared" si="0"/>
        <v>33.839108231199504</v>
      </c>
      <c r="J16" s="30">
        <f t="shared" si="1"/>
        <v>34.416512175520303</v>
      </c>
      <c r="K16" s="30">
        <f t="shared" si="2"/>
        <v>37.162197670678403</v>
      </c>
    </row>
    <row r="17" spans="1:11" x14ac:dyDescent="0.25">
      <c r="A17" s="15">
        <v>16</v>
      </c>
      <c r="B17" s="15" t="s">
        <v>56</v>
      </c>
      <c r="C17" s="15">
        <v>32.330062825546001</v>
      </c>
      <c r="D17" s="15">
        <v>0.86880539409034196</v>
      </c>
      <c r="E17" s="15">
        <v>0.99934000000000001</v>
      </c>
      <c r="H17" s="15">
        <v>16</v>
      </c>
      <c r="I17" s="30">
        <f t="shared" si="0"/>
        <v>32.330062825546001</v>
      </c>
      <c r="J17" s="30">
        <f t="shared" si="1"/>
        <v>0</v>
      </c>
      <c r="K17" s="30">
        <f t="shared" si="2"/>
        <v>0</v>
      </c>
    </row>
    <row r="18" spans="1:11" x14ac:dyDescent="0.25">
      <c r="A18" s="15">
        <v>17</v>
      </c>
      <c r="B18" s="15" t="s">
        <v>57</v>
      </c>
      <c r="C18" s="15">
        <v>35.020624917371698</v>
      </c>
      <c r="D18" s="15">
        <v>0.73233362036694405</v>
      </c>
      <c r="E18" s="15">
        <v>0.99905999999999995</v>
      </c>
      <c r="H18" s="15">
        <v>17</v>
      </c>
      <c r="I18" s="30">
        <f t="shared" si="0"/>
        <v>35.020624917371698</v>
      </c>
      <c r="J18" s="30">
        <f t="shared" si="1"/>
        <v>42.1697267053692</v>
      </c>
      <c r="K18" s="30">
        <f t="shared" si="2"/>
        <v>34.945737244320703</v>
      </c>
    </row>
    <row r="19" spans="1:11" x14ac:dyDescent="0.25">
      <c r="A19" s="15">
        <v>18</v>
      </c>
      <c r="B19" s="15" t="s">
        <v>58</v>
      </c>
      <c r="C19" s="15">
        <v>32.029790077160499</v>
      </c>
      <c r="D19" s="15">
        <v>0.91245163879899505</v>
      </c>
      <c r="E19" s="15">
        <v>0.99890999999999996</v>
      </c>
      <c r="H19" s="15">
        <v>18</v>
      </c>
      <c r="I19" s="30">
        <f t="shared" si="0"/>
        <v>32.029790077160499</v>
      </c>
      <c r="J19" s="30">
        <f t="shared" si="1"/>
        <v>33.1152998479308</v>
      </c>
      <c r="K19" s="30">
        <f t="shared" si="2"/>
        <v>32.259770716038702</v>
      </c>
    </row>
    <row r="20" spans="1:11" x14ac:dyDescent="0.25">
      <c r="A20" s="15">
        <v>19</v>
      </c>
      <c r="B20" s="15" t="s">
        <v>59</v>
      </c>
      <c r="C20" s="15">
        <v>35.622369346293901</v>
      </c>
      <c r="D20" s="15">
        <v>0.64955305880689296</v>
      </c>
      <c r="E20" s="15">
        <v>0.99872000000000005</v>
      </c>
      <c r="H20" s="15">
        <v>19</v>
      </c>
      <c r="I20" s="30">
        <f t="shared" si="0"/>
        <v>35.622369346293901</v>
      </c>
      <c r="J20" s="30">
        <f t="shared" si="1"/>
        <v>34.937805274286298</v>
      </c>
      <c r="K20" s="30">
        <f t="shared" si="2"/>
        <v>34.092301344131201</v>
      </c>
    </row>
    <row r="21" spans="1:11" x14ac:dyDescent="0.25">
      <c r="A21" s="15">
        <v>20</v>
      </c>
      <c r="B21" s="15" t="s">
        <v>60</v>
      </c>
      <c r="C21" s="15">
        <v>33.018079784643298</v>
      </c>
      <c r="D21" s="15">
        <v>0.80841416513880204</v>
      </c>
      <c r="E21" s="15">
        <v>0.99968000000000001</v>
      </c>
      <c r="H21" s="15">
        <v>20</v>
      </c>
      <c r="I21" s="30">
        <f t="shared" si="0"/>
        <v>33.018079784643298</v>
      </c>
      <c r="J21" s="30">
        <f t="shared" si="1"/>
        <v>31.5413015990021</v>
      </c>
      <c r="K21" s="30">
        <f t="shared" si="2"/>
        <v>31.3566306515749</v>
      </c>
    </row>
    <row r="22" spans="1:11" x14ac:dyDescent="0.25">
      <c r="A22" s="15">
        <v>21</v>
      </c>
      <c r="B22" s="15" t="s">
        <v>61</v>
      </c>
      <c r="C22" s="15">
        <v>34.616732971817001</v>
      </c>
      <c r="D22" s="15">
        <v>0.74989279766952899</v>
      </c>
      <c r="E22" s="15">
        <v>0.99885000000000002</v>
      </c>
      <c r="H22" s="15">
        <v>21</v>
      </c>
      <c r="I22" s="30">
        <f t="shared" si="0"/>
        <v>34.616732971817001</v>
      </c>
      <c r="J22" s="30">
        <f t="shared" si="1"/>
        <v>0</v>
      </c>
      <c r="K22" s="30">
        <f t="shared" si="2"/>
        <v>0</v>
      </c>
    </row>
    <row r="23" spans="1:11" x14ac:dyDescent="0.25">
      <c r="A23" s="15">
        <v>22</v>
      </c>
      <c r="B23" s="15" t="s">
        <v>62</v>
      </c>
      <c r="C23" s="15">
        <v>35.016366380990803</v>
      </c>
      <c r="D23" s="15">
        <v>0.84701151955149201</v>
      </c>
      <c r="E23" s="15">
        <v>0.99919999999999998</v>
      </c>
      <c r="H23" s="15">
        <v>22</v>
      </c>
      <c r="I23" s="30">
        <f t="shared" si="0"/>
        <v>35.016366380990803</v>
      </c>
      <c r="J23" s="30">
        <f t="shared" si="1"/>
        <v>0</v>
      </c>
      <c r="K23" s="30">
        <f t="shared" si="2"/>
        <v>0</v>
      </c>
    </row>
    <row r="24" spans="1:11" x14ac:dyDescent="0.25">
      <c r="A24" s="15">
        <v>23</v>
      </c>
      <c r="B24" s="15" t="s">
        <v>63</v>
      </c>
      <c r="C24" s="15">
        <v>32.9143407235902</v>
      </c>
      <c r="D24" s="15">
        <v>0.87845005942191401</v>
      </c>
      <c r="E24" s="15">
        <v>0.99912000000000001</v>
      </c>
      <c r="H24" s="15">
        <v>23</v>
      </c>
      <c r="I24" s="30">
        <f t="shared" si="0"/>
        <v>32.9143407235902</v>
      </c>
      <c r="J24" s="30">
        <f t="shared" si="1"/>
        <v>0</v>
      </c>
      <c r="K24" s="30">
        <f t="shared" si="2"/>
        <v>0</v>
      </c>
    </row>
    <row r="25" spans="1:11" x14ac:dyDescent="0.25">
      <c r="A25" s="15">
        <v>24</v>
      </c>
      <c r="B25" s="15" t="s">
        <v>64</v>
      </c>
      <c r="C25" s="15">
        <v>35.795270955000703</v>
      </c>
      <c r="D25" s="15">
        <v>0.72142697303752701</v>
      </c>
      <c r="E25" s="15">
        <v>0.99953999999999998</v>
      </c>
      <c r="H25" s="15">
        <v>24</v>
      </c>
      <c r="I25" s="30">
        <f t="shared" si="0"/>
        <v>35.795270955000703</v>
      </c>
      <c r="J25" s="30">
        <f t="shared" si="1"/>
        <v>33.407735961623501</v>
      </c>
      <c r="K25" s="30">
        <f t="shared" si="2"/>
        <v>36.155079559048801</v>
      </c>
    </row>
    <row r="26" spans="1:11" x14ac:dyDescent="0.25">
      <c r="A26" s="15">
        <v>25</v>
      </c>
      <c r="B26" s="15" t="s">
        <v>65</v>
      </c>
      <c r="C26" s="15">
        <v>35.884071484552102</v>
      </c>
      <c r="D26" s="15">
        <v>0.72262061756628504</v>
      </c>
      <c r="E26" s="15">
        <v>0.99933000000000005</v>
      </c>
      <c r="H26" s="15">
        <v>25</v>
      </c>
      <c r="I26" s="30">
        <f t="shared" si="0"/>
        <v>35.884071484552102</v>
      </c>
      <c r="J26" s="30">
        <f t="shared" si="1"/>
        <v>33.857609443238204</v>
      </c>
      <c r="K26" s="30">
        <f t="shared" si="2"/>
        <v>32.650928478991098</v>
      </c>
    </row>
    <row r="27" spans="1:11" x14ac:dyDescent="0.25">
      <c r="A27" s="15">
        <v>26</v>
      </c>
      <c r="B27" s="15" t="s">
        <v>66</v>
      </c>
      <c r="C27" s="15">
        <v>35.376141311902899</v>
      </c>
      <c r="D27" s="15">
        <v>0.74250017431344695</v>
      </c>
      <c r="E27" s="15">
        <v>0.99904999999999999</v>
      </c>
      <c r="H27" s="15">
        <v>26</v>
      </c>
      <c r="I27" s="30">
        <f t="shared" si="0"/>
        <v>35.376141311902899</v>
      </c>
      <c r="J27" s="30">
        <f t="shared" si="1"/>
        <v>41.5943262301098</v>
      </c>
      <c r="K27" s="30">
        <f t="shared" si="2"/>
        <v>38.275683624745298</v>
      </c>
    </row>
    <row r="28" spans="1:11" x14ac:dyDescent="0.25">
      <c r="A28" s="15">
        <v>27</v>
      </c>
      <c r="B28" s="15" t="s">
        <v>67</v>
      </c>
      <c r="C28" s="15">
        <v>33.6997974410151</v>
      </c>
      <c r="D28" s="15">
        <v>0.81514019785260605</v>
      </c>
      <c r="E28" s="15">
        <v>0.99965000000000004</v>
      </c>
      <c r="H28" s="15">
        <v>27</v>
      </c>
      <c r="I28" s="30">
        <f t="shared" si="0"/>
        <v>33.6997974410151</v>
      </c>
      <c r="J28" s="30">
        <f t="shared" si="1"/>
        <v>35.633641453852299</v>
      </c>
      <c r="K28" s="30">
        <f t="shared" si="2"/>
        <v>33.980859581196</v>
      </c>
    </row>
    <row r="29" spans="1:11" x14ac:dyDescent="0.25">
      <c r="A29" s="15">
        <v>28</v>
      </c>
      <c r="B29" s="15" t="s">
        <v>68</v>
      </c>
      <c r="F29" s="15" t="s">
        <v>49</v>
      </c>
      <c r="H29" s="15">
        <v>28</v>
      </c>
      <c r="I29" s="30">
        <f t="shared" si="0"/>
        <v>0</v>
      </c>
      <c r="J29" s="30">
        <f t="shared" si="1"/>
        <v>32.030202872152003</v>
      </c>
      <c r="K29" s="30">
        <f t="shared" si="2"/>
        <v>33.3137768030697</v>
      </c>
    </row>
    <row r="30" spans="1:11" x14ac:dyDescent="0.25">
      <c r="A30" s="15">
        <v>29</v>
      </c>
      <c r="B30" s="15" t="s">
        <v>69</v>
      </c>
      <c r="C30" s="15">
        <v>35.713415521182</v>
      </c>
      <c r="D30" s="15">
        <v>0.63967538089938902</v>
      </c>
      <c r="E30" s="15">
        <v>0.99934000000000001</v>
      </c>
      <c r="H30" s="15">
        <v>29</v>
      </c>
      <c r="I30" s="30">
        <f t="shared" si="0"/>
        <v>35.713415521182</v>
      </c>
      <c r="J30" s="30">
        <f t="shared" si="1"/>
        <v>35.544376010133703</v>
      </c>
      <c r="K30" s="30">
        <f t="shared" si="2"/>
        <v>31.3316462903156</v>
      </c>
    </row>
    <row r="31" spans="1:11" x14ac:dyDescent="0.25">
      <c r="A31" s="15">
        <v>30</v>
      </c>
      <c r="B31" s="15" t="s">
        <v>70</v>
      </c>
      <c r="C31" s="15">
        <v>33.175364053088501</v>
      </c>
      <c r="D31" s="15">
        <v>0.63945936967217898</v>
      </c>
      <c r="E31" s="15">
        <v>0.99946000000000002</v>
      </c>
      <c r="H31" s="15">
        <v>30</v>
      </c>
      <c r="I31" s="30">
        <f t="shared" si="0"/>
        <v>33.175364053088501</v>
      </c>
      <c r="J31" s="30">
        <f t="shared" si="1"/>
        <v>37.722918475934001</v>
      </c>
      <c r="K31" s="30">
        <f t="shared" si="2"/>
        <v>0</v>
      </c>
    </row>
    <row r="32" spans="1:11" x14ac:dyDescent="0.25">
      <c r="A32" s="15">
        <v>31</v>
      </c>
      <c r="B32" s="15" t="s">
        <v>71</v>
      </c>
      <c r="C32" s="15">
        <v>35.862844721419499</v>
      </c>
      <c r="D32" s="15">
        <v>0.66920110269422295</v>
      </c>
      <c r="E32" s="15">
        <v>0.99905999999999995</v>
      </c>
      <c r="H32" s="15">
        <v>31</v>
      </c>
      <c r="I32" s="30">
        <f t="shared" si="0"/>
        <v>35.862844721419499</v>
      </c>
      <c r="J32" s="30">
        <f t="shared" si="1"/>
        <v>33.184959063331497</v>
      </c>
      <c r="K32" s="30">
        <f t="shared" si="2"/>
        <v>32.999522156315301</v>
      </c>
    </row>
    <row r="33" spans="1:11" x14ac:dyDescent="0.25">
      <c r="A33" s="15">
        <v>32</v>
      </c>
      <c r="B33" s="15" t="s">
        <v>72</v>
      </c>
      <c r="C33" s="15">
        <v>35.264481643278899</v>
      </c>
      <c r="D33" s="15">
        <v>0.70034949524499401</v>
      </c>
      <c r="E33" s="15">
        <v>0.99961</v>
      </c>
      <c r="H33" s="15">
        <v>32</v>
      </c>
      <c r="I33" s="30">
        <f t="shared" si="0"/>
        <v>35.264481643278899</v>
      </c>
      <c r="J33" s="30">
        <f t="shared" si="1"/>
        <v>32.622290966201099</v>
      </c>
      <c r="K33" s="30">
        <f t="shared" si="2"/>
        <v>32.9069933779842</v>
      </c>
    </row>
    <row r="34" spans="1:11" x14ac:dyDescent="0.25">
      <c r="A34" s="15">
        <v>33</v>
      </c>
      <c r="B34" s="15" t="s">
        <v>73</v>
      </c>
      <c r="C34" s="15">
        <v>33.200984818796499</v>
      </c>
      <c r="D34" s="15">
        <v>0.82392044467310699</v>
      </c>
      <c r="E34" s="15">
        <v>0.99873999999999996</v>
      </c>
      <c r="I34" s="30"/>
      <c r="J34" s="30"/>
      <c r="K34" s="30"/>
    </row>
    <row r="35" spans="1:11" x14ac:dyDescent="0.25">
      <c r="A35" s="15">
        <v>34</v>
      </c>
      <c r="B35" s="15" t="s">
        <v>74</v>
      </c>
      <c r="C35" s="15">
        <v>37.171851776430699</v>
      </c>
      <c r="D35" s="15">
        <v>0.67241537638317805</v>
      </c>
      <c r="E35" s="15">
        <v>0.99948000000000004</v>
      </c>
      <c r="H35" s="15" t="s">
        <v>75</v>
      </c>
      <c r="I35" s="30">
        <f>COUNTIF(I2:I33,"&gt;0")/32*100</f>
        <v>84.375</v>
      </c>
      <c r="J35" s="30">
        <f>COUNTIF(J2:J33,"&gt;0")/31*100</f>
        <v>74.193548387096769</v>
      </c>
      <c r="K35" s="30">
        <f>COUNTIF(K2:K33,"&gt;0")/32*100</f>
        <v>81.25</v>
      </c>
    </row>
    <row r="36" spans="1:11" x14ac:dyDescent="0.25">
      <c r="A36" s="15">
        <v>35</v>
      </c>
      <c r="B36" s="15" t="s">
        <v>76</v>
      </c>
      <c r="F36" s="15" t="s">
        <v>49</v>
      </c>
    </row>
    <row r="37" spans="1:11" x14ac:dyDescent="0.25">
      <c r="A37" s="15">
        <v>36</v>
      </c>
      <c r="B37" s="15" t="s">
        <v>77</v>
      </c>
      <c r="F37" s="15" t="s">
        <v>49</v>
      </c>
    </row>
    <row r="38" spans="1:11" x14ac:dyDescent="0.25">
      <c r="A38" s="15">
        <v>37</v>
      </c>
      <c r="B38" s="15" t="s">
        <v>78</v>
      </c>
      <c r="F38" s="15" t="s">
        <v>49</v>
      </c>
    </row>
    <row r="39" spans="1:11" x14ac:dyDescent="0.25">
      <c r="A39" s="15">
        <v>38</v>
      </c>
      <c r="B39" s="15" t="s">
        <v>79</v>
      </c>
      <c r="C39" s="15">
        <v>37.431218876317303</v>
      </c>
      <c r="D39" s="15">
        <v>0.72272383450953903</v>
      </c>
      <c r="E39" s="15">
        <v>0.99965000000000004</v>
      </c>
    </row>
    <row r="40" spans="1:11" x14ac:dyDescent="0.25">
      <c r="A40" s="15">
        <v>39</v>
      </c>
      <c r="B40" s="15" t="s">
        <v>80</v>
      </c>
      <c r="C40" s="15">
        <v>32.6803652000292</v>
      </c>
      <c r="D40" s="15">
        <v>0.76726136380370902</v>
      </c>
      <c r="E40" s="15">
        <v>0.99943000000000004</v>
      </c>
    </row>
    <row r="41" spans="1:11" x14ac:dyDescent="0.25">
      <c r="A41" s="15">
        <v>40</v>
      </c>
      <c r="B41" s="15" t="s">
        <v>81</v>
      </c>
      <c r="F41" s="15" t="s">
        <v>49</v>
      </c>
    </row>
    <row r="42" spans="1:11" x14ac:dyDescent="0.25">
      <c r="A42" s="15">
        <v>41</v>
      </c>
      <c r="B42" s="15" t="s">
        <v>82</v>
      </c>
      <c r="C42" s="15">
        <v>35.919056803602402</v>
      </c>
      <c r="D42" s="15">
        <v>0.62448316757352695</v>
      </c>
      <c r="E42" s="15">
        <v>0.99934000000000001</v>
      </c>
    </row>
    <row r="43" spans="1:11" x14ac:dyDescent="0.25">
      <c r="A43" s="15">
        <v>42</v>
      </c>
      <c r="B43" s="15" t="s">
        <v>83</v>
      </c>
      <c r="C43" s="15">
        <v>32.575758849279502</v>
      </c>
      <c r="D43" s="15">
        <v>0.81135610338311703</v>
      </c>
      <c r="E43" s="15">
        <v>0.99944</v>
      </c>
    </row>
    <row r="44" spans="1:11" x14ac:dyDescent="0.25">
      <c r="A44" s="15">
        <v>43</v>
      </c>
      <c r="B44" s="15" t="s">
        <v>84</v>
      </c>
      <c r="C44" s="15">
        <v>35.181716677431901</v>
      </c>
      <c r="D44" s="15">
        <v>0.71914790321209499</v>
      </c>
      <c r="E44" s="15">
        <v>0.99963999999999997</v>
      </c>
    </row>
    <row r="45" spans="1:11" x14ac:dyDescent="0.25">
      <c r="A45" s="15">
        <v>44</v>
      </c>
      <c r="B45" s="15" t="s">
        <v>85</v>
      </c>
      <c r="C45" s="15">
        <v>33.7113388360005</v>
      </c>
      <c r="D45" s="15">
        <v>0.81773421299239002</v>
      </c>
      <c r="E45" s="15">
        <v>0.99955000000000005</v>
      </c>
    </row>
    <row r="46" spans="1:11" x14ac:dyDescent="0.25">
      <c r="A46" s="15">
        <v>45</v>
      </c>
      <c r="B46" s="15" t="s">
        <v>86</v>
      </c>
      <c r="C46" s="15">
        <v>33.477279960783697</v>
      </c>
      <c r="D46" s="15">
        <v>0.80955543403692698</v>
      </c>
      <c r="E46" s="15">
        <v>0.99914999999999998</v>
      </c>
    </row>
    <row r="47" spans="1:11" x14ac:dyDescent="0.25">
      <c r="A47" s="15">
        <v>46</v>
      </c>
      <c r="B47" s="15" t="s">
        <v>87</v>
      </c>
      <c r="F47" s="15" t="s">
        <v>49</v>
      </c>
    </row>
    <row r="48" spans="1:11" x14ac:dyDescent="0.25">
      <c r="A48" s="15">
        <v>47</v>
      </c>
      <c r="B48" s="15" t="s">
        <v>88</v>
      </c>
      <c r="C48" s="15">
        <v>34.416512175520303</v>
      </c>
      <c r="D48" s="15">
        <v>0.806917664759075</v>
      </c>
      <c r="E48" s="15">
        <v>0.99965000000000004</v>
      </c>
    </row>
    <row r="49" spans="1:6" x14ac:dyDescent="0.25">
      <c r="A49" s="15">
        <v>48</v>
      </c>
      <c r="B49" s="15" t="s">
        <v>89</v>
      </c>
      <c r="F49" s="15" t="s">
        <v>49</v>
      </c>
    </row>
    <row r="50" spans="1:6" x14ac:dyDescent="0.25">
      <c r="A50" s="15">
        <v>1</v>
      </c>
      <c r="B50" s="15" t="s">
        <v>90</v>
      </c>
      <c r="C50" s="15">
        <v>42.1697267053692</v>
      </c>
      <c r="D50" s="15">
        <v>0.57568502384743303</v>
      </c>
      <c r="E50" s="15">
        <v>0.99966999999999995</v>
      </c>
    </row>
    <row r="51" spans="1:6" x14ac:dyDescent="0.25">
      <c r="A51" s="15">
        <v>2</v>
      </c>
      <c r="B51" s="15" t="s">
        <v>91</v>
      </c>
      <c r="C51" s="15">
        <v>33.1152998479308</v>
      </c>
      <c r="D51" s="15">
        <v>0.79965362721386102</v>
      </c>
      <c r="E51" s="15">
        <v>0.99973999999999996</v>
      </c>
    </row>
    <row r="52" spans="1:6" x14ac:dyDescent="0.25">
      <c r="A52" s="15">
        <v>3</v>
      </c>
      <c r="B52" s="15" t="s">
        <v>92</v>
      </c>
      <c r="C52" s="15">
        <v>34.937805274286298</v>
      </c>
      <c r="D52" s="15">
        <v>0.66160377974128404</v>
      </c>
      <c r="E52" s="15">
        <v>0.99956</v>
      </c>
    </row>
    <row r="53" spans="1:6" x14ac:dyDescent="0.25">
      <c r="A53" s="15">
        <v>4</v>
      </c>
      <c r="B53" s="15" t="s">
        <v>93</v>
      </c>
      <c r="C53" s="15">
        <v>31.5413015990021</v>
      </c>
      <c r="D53" s="15">
        <v>0.78564501770005502</v>
      </c>
      <c r="E53" s="15">
        <v>0.99968000000000001</v>
      </c>
    </row>
    <row r="54" spans="1:6" x14ac:dyDescent="0.25">
      <c r="A54" s="15">
        <v>5</v>
      </c>
      <c r="B54" s="15" t="s">
        <v>94</v>
      </c>
      <c r="F54" s="15" t="s">
        <v>49</v>
      </c>
    </row>
    <row r="55" spans="1:6" x14ac:dyDescent="0.25">
      <c r="A55" s="15">
        <v>6</v>
      </c>
      <c r="B55" s="15" t="s">
        <v>95</v>
      </c>
      <c r="F55" s="15" t="s">
        <v>49</v>
      </c>
    </row>
    <row r="56" spans="1:6" x14ac:dyDescent="0.25">
      <c r="A56" s="15">
        <v>7</v>
      </c>
      <c r="B56" s="15" t="s">
        <v>96</v>
      </c>
      <c r="F56" s="15" t="s">
        <v>49</v>
      </c>
    </row>
    <row r="57" spans="1:6" x14ac:dyDescent="0.25">
      <c r="A57" s="15">
        <v>8</v>
      </c>
      <c r="B57" s="15" t="s">
        <v>97</v>
      </c>
      <c r="C57" s="15">
        <v>33.407735961623501</v>
      </c>
      <c r="D57" s="15">
        <v>0.77556467644740001</v>
      </c>
      <c r="E57" s="15">
        <v>0.99941999999999998</v>
      </c>
    </row>
    <row r="58" spans="1:6" x14ac:dyDescent="0.25">
      <c r="A58" s="15">
        <v>9</v>
      </c>
      <c r="B58" s="15" t="s">
        <v>98</v>
      </c>
      <c r="C58" s="15">
        <v>33.857609443238204</v>
      </c>
      <c r="D58" s="15">
        <v>0.85279494541041301</v>
      </c>
      <c r="E58" s="15">
        <v>0.99992000000000003</v>
      </c>
    </row>
    <row r="59" spans="1:6" x14ac:dyDescent="0.25">
      <c r="A59" s="15">
        <v>10</v>
      </c>
      <c r="B59" s="15" t="s">
        <v>99</v>
      </c>
      <c r="C59" s="15">
        <v>41.5943262301098</v>
      </c>
      <c r="D59" s="15">
        <v>0.63593611917659598</v>
      </c>
      <c r="E59" s="15">
        <v>0.99985999999999997</v>
      </c>
    </row>
    <row r="60" spans="1:6" x14ac:dyDescent="0.25">
      <c r="A60" s="15">
        <v>11</v>
      </c>
      <c r="B60" s="15" t="s">
        <v>100</v>
      </c>
      <c r="C60" s="15">
        <v>35.633641453852299</v>
      </c>
      <c r="D60" s="15">
        <v>0.79873281072638203</v>
      </c>
      <c r="E60" s="15">
        <v>0.99995999999999996</v>
      </c>
    </row>
    <row r="61" spans="1:6" x14ac:dyDescent="0.25">
      <c r="A61" s="15">
        <v>12</v>
      </c>
      <c r="B61" s="15" t="s">
        <v>101</v>
      </c>
      <c r="C61" s="15">
        <v>32.030202872152003</v>
      </c>
      <c r="D61" s="15">
        <v>0.85414908967277103</v>
      </c>
      <c r="E61" s="15">
        <v>0.99944</v>
      </c>
    </row>
    <row r="62" spans="1:6" x14ac:dyDescent="0.25">
      <c r="A62" s="15">
        <v>13</v>
      </c>
      <c r="B62" s="15" t="s">
        <v>102</v>
      </c>
      <c r="C62" s="15">
        <v>35.544376010133703</v>
      </c>
      <c r="D62" s="15">
        <v>0.64828844640193695</v>
      </c>
      <c r="E62" s="15">
        <v>0.99992999999999999</v>
      </c>
    </row>
    <row r="63" spans="1:6" x14ac:dyDescent="0.25">
      <c r="A63" s="15">
        <v>14</v>
      </c>
      <c r="B63" s="15" t="s">
        <v>103</v>
      </c>
      <c r="C63" s="15">
        <v>37.722918475934001</v>
      </c>
      <c r="D63" s="15">
        <v>0.76435744162788399</v>
      </c>
      <c r="E63" s="15">
        <v>0.99968000000000001</v>
      </c>
    </row>
    <row r="64" spans="1:6" x14ac:dyDescent="0.25">
      <c r="A64" s="15">
        <v>15</v>
      </c>
      <c r="B64" s="15" t="s">
        <v>104</v>
      </c>
      <c r="C64" s="15">
        <v>33.184959063331497</v>
      </c>
      <c r="D64" s="15">
        <v>0.79333996258475603</v>
      </c>
      <c r="E64" s="15">
        <v>0.99988999999999995</v>
      </c>
    </row>
    <row r="65" spans="1:6" x14ac:dyDescent="0.25">
      <c r="A65" s="15">
        <v>16</v>
      </c>
      <c r="B65" s="15" t="s">
        <v>105</v>
      </c>
      <c r="C65" s="15">
        <v>32.622290966201099</v>
      </c>
      <c r="D65" s="15">
        <v>0.82941403605450703</v>
      </c>
      <c r="E65" s="15">
        <v>0.99961999999999995</v>
      </c>
    </row>
    <row r="66" spans="1:6" x14ac:dyDescent="0.25">
      <c r="A66" s="15">
        <v>17</v>
      </c>
      <c r="B66" s="15" t="s">
        <v>106</v>
      </c>
      <c r="C66" s="15">
        <v>34.647269487969801</v>
      </c>
      <c r="D66" s="15">
        <v>0.82599763113564695</v>
      </c>
      <c r="E66" s="15">
        <v>0.99965999999999999</v>
      </c>
    </row>
    <row r="67" spans="1:6" x14ac:dyDescent="0.25">
      <c r="A67" s="15">
        <v>18</v>
      </c>
      <c r="B67" s="15" t="s">
        <v>107</v>
      </c>
      <c r="C67" s="15">
        <v>35.939580597649602</v>
      </c>
      <c r="D67" s="15">
        <v>0.844746225441383</v>
      </c>
      <c r="E67" s="15">
        <v>0.99965999999999999</v>
      </c>
    </row>
    <row r="68" spans="1:6" x14ac:dyDescent="0.25">
      <c r="A68" s="15">
        <v>19</v>
      </c>
      <c r="B68" s="15" t="s">
        <v>108</v>
      </c>
      <c r="C68" s="15">
        <v>31.721161673505101</v>
      </c>
      <c r="D68" s="15">
        <v>0.75958082613435596</v>
      </c>
      <c r="E68" s="15">
        <v>0.99980000000000002</v>
      </c>
    </row>
    <row r="69" spans="1:6" x14ac:dyDescent="0.25">
      <c r="A69" s="15">
        <v>20</v>
      </c>
      <c r="B69" s="15" t="s">
        <v>109</v>
      </c>
      <c r="C69" s="15">
        <v>33.839490585609198</v>
      </c>
      <c r="D69" s="15">
        <v>0.77316553460513104</v>
      </c>
      <c r="E69" s="15">
        <v>0.99995000000000001</v>
      </c>
    </row>
    <row r="70" spans="1:6" x14ac:dyDescent="0.25">
      <c r="A70" s="15">
        <v>21</v>
      </c>
      <c r="B70" s="15" t="s">
        <v>110</v>
      </c>
      <c r="C70" s="15">
        <v>37.763971757316703</v>
      </c>
      <c r="D70" s="15">
        <v>0.77517314128436499</v>
      </c>
      <c r="E70" s="15">
        <v>0.99980999999999998</v>
      </c>
    </row>
    <row r="71" spans="1:6" x14ac:dyDescent="0.25">
      <c r="A71" s="15">
        <v>22</v>
      </c>
      <c r="B71" s="15" t="s">
        <v>111</v>
      </c>
      <c r="C71" s="15">
        <v>38.568957441525299</v>
      </c>
      <c r="D71" s="15">
        <v>0.64360162881857996</v>
      </c>
      <c r="E71" s="15">
        <v>0.99904999999999999</v>
      </c>
    </row>
    <row r="72" spans="1:6" x14ac:dyDescent="0.25">
      <c r="A72" s="15">
        <v>23</v>
      </c>
      <c r="B72" s="15" t="s">
        <v>112</v>
      </c>
      <c r="C72" s="15">
        <v>33.394255629527002</v>
      </c>
      <c r="D72" s="15">
        <v>0.81028764658714902</v>
      </c>
      <c r="E72" s="15">
        <v>0.99946000000000002</v>
      </c>
    </row>
    <row r="73" spans="1:6" x14ac:dyDescent="0.25">
      <c r="A73" s="15">
        <v>24</v>
      </c>
      <c r="B73" s="15" t="s">
        <v>113</v>
      </c>
      <c r="C73" s="15">
        <v>32.9081775411628</v>
      </c>
      <c r="D73" s="15">
        <v>0.78838277657415601</v>
      </c>
      <c r="E73" s="15">
        <v>0.99961999999999995</v>
      </c>
    </row>
    <row r="74" spans="1:6" x14ac:dyDescent="0.25">
      <c r="A74" s="15">
        <v>25</v>
      </c>
      <c r="B74" s="15" t="s">
        <v>114</v>
      </c>
      <c r="C74" s="15">
        <v>32.268719000180504</v>
      </c>
      <c r="D74" s="15">
        <v>0.75874510665810901</v>
      </c>
      <c r="E74" s="15">
        <v>0.99994000000000005</v>
      </c>
    </row>
    <row r="75" spans="1:6" x14ac:dyDescent="0.25">
      <c r="A75" s="15">
        <v>26</v>
      </c>
      <c r="B75" s="15" t="s">
        <v>115</v>
      </c>
      <c r="C75" s="15">
        <v>33.613582369697198</v>
      </c>
      <c r="D75" s="15">
        <v>0.70131586266455603</v>
      </c>
      <c r="E75" s="15">
        <v>0.99992999999999999</v>
      </c>
    </row>
    <row r="76" spans="1:6" x14ac:dyDescent="0.25">
      <c r="A76" s="15">
        <v>27</v>
      </c>
      <c r="B76" s="15" t="s">
        <v>116</v>
      </c>
      <c r="C76" s="15">
        <v>37.020917756554297</v>
      </c>
      <c r="D76" s="15">
        <v>0.71003594737561104</v>
      </c>
      <c r="E76" s="15">
        <v>0.99997999999999998</v>
      </c>
    </row>
    <row r="77" spans="1:6" x14ac:dyDescent="0.25">
      <c r="A77" s="15">
        <v>28</v>
      </c>
      <c r="B77" s="15" t="s">
        <v>117</v>
      </c>
      <c r="C77" s="15">
        <v>35.153959791366702</v>
      </c>
      <c r="D77" s="15">
        <v>0.72898350653831501</v>
      </c>
      <c r="E77" s="15">
        <v>0.99990000000000001</v>
      </c>
    </row>
    <row r="78" spans="1:6" x14ac:dyDescent="0.25">
      <c r="A78" s="15">
        <v>29</v>
      </c>
      <c r="B78" s="15" t="s">
        <v>118</v>
      </c>
      <c r="C78" s="15">
        <v>32.667947969167798</v>
      </c>
      <c r="D78" s="15">
        <v>0.82266028497564003</v>
      </c>
      <c r="E78" s="15">
        <v>0.99939999999999996</v>
      </c>
    </row>
    <row r="79" spans="1:6" x14ac:dyDescent="0.25">
      <c r="A79" s="15">
        <v>30</v>
      </c>
      <c r="B79" s="15" t="s">
        <v>119</v>
      </c>
      <c r="F79" s="15" t="s">
        <v>49</v>
      </c>
    </row>
    <row r="80" spans="1:6" x14ac:dyDescent="0.25">
      <c r="A80" s="15">
        <v>31</v>
      </c>
      <c r="B80" s="15" t="s">
        <v>120</v>
      </c>
      <c r="C80" s="15">
        <v>37.162197670678403</v>
      </c>
      <c r="D80" s="15">
        <v>0.67815303081804901</v>
      </c>
      <c r="E80" s="15">
        <v>0.99990999999999997</v>
      </c>
    </row>
    <row r="81" spans="1:6" x14ac:dyDescent="0.25">
      <c r="A81" s="15">
        <v>32</v>
      </c>
      <c r="B81" s="15" t="s">
        <v>121</v>
      </c>
      <c r="F81" s="15" t="s">
        <v>49</v>
      </c>
    </row>
    <row r="82" spans="1:6" x14ac:dyDescent="0.25">
      <c r="A82" s="15">
        <v>33</v>
      </c>
      <c r="B82" s="15" t="s">
        <v>122</v>
      </c>
      <c r="C82" s="15">
        <v>34.945737244320703</v>
      </c>
      <c r="D82" s="15">
        <v>0.59568578526430804</v>
      </c>
      <c r="E82" s="15">
        <v>0.99994000000000005</v>
      </c>
    </row>
    <row r="83" spans="1:6" x14ac:dyDescent="0.25">
      <c r="A83" s="15">
        <v>34</v>
      </c>
      <c r="B83" s="15" t="s">
        <v>123</v>
      </c>
      <c r="C83" s="15">
        <v>32.259770716038702</v>
      </c>
      <c r="D83" s="15">
        <v>0.67758587693583405</v>
      </c>
      <c r="E83" s="15">
        <v>0.99997000000000003</v>
      </c>
    </row>
    <row r="84" spans="1:6" x14ac:dyDescent="0.25">
      <c r="A84" s="15">
        <v>35</v>
      </c>
      <c r="B84" s="15" t="s">
        <v>124</v>
      </c>
      <c r="C84" s="15">
        <v>34.092301344131201</v>
      </c>
      <c r="D84" s="15">
        <v>0.84026928618645602</v>
      </c>
      <c r="E84" s="15">
        <v>0.99943000000000004</v>
      </c>
    </row>
    <row r="85" spans="1:6" x14ac:dyDescent="0.25">
      <c r="A85" s="15">
        <v>36</v>
      </c>
      <c r="B85" s="15" t="s">
        <v>125</v>
      </c>
      <c r="C85" s="15">
        <v>31.3566306515749</v>
      </c>
      <c r="D85" s="15">
        <v>0.70016120435117801</v>
      </c>
      <c r="E85" s="15">
        <v>0.99987999999999999</v>
      </c>
    </row>
    <row r="86" spans="1:6" x14ac:dyDescent="0.25">
      <c r="A86" s="15">
        <v>37</v>
      </c>
      <c r="B86" s="15" t="s">
        <v>126</v>
      </c>
      <c r="F86" s="15" t="s">
        <v>49</v>
      </c>
    </row>
    <row r="87" spans="1:6" x14ac:dyDescent="0.25">
      <c r="A87" s="15">
        <v>38</v>
      </c>
      <c r="B87" s="15" t="s">
        <v>127</v>
      </c>
      <c r="F87" s="15" t="s">
        <v>49</v>
      </c>
    </row>
    <row r="88" spans="1:6" x14ac:dyDescent="0.25">
      <c r="A88" s="15">
        <v>39</v>
      </c>
      <c r="B88" s="15" t="s">
        <v>128</v>
      </c>
      <c r="F88" s="15" t="s">
        <v>49</v>
      </c>
    </row>
    <row r="89" spans="1:6" x14ac:dyDescent="0.25">
      <c r="A89" s="15">
        <v>40</v>
      </c>
      <c r="B89" s="15" t="s">
        <v>129</v>
      </c>
      <c r="C89" s="15">
        <v>36.155079559048801</v>
      </c>
      <c r="D89" s="15">
        <v>0.76436579666936499</v>
      </c>
      <c r="E89" s="15">
        <v>0.99978</v>
      </c>
    </row>
    <row r="90" spans="1:6" x14ac:dyDescent="0.25">
      <c r="A90" s="15">
        <v>41</v>
      </c>
      <c r="B90" s="15" t="s">
        <v>130</v>
      </c>
      <c r="C90" s="15">
        <v>32.650928478991098</v>
      </c>
      <c r="D90" s="15">
        <v>0.76210138298159302</v>
      </c>
      <c r="E90" s="15">
        <v>0.99987000000000004</v>
      </c>
    </row>
    <row r="91" spans="1:6" x14ac:dyDescent="0.25">
      <c r="A91" s="15">
        <v>42</v>
      </c>
      <c r="B91" s="15" t="s">
        <v>131</v>
      </c>
      <c r="C91" s="15">
        <v>38.275683624745298</v>
      </c>
      <c r="D91" s="15">
        <v>0.73751085223689705</v>
      </c>
      <c r="E91" s="15">
        <v>0.99973999999999996</v>
      </c>
    </row>
    <row r="92" spans="1:6" x14ac:dyDescent="0.25">
      <c r="A92" s="15">
        <v>43</v>
      </c>
      <c r="B92" s="15" t="s">
        <v>132</v>
      </c>
      <c r="C92" s="15">
        <v>33.980859581196</v>
      </c>
      <c r="D92" s="15">
        <v>0.75992287066890696</v>
      </c>
      <c r="E92" s="15">
        <v>0.99987999999999999</v>
      </c>
    </row>
    <row r="93" spans="1:6" x14ac:dyDescent="0.25">
      <c r="A93" s="15">
        <v>44</v>
      </c>
      <c r="B93" s="15" t="s">
        <v>133</v>
      </c>
      <c r="C93" s="15">
        <v>33.3137768030697</v>
      </c>
      <c r="D93" s="15">
        <v>0.61796490380106595</v>
      </c>
      <c r="E93" s="15">
        <v>0.99985999999999997</v>
      </c>
    </row>
    <row r="94" spans="1:6" x14ac:dyDescent="0.25">
      <c r="A94" s="15">
        <v>45</v>
      </c>
      <c r="B94" s="15" t="s">
        <v>134</v>
      </c>
      <c r="C94" s="15">
        <v>31.3316462903156</v>
      </c>
      <c r="D94" s="15">
        <v>0.81376706742215599</v>
      </c>
      <c r="E94" s="15">
        <v>0.99951999999999996</v>
      </c>
    </row>
    <row r="95" spans="1:6" x14ac:dyDescent="0.25">
      <c r="A95" s="15">
        <v>46</v>
      </c>
      <c r="B95" s="15" t="s">
        <v>135</v>
      </c>
      <c r="F95" s="15" t="s">
        <v>49</v>
      </c>
    </row>
    <row r="96" spans="1:6" x14ac:dyDescent="0.25">
      <c r="A96" s="15">
        <v>47</v>
      </c>
      <c r="B96" s="15" t="s">
        <v>136</v>
      </c>
      <c r="C96" s="15">
        <v>32.999522156315301</v>
      </c>
      <c r="D96" s="15">
        <v>0.827851328944466</v>
      </c>
      <c r="E96" s="15">
        <v>0.99963999999999997</v>
      </c>
    </row>
    <row r="97" spans="1:5" x14ac:dyDescent="0.25">
      <c r="A97" s="15">
        <v>48</v>
      </c>
      <c r="B97" s="15" t="s">
        <v>137</v>
      </c>
      <c r="C97" s="15">
        <v>32.9069933779842</v>
      </c>
      <c r="D97" s="15">
        <v>0.82368124657012198</v>
      </c>
      <c r="E97" s="15">
        <v>0.99958000000000002</v>
      </c>
    </row>
    <row r="99" spans="1:5" x14ac:dyDescent="0.25">
      <c r="A99" s="15" t="s">
        <v>22</v>
      </c>
    </row>
    <row r="100" spans="1:5" x14ac:dyDescent="0.25">
      <c r="A100" s="15" t="s">
        <v>138</v>
      </c>
    </row>
    <row r="101" spans="1:5" x14ac:dyDescent="0.25">
      <c r="A101" s="15" t="s">
        <v>139</v>
      </c>
    </row>
    <row r="102" spans="1:5" x14ac:dyDescent="0.25">
      <c r="A102" s="15" t="s">
        <v>140</v>
      </c>
    </row>
    <row r="103" spans="1:5" x14ac:dyDescent="0.25">
      <c r="A103" s="15" t="s">
        <v>141</v>
      </c>
    </row>
    <row r="104" spans="1:5" x14ac:dyDescent="0.25">
      <c r="A104" s="15" t="s">
        <v>142</v>
      </c>
    </row>
    <row r="105" spans="1:5" x14ac:dyDescent="0.25">
      <c r="A105" s="15" t="s">
        <v>143</v>
      </c>
    </row>
    <row r="106" spans="1:5" x14ac:dyDescent="0.25">
      <c r="A106" s="15" t="s">
        <v>144</v>
      </c>
    </row>
    <row r="107" spans="1:5" x14ac:dyDescent="0.25">
      <c r="A107" s="15" t="s">
        <v>145</v>
      </c>
    </row>
    <row r="108" spans="1:5" x14ac:dyDescent="0.25">
      <c r="A108" s="15" t="s">
        <v>146</v>
      </c>
    </row>
    <row r="109" spans="1:5" x14ac:dyDescent="0.25">
      <c r="A109" s="15" t="s">
        <v>147</v>
      </c>
    </row>
    <row r="110" spans="1:5" x14ac:dyDescent="0.25">
      <c r="A110" s="15" t="s">
        <v>148</v>
      </c>
    </row>
    <row r="111" spans="1:5" x14ac:dyDescent="0.25">
      <c r="A111" s="15" t="s">
        <v>149</v>
      </c>
    </row>
    <row r="112" spans="1:5" x14ac:dyDescent="0.25">
      <c r="A112" s="15" t="s">
        <v>150</v>
      </c>
    </row>
    <row r="113" spans="1:1" x14ac:dyDescent="0.25">
      <c r="A113" s="15" t="s">
        <v>151</v>
      </c>
    </row>
    <row r="114" spans="1:1" x14ac:dyDescent="0.25">
      <c r="A114" s="15" t="s">
        <v>152</v>
      </c>
    </row>
    <row r="115" spans="1:1" x14ac:dyDescent="0.25">
      <c r="A115" s="15" t="s">
        <v>153</v>
      </c>
    </row>
    <row r="116" spans="1:1" x14ac:dyDescent="0.25">
      <c r="A116" s="15" t="s">
        <v>154</v>
      </c>
    </row>
    <row r="117" spans="1:1" x14ac:dyDescent="0.25">
      <c r="A117" s="15" t="s">
        <v>155</v>
      </c>
    </row>
    <row r="118" spans="1:1" x14ac:dyDescent="0.25">
      <c r="A118" s="15" t="s">
        <v>156</v>
      </c>
    </row>
    <row r="119" spans="1:1" x14ac:dyDescent="0.25">
      <c r="A119" s="15" t="s">
        <v>157</v>
      </c>
    </row>
    <row r="120" spans="1:1" x14ac:dyDescent="0.25">
      <c r="A120" s="15" t="s">
        <v>158</v>
      </c>
    </row>
    <row r="121" spans="1:1" x14ac:dyDescent="0.25">
      <c r="A121" s="15" t="s">
        <v>159</v>
      </c>
    </row>
    <row r="122" spans="1:1" x14ac:dyDescent="0.25">
      <c r="A122" s="15" t="s">
        <v>160</v>
      </c>
    </row>
    <row r="123" spans="1:1" x14ac:dyDescent="0.25">
      <c r="A123" s="15" t="s">
        <v>161</v>
      </c>
    </row>
    <row r="124" spans="1:1" x14ac:dyDescent="0.25">
      <c r="A124" s="15" t="s">
        <v>162</v>
      </c>
    </row>
    <row r="125" spans="1:1" x14ac:dyDescent="0.25">
      <c r="A125" s="15" t="s">
        <v>163</v>
      </c>
    </row>
    <row r="126" spans="1:1" x14ac:dyDescent="0.25">
      <c r="A126" s="15" t="s">
        <v>164</v>
      </c>
    </row>
    <row r="127" spans="1:1" x14ac:dyDescent="0.25">
      <c r="A127" s="15" t="s">
        <v>165</v>
      </c>
    </row>
    <row r="128" spans="1:1" x14ac:dyDescent="0.25">
      <c r="A128" s="15" t="s">
        <v>166</v>
      </c>
    </row>
    <row r="129" spans="1:1" x14ac:dyDescent="0.25">
      <c r="A129" s="15" t="s">
        <v>167</v>
      </c>
    </row>
    <row r="130" spans="1:1" x14ac:dyDescent="0.25">
      <c r="A130" s="15" t="s">
        <v>168</v>
      </c>
    </row>
    <row r="131" spans="1:1" x14ac:dyDescent="0.25">
      <c r="A131" s="15" t="s">
        <v>169</v>
      </c>
    </row>
    <row r="132" spans="1:1" x14ac:dyDescent="0.25">
      <c r="A132" s="15" t="s">
        <v>170</v>
      </c>
    </row>
    <row r="133" spans="1:1" x14ac:dyDescent="0.25">
      <c r="A133" s="15" t="s">
        <v>171</v>
      </c>
    </row>
    <row r="134" spans="1:1" x14ac:dyDescent="0.25">
      <c r="A134" s="15" t="s">
        <v>172</v>
      </c>
    </row>
    <row r="135" spans="1:1" x14ac:dyDescent="0.25">
      <c r="A135" s="15" t="s">
        <v>173</v>
      </c>
    </row>
    <row r="136" spans="1:1" x14ac:dyDescent="0.25">
      <c r="A136" s="15" t="s">
        <v>174</v>
      </c>
    </row>
    <row r="137" spans="1:1" x14ac:dyDescent="0.25">
      <c r="A137" s="15" t="s">
        <v>175</v>
      </c>
    </row>
    <row r="138" spans="1:1" x14ac:dyDescent="0.25">
      <c r="A138" s="15" t="s">
        <v>176</v>
      </c>
    </row>
    <row r="139" spans="1:1" x14ac:dyDescent="0.25">
      <c r="A139" s="15" t="s">
        <v>177</v>
      </c>
    </row>
    <row r="140" spans="1:1" x14ac:dyDescent="0.25">
      <c r="A140" s="15" t="s">
        <v>178</v>
      </c>
    </row>
    <row r="141" spans="1:1" x14ac:dyDescent="0.25">
      <c r="A141" s="15" t="s">
        <v>179</v>
      </c>
    </row>
    <row r="142" spans="1:1" x14ac:dyDescent="0.25">
      <c r="A142" s="15" t="s">
        <v>180</v>
      </c>
    </row>
    <row r="143" spans="1:1" x14ac:dyDescent="0.25">
      <c r="A143" s="15" t="s">
        <v>181</v>
      </c>
    </row>
    <row r="144" spans="1:1" x14ac:dyDescent="0.25">
      <c r="A144" s="15" t="s">
        <v>182</v>
      </c>
    </row>
    <row r="145" spans="1:1" x14ac:dyDescent="0.25">
      <c r="A145" s="15" t="s">
        <v>183</v>
      </c>
    </row>
    <row r="146" spans="1:1" x14ac:dyDescent="0.25">
      <c r="A146" s="15" t="s">
        <v>184</v>
      </c>
    </row>
    <row r="147" spans="1:1" x14ac:dyDescent="0.25">
      <c r="A147" s="15" t="s">
        <v>185</v>
      </c>
    </row>
  </sheetData>
  <conditionalFormatting sqref="I2:K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0540-D3D4-4AD9-AB45-877CC44766F1}">
  <dimension ref="A1:K97"/>
  <sheetViews>
    <sheetView topLeftCell="A11" workbookViewId="0">
      <selection activeCell="H1" sqref="H1:K35"/>
    </sheetView>
  </sheetViews>
  <sheetFormatPr defaultRowHeight="15" x14ac:dyDescent="0.25"/>
  <cols>
    <col min="8" max="8" width="13.42578125" style="15" customWidth="1"/>
    <col min="9" max="9" width="9.5703125" style="28" bestFit="1" customWidth="1"/>
    <col min="10" max="10" width="15.28515625" style="28" bestFit="1" customWidth="1"/>
    <col min="11" max="11" width="9.5703125" style="28" bestFit="1" customWidth="1"/>
  </cols>
  <sheetData>
    <row r="1" spans="1:11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H1" s="15" t="s">
        <v>36</v>
      </c>
      <c r="I1" s="28" t="s">
        <v>37</v>
      </c>
      <c r="J1" s="28" t="s">
        <v>38</v>
      </c>
      <c r="K1" s="28" t="s">
        <v>39</v>
      </c>
    </row>
    <row r="2" spans="1:11" x14ac:dyDescent="0.25">
      <c r="A2">
        <v>1</v>
      </c>
      <c r="B2" t="s">
        <v>40</v>
      </c>
      <c r="C2">
        <v>26.1203605998741</v>
      </c>
      <c r="D2">
        <v>0.76084016171868796</v>
      </c>
      <c r="E2">
        <v>0.99865999999999999</v>
      </c>
      <c r="H2" s="15">
        <v>1</v>
      </c>
      <c r="I2" s="31">
        <f>C2</f>
        <v>26.1203605998741</v>
      </c>
      <c r="J2" s="31">
        <f>C34</f>
        <v>27.831618196544099</v>
      </c>
      <c r="K2" s="31">
        <f>C66</f>
        <v>29.206613088861602</v>
      </c>
    </row>
    <row r="3" spans="1:11" x14ac:dyDescent="0.25">
      <c r="A3">
        <v>2</v>
      </c>
      <c r="B3" t="s">
        <v>41</v>
      </c>
      <c r="C3">
        <v>35.824026058947503</v>
      </c>
      <c r="D3">
        <v>0.31887290841760901</v>
      </c>
      <c r="E3">
        <v>0.98721000000000003</v>
      </c>
      <c r="H3" s="15">
        <v>2</v>
      </c>
      <c r="I3" s="31">
        <f t="shared" ref="I3:I33" si="0">C3</f>
        <v>35.824026058947503</v>
      </c>
      <c r="J3" s="31">
        <f t="shared" ref="J3:J33" si="1">C35</f>
        <v>35.003143410697596</v>
      </c>
      <c r="K3" s="31">
        <f t="shared" ref="K3:K33" si="2">C67</f>
        <v>28.796316191637299</v>
      </c>
    </row>
    <row r="4" spans="1:11" x14ac:dyDescent="0.25">
      <c r="A4">
        <v>3</v>
      </c>
      <c r="B4" t="s">
        <v>42</v>
      </c>
      <c r="C4">
        <v>31.781218831560899</v>
      </c>
      <c r="D4">
        <v>0.56235685028137194</v>
      </c>
      <c r="E4">
        <v>0.99541000000000002</v>
      </c>
      <c r="H4" s="15">
        <v>3</v>
      </c>
      <c r="I4" s="31">
        <f t="shared" si="0"/>
        <v>31.781218831560899</v>
      </c>
      <c r="J4" s="31">
        <f t="shared" si="1"/>
        <v>37.352809957877</v>
      </c>
      <c r="K4" s="31">
        <f t="shared" si="2"/>
        <v>27.281205819548099</v>
      </c>
    </row>
    <row r="5" spans="1:11" x14ac:dyDescent="0.25">
      <c r="A5">
        <v>4</v>
      </c>
      <c r="B5" t="s">
        <v>43</v>
      </c>
      <c r="C5">
        <v>27.9429089262199</v>
      </c>
      <c r="D5">
        <v>0.70668474561921402</v>
      </c>
      <c r="E5">
        <v>0.99802999999999997</v>
      </c>
      <c r="H5" s="15">
        <v>4</v>
      </c>
      <c r="I5" s="31">
        <f t="shared" si="0"/>
        <v>27.9429089262199</v>
      </c>
      <c r="J5" s="31">
        <f t="shared" si="1"/>
        <v>0</v>
      </c>
      <c r="K5" s="31">
        <f t="shared" si="2"/>
        <v>31.708873904910899</v>
      </c>
    </row>
    <row r="6" spans="1:11" x14ac:dyDescent="0.25">
      <c r="A6">
        <v>5</v>
      </c>
      <c r="B6" t="s">
        <v>44</v>
      </c>
      <c r="C6">
        <v>30.441081790682102</v>
      </c>
      <c r="D6">
        <v>0.71582513396682801</v>
      </c>
      <c r="E6">
        <v>0.99873999999999996</v>
      </c>
      <c r="H6" s="15">
        <v>5</v>
      </c>
      <c r="I6" s="31">
        <f t="shared" si="0"/>
        <v>30.441081790682102</v>
      </c>
      <c r="J6" s="31">
        <f t="shared" si="1"/>
        <v>0</v>
      </c>
      <c r="K6" s="31">
        <f t="shared" si="2"/>
        <v>27.621324419635801</v>
      </c>
    </row>
    <row r="7" spans="1:11" x14ac:dyDescent="0.25">
      <c r="A7">
        <v>6</v>
      </c>
      <c r="B7" t="s">
        <v>45</v>
      </c>
      <c r="C7">
        <v>28.387273215162399</v>
      </c>
      <c r="D7">
        <v>0.62498169571291995</v>
      </c>
      <c r="E7">
        <v>0.99650000000000005</v>
      </c>
      <c r="H7" s="15">
        <v>6</v>
      </c>
      <c r="I7" s="31">
        <f t="shared" si="0"/>
        <v>28.387273215162399</v>
      </c>
      <c r="J7" s="31">
        <f t="shared" si="1"/>
        <v>27.1754827714134</v>
      </c>
      <c r="K7" s="31">
        <f t="shared" si="2"/>
        <v>28.4999861210032</v>
      </c>
    </row>
    <row r="8" spans="1:11" x14ac:dyDescent="0.25">
      <c r="A8">
        <v>7</v>
      </c>
      <c r="B8" t="s">
        <v>46</v>
      </c>
      <c r="C8">
        <v>27.800858344866601</v>
      </c>
      <c r="D8">
        <v>0.70115731235152401</v>
      </c>
      <c r="E8">
        <v>0.99822</v>
      </c>
      <c r="H8" s="15">
        <v>7</v>
      </c>
      <c r="I8" s="31">
        <f t="shared" si="0"/>
        <v>27.800858344866601</v>
      </c>
      <c r="J8" s="31">
        <f t="shared" si="1"/>
        <v>27.421331668052201</v>
      </c>
      <c r="K8" s="31">
        <f t="shared" si="2"/>
        <v>23.058231322138699</v>
      </c>
    </row>
    <row r="9" spans="1:11" x14ac:dyDescent="0.25">
      <c r="A9">
        <v>8</v>
      </c>
      <c r="B9" t="s">
        <v>47</v>
      </c>
      <c r="C9">
        <v>29.141136910725798</v>
      </c>
      <c r="D9">
        <v>0.75559915982576598</v>
      </c>
      <c r="E9">
        <v>0.99782000000000004</v>
      </c>
      <c r="H9" s="15">
        <v>8</v>
      </c>
      <c r="I9" s="31">
        <f t="shared" si="0"/>
        <v>29.141136910725798</v>
      </c>
      <c r="J9" s="30" t="s">
        <v>225</v>
      </c>
      <c r="K9" s="31">
        <f t="shared" si="2"/>
        <v>25.2942863025708</v>
      </c>
    </row>
    <row r="10" spans="1:11" x14ac:dyDescent="0.25">
      <c r="A10">
        <v>9</v>
      </c>
      <c r="B10" t="s">
        <v>48</v>
      </c>
      <c r="C10">
        <v>27.7694473246436</v>
      </c>
      <c r="D10">
        <v>0.77824747939428796</v>
      </c>
      <c r="E10">
        <v>0.99856999999999996</v>
      </c>
      <c r="H10" s="15">
        <v>9</v>
      </c>
      <c r="I10" s="31">
        <f t="shared" si="0"/>
        <v>27.7694473246436</v>
      </c>
      <c r="J10" s="31">
        <f t="shared" si="1"/>
        <v>35.1663893354932</v>
      </c>
      <c r="K10" s="31">
        <f t="shared" si="2"/>
        <v>26.519346839937299</v>
      </c>
    </row>
    <row r="11" spans="1:11" x14ac:dyDescent="0.25">
      <c r="A11">
        <v>10</v>
      </c>
      <c r="B11" t="s">
        <v>50</v>
      </c>
      <c r="C11">
        <v>30.4455059291849</v>
      </c>
      <c r="D11">
        <v>0.70323857395425404</v>
      </c>
      <c r="E11">
        <v>0.99826999999999999</v>
      </c>
      <c r="H11" s="15">
        <v>10</v>
      </c>
      <c r="I11" s="31">
        <f t="shared" si="0"/>
        <v>30.4455059291849</v>
      </c>
      <c r="J11" s="31">
        <f t="shared" si="1"/>
        <v>34.707146354759097</v>
      </c>
      <c r="K11" s="31">
        <f t="shared" si="2"/>
        <v>27.640205513527299</v>
      </c>
    </row>
    <row r="12" spans="1:11" x14ac:dyDescent="0.25">
      <c r="A12">
        <v>11</v>
      </c>
      <c r="B12" t="s">
        <v>51</v>
      </c>
      <c r="C12">
        <v>30.042834222411301</v>
      </c>
      <c r="D12">
        <v>0.57499035697924405</v>
      </c>
      <c r="E12">
        <v>0.99590000000000001</v>
      </c>
      <c r="H12" s="15">
        <v>11</v>
      </c>
      <c r="I12" s="31">
        <f t="shared" si="0"/>
        <v>30.042834222411301</v>
      </c>
      <c r="J12" s="31">
        <f t="shared" si="1"/>
        <v>35.061110753435997</v>
      </c>
      <c r="K12" s="31">
        <f t="shared" si="2"/>
        <v>28.687415924853799</v>
      </c>
    </row>
    <row r="13" spans="1:11" x14ac:dyDescent="0.25">
      <c r="A13">
        <v>12</v>
      </c>
      <c r="B13" t="s">
        <v>52</v>
      </c>
      <c r="C13">
        <v>32.427884546860099</v>
      </c>
      <c r="D13">
        <v>0.58535540692935994</v>
      </c>
      <c r="E13">
        <v>0.99612999999999996</v>
      </c>
      <c r="H13" s="15">
        <v>12</v>
      </c>
      <c r="I13" s="31">
        <f t="shared" si="0"/>
        <v>32.427884546860099</v>
      </c>
      <c r="J13" s="31">
        <f t="shared" si="1"/>
        <v>27.578048537876001</v>
      </c>
      <c r="K13" s="31">
        <f t="shared" si="2"/>
        <v>25.414580643296301</v>
      </c>
    </row>
    <row r="14" spans="1:11" x14ac:dyDescent="0.25">
      <c r="A14">
        <v>13</v>
      </c>
      <c r="B14" t="s">
        <v>53</v>
      </c>
      <c r="C14">
        <v>32.947739572364902</v>
      </c>
      <c r="D14">
        <v>0.64374561408310504</v>
      </c>
      <c r="E14">
        <v>0.99663000000000002</v>
      </c>
      <c r="H14" s="15">
        <v>13</v>
      </c>
      <c r="I14" s="31">
        <f t="shared" si="0"/>
        <v>32.947739572364902</v>
      </c>
      <c r="J14" s="31">
        <f t="shared" si="1"/>
        <v>30.860977786178701</v>
      </c>
      <c r="K14" s="31">
        <f t="shared" si="2"/>
        <v>29.540682508522899</v>
      </c>
    </row>
    <row r="15" spans="1:11" x14ac:dyDescent="0.25">
      <c r="A15">
        <v>14</v>
      </c>
      <c r="B15" t="s">
        <v>54</v>
      </c>
      <c r="C15">
        <v>28.904976136195501</v>
      </c>
      <c r="D15">
        <v>0.75395053393104605</v>
      </c>
      <c r="E15">
        <v>0.99790999999999996</v>
      </c>
      <c r="H15" s="15">
        <v>14</v>
      </c>
      <c r="I15" s="31">
        <f t="shared" si="0"/>
        <v>28.904976136195501</v>
      </c>
      <c r="J15" s="31">
        <f t="shared" si="1"/>
        <v>35.275473989264498</v>
      </c>
      <c r="K15" s="31">
        <f t="shared" si="2"/>
        <v>27.714471326210599</v>
      </c>
    </row>
    <row r="16" spans="1:11" x14ac:dyDescent="0.25">
      <c r="A16">
        <v>15</v>
      </c>
      <c r="B16" t="s">
        <v>55</v>
      </c>
      <c r="C16">
        <v>28.4203194819804</v>
      </c>
      <c r="D16">
        <v>0.73535460547554199</v>
      </c>
      <c r="E16">
        <v>0.99841999999999997</v>
      </c>
      <c r="H16" s="15">
        <v>15</v>
      </c>
      <c r="I16" s="31">
        <f t="shared" si="0"/>
        <v>28.4203194819804</v>
      </c>
      <c r="J16" s="31">
        <f t="shared" si="1"/>
        <v>35.396354715571199</v>
      </c>
      <c r="K16" s="31">
        <f t="shared" si="2"/>
        <v>0</v>
      </c>
    </row>
    <row r="17" spans="1:11" x14ac:dyDescent="0.25">
      <c r="A17">
        <v>16</v>
      </c>
      <c r="B17" t="s">
        <v>56</v>
      </c>
      <c r="C17">
        <v>26.3232051270356</v>
      </c>
      <c r="D17">
        <v>0.72697337692497799</v>
      </c>
      <c r="E17">
        <v>0.99868999999999997</v>
      </c>
      <c r="H17" s="15">
        <v>16</v>
      </c>
      <c r="I17" s="31">
        <f t="shared" si="0"/>
        <v>26.3232051270356</v>
      </c>
      <c r="J17" s="31">
        <f t="shared" si="1"/>
        <v>32.873527752886901</v>
      </c>
      <c r="K17" s="31">
        <f t="shared" si="2"/>
        <v>28.877522482882899</v>
      </c>
    </row>
    <row r="18" spans="1:11" x14ac:dyDescent="0.25">
      <c r="A18">
        <v>17</v>
      </c>
      <c r="B18" t="s">
        <v>57</v>
      </c>
      <c r="C18">
        <v>25.896602169653701</v>
      </c>
      <c r="D18">
        <v>0.67992803008579505</v>
      </c>
      <c r="E18">
        <v>0.99760000000000004</v>
      </c>
      <c r="H18" s="15">
        <v>17</v>
      </c>
      <c r="I18" s="31">
        <f t="shared" si="0"/>
        <v>25.896602169653701</v>
      </c>
      <c r="J18" s="31">
        <f t="shared" si="1"/>
        <v>33.214245932607597</v>
      </c>
      <c r="K18" s="31">
        <f t="shared" si="2"/>
        <v>0</v>
      </c>
    </row>
    <row r="19" spans="1:11" x14ac:dyDescent="0.25">
      <c r="A19">
        <v>18</v>
      </c>
      <c r="B19" t="s">
        <v>58</v>
      </c>
      <c r="C19">
        <v>27.292091877465001</v>
      </c>
      <c r="D19">
        <v>0.63506540630782504</v>
      </c>
      <c r="E19">
        <v>0.99819000000000002</v>
      </c>
      <c r="H19" s="15">
        <v>18</v>
      </c>
      <c r="I19" s="31">
        <f t="shared" si="0"/>
        <v>27.292091877465001</v>
      </c>
      <c r="J19" s="31">
        <f t="shared" si="1"/>
        <v>29.077158640739899</v>
      </c>
      <c r="K19" s="31">
        <f t="shared" si="2"/>
        <v>25.437644018054101</v>
      </c>
    </row>
    <row r="20" spans="1:11" x14ac:dyDescent="0.25">
      <c r="A20">
        <v>19</v>
      </c>
      <c r="B20" t="s">
        <v>59</v>
      </c>
      <c r="C20">
        <v>29.101194811818399</v>
      </c>
      <c r="D20">
        <v>0.72891294570375098</v>
      </c>
      <c r="E20">
        <v>0.99736000000000002</v>
      </c>
      <c r="H20" s="15">
        <v>19</v>
      </c>
      <c r="I20" s="31">
        <f t="shared" si="0"/>
        <v>29.101194811818399</v>
      </c>
      <c r="J20" s="31">
        <f t="shared" si="1"/>
        <v>27.785409243392898</v>
      </c>
      <c r="K20" s="31">
        <f t="shared" si="2"/>
        <v>31.155123207517502</v>
      </c>
    </row>
    <row r="21" spans="1:11" x14ac:dyDescent="0.25">
      <c r="A21">
        <v>20</v>
      </c>
      <c r="B21" t="s">
        <v>60</v>
      </c>
      <c r="C21">
        <v>24.401800546355599</v>
      </c>
      <c r="D21">
        <v>0.79237606727412602</v>
      </c>
      <c r="E21">
        <v>0.99887000000000004</v>
      </c>
      <c r="H21" s="15">
        <v>20</v>
      </c>
      <c r="I21" s="31">
        <f t="shared" si="0"/>
        <v>24.401800546355599</v>
      </c>
      <c r="J21" s="31">
        <f t="shared" si="1"/>
        <v>25.416565844850101</v>
      </c>
      <c r="K21" s="31">
        <f t="shared" si="2"/>
        <v>24.789131971775401</v>
      </c>
    </row>
    <row r="22" spans="1:11" x14ac:dyDescent="0.25">
      <c r="A22">
        <v>21</v>
      </c>
      <c r="B22" t="s">
        <v>61</v>
      </c>
      <c r="C22">
        <v>27.837423563242101</v>
      </c>
      <c r="D22">
        <v>0.77263340261514701</v>
      </c>
      <c r="E22">
        <v>0.99848999999999999</v>
      </c>
      <c r="H22" s="15">
        <v>21</v>
      </c>
      <c r="I22" s="31">
        <f t="shared" si="0"/>
        <v>27.837423563242101</v>
      </c>
      <c r="J22" s="31">
        <f t="shared" si="1"/>
        <v>31.049714799413099</v>
      </c>
      <c r="K22" s="31">
        <f t="shared" si="2"/>
        <v>25.521641284690102</v>
      </c>
    </row>
    <row r="23" spans="1:11" x14ac:dyDescent="0.25">
      <c r="A23">
        <v>22</v>
      </c>
      <c r="B23" t="s">
        <v>62</v>
      </c>
      <c r="C23">
        <v>30.4598335289311</v>
      </c>
      <c r="D23">
        <v>0.70832912708073204</v>
      </c>
      <c r="E23">
        <v>0.99821000000000004</v>
      </c>
      <c r="H23" s="15">
        <v>22</v>
      </c>
      <c r="I23" s="31">
        <f t="shared" si="0"/>
        <v>30.4598335289311</v>
      </c>
      <c r="J23" s="31">
        <f t="shared" si="1"/>
        <v>34.278336100192</v>
      </c>
      <c r="K23" s="31">
        <f t="shared" si="2"/>
        <v>29.262628431708599</v>
      </c>
    </row>
    <row r="24" spans="1:11" x14ac:dyDescent="0.25">
      <c r="A24">
        <v>23</v>
      </c>
      <c r="B24" t="s">
        <v>63</v>
      </c>
      <c r="C24">
        <v>27.2387218029297</v>
      </c>
      <c r="D24">
        <v>0.74278353140877795</v>
      </c>
      <c r="E24">
        <v>0.99882000000000004</v>
      </c>
      <c r="H24" s="15">
        <v>23</v>
      </c>
      <c r="I24" s="31">
        <f t="shared" si="0"/>
        <v>27.2387218029297</v>
      </c>
      <c r="J24" s="31">
        <f t="shared" si="1"/>
        <v>33.224843875874001</v>
      </c>
      <c r="K24" s="31">
        <f t="shared" si="2"/>
        <v>26.663311785890802</v>
      </c>
    </row>
    <row r="25" spans="1:11" x14ac:dyDescent="0.25">
      <c r="A25">
        <v>24</v>
      </c>
      <c r="B25" t="s">
        <v>64</v>
      </c>
      <c r="C25">
        <v>30.057927139393701</v>
      </c>
      <c r="D25">
        <v>0.74040869725332203</v>
      </c>
      <c r="E25">
        <v>0.99841000000000002</v>
      </c>
      <c r="H25" s="15">
        <v>24</v>
      </c>
      <c r="I25" s="31">
        <f t="shared" si="0"/>
        <v>30.057927139393701</v>
      </c>
      <c r="J25" s="31">
        <f t="shared" si="1"/>
        <v>25.654489405036401</v>
      </c>
      <c r="K25" s="31">
        <f t="shared" si="2"/>
        <v>23.381672102661199</v>
      </c>
    </row>
    <row r="26" spans="1:11" x14ac:dyDescent="0.25">
      <c r="A26">
        <v>25</v>
      </c>
      <c r="B26" t="s">
        <v>65</v>
      </c>
      <c r="C26">
        <v>31.590208129008701</v>
      </c>
      <c r="D26">
        <v>0.68187138171349704</v>
      </c>
      <c r="E26">
        <v>0.99846999999999997</v>
      </c>
      <c r="H26" s="15">
        <v>25</v>
      </c>
      <c r="I26" s="31">
        <f t="shared" si="0"/>
        <v>31.590208129008701</v>
      </c>
      <c r="J26" s="31">
        <f t="shared" si="1"/>
        <v>30.728060920183999</v>
      </c>
      <c r="K26" s="31">
        <f t="shared" si="2"/>
        <v>39.015870648616598</v>
      </c>
    </row>
    <row r="27" spans="1:11" x14ac:dyDescent="0.25">
      <c r="A27">
        <v>26</v>
      </c>
      <c r="B27" t="s">
        <v>66</v>
      </c>
      <c r="C27">
        <v>30.079732898960302</v>
      </c>
      <c r="D27">
        <v>0.67100486440010798</v>
      </c>
      <c r="E27">
        <v>0.99804999999999999</v>
      </c>
      <c r="H27" s="15">
        <v>26</v>
      </c>
      <c r="I27" s="31">
        <f t="shared" si="0"/>
        <v>30.079732898960302</v>
      </c>
      <c r="J27" s="31">
        <f t="shared" si="1"/>
        <v>35.407681063794897</v>
      </c>
      <c r="K27" s="31">
        <f t="shared" si="2"/>
        <v>30.852786486515502</v>
      </c>
    </row>
    <row r="28" spans="1:11" x14ac:dyDescent="0.25">
      <c r="A28">
        <v>27</v>
      </c>
      <c r="B28" t="s">
        <v>67</v>
      </c>
      <c r="C28">
        <v>29.165647629076702</v>
      </c>
      <c r="D28">
        <v>0.64631942713839696</v>
      </c>
      <c r="E28">
        <v>0.99724999999999997</v>
      </c>
      <c r="H28" s="15">
        <v>27</v>
      </c>
      <c r="I28" s="31">
        <f t="shared" si="0"/>
        <v>29.165647629076702</v>
      </c>
      <c r="J28" s="31">
        <f t="shared" si="1"/>
        <v>36.727701937282198</v>
      </c>
      <c r="K28" s="31">
        <f t="shared" si="2"/>
        <v>38.415275776986398</v>
      </c>
    </row>
    <row r="29" spans="1:11" x14ac:dyDescent="0.25">
      <c r="A29">
        <v>28</v>
      </c>
      <c r="B29" t="s">
        <v>68</v>
      </c>
      <c r="C29">
        <v>33.320811411019903</v>
      </c>
      <c r="D29">
        <v>0.48993051831662299</v>
      </c>
      <c r="E29">
        <v>0.99531999999999998</v>
      </c>
      <c r="H29" s="15">
        <v>28</v>
      </c>
      <c r="I29" s="31">
        <f t="shared" si="0"/>
        <v>33.320811411019903</v>
      </c>
      <c r="J29" s="31">
        <f t="shared" si="1"/>
        <v>28.993200480444699</v>
      </c>
      <c r="K29" s="31">
        <f t="shared" si="2"/>
        <v>36.600709680761</v>
      </c>
    </row>
    <row r="30" spans="1:11" x14ac:dyDescent="0.25">
      <c r="A30">
        <v>29</v>
      </c>
      <c r="B30" t="s">
        <v>69</v>
      </c>
      <c r="C30">
        <v>32.899952570539902</v>
      </c>
      <c r="D30">
        <v>0.58368552316007405</v>
      </c>
      <c r="E30">
        <v>0.99636000000000002</v>
      </c>
      <c r="H30" s="15">
        <v>29</v>
      </c>
      <c r="I30" s="31">
        <f t="shared" si="0"/>
        <v>32.899952570539902</v>
      </c>
      <c r="J30" s="31">
        <f t="shared" si="1"/>
        <v>34.692528532603603</v>
      </c>
      <c r="K30" s="31">
        <f t="shared" si="2"/>
        <v>25.122279783761801</v>
      </c>
    </row>
    <row r="31" spans="1:11" x14ac:dyDescent="0.25">
      <c r="A31">
        <v>30</v>
      </c>
      <c r="B31" t="s">
        <v>70</v>
      </c>
      <c r="C31">
        <v>29.0786231963747</v>
      </c>
      <c r="D31">
        <v>0.74458150156941205</v>
      </c>
      <c r="E31">
        <v>0.99819999999999998</v>
      </c>
      <c r="H31" s="15">
        <v>30</v>
      </c>
      <c r="I31" s="31">
        <f t="shared" si="0"/>
        <v>29.0786231963747</v>
      </c>
      <c r="J31" s="31">
        <f t="shared" si="1"/>
        <v>29.022693762408</v>
      </c>
      <c r="K31" s="31">
        <f t="shared" si="2"/>
        <v>0</v>
      </c>
    </row>
    <row r="32" spans="1:11" x14ac:dyDescent="0.25">
      <c r="A32">
        <v>31</v>
      </c>
      <c r="B32" t="s">
        <v>71</v>
      </c>
      <c r="C32">
        <v>32.789665139740201</v>
      </c>
      <c r="D32">
        <v>0.677418276358566</v>
      </c>
      <c r="E32">
        <v>0.99841000000000002</v>
      </c>
      <c r="H32" s="15">
        <v>31</v>
      </c>
      <c r="I32" s="31">
        <f t="shared" si="0"/>
        <v>32.789665139740201</v>
      </c>
      <c r="J32" s="31">
        <f t="shared" si="1"/>
        <v>28.1168456745668</v>
      </c>
      <c r="K32" s="31">
        <f t="shared" si="2"/>
        <v>25.358212035112999</v>
      </c>
    </row>
    <row r="33" spans="1:11" x14ac:dyDescent="0.25">
      <c r="A33">
        <v>32</v>
      </c>
      <c r="B33" t="s">
        <v>72</v>
      </c>
      <c r="C33">
        <v>28.388808704126902</v>
      </c>
      <c r="D33">
        <v>0.75701971186773598</v>
      </c>
      <c r="E33">
        <v>0.99892000000000003</v>
      </c>
      <c r="H33" s="15">
        <v>32</v>
      </c>
      <c r="I33" s="31">
        <f t="shared" si="0"/>
        <v>28.388808704126902</v>
      </c>
      <c r="J33" s="31">
        <f t="shared" si="1"/>
        <v>30.010743100629401</v>
      </c>
      <c r="K33" s="31">
        <f t="shared" si="2"/>
        <v>29.152363766390401</v>
      </c>
    </row>
    <row r="34" spans="1:11" x14ac:dyDescent="0.25">
      <c r="A34">
        <v>33</v>
      </c>
      <c r="B34" t="s">
        <v>73</v>
      </c>
      <c r="C34">
        <v>27.831618196544099</v>
      </c>
      <c r="D34">
        <v>0.77945225296250698</v>
      </c>
      <c r="E34">
        <v>0.99904999999999999</v>
      </c>
      <c r="I34" s="31"/>
      <c r="J34" s="31"/>
      <c r="K34" s="31"/>
    </row>
    <row r="35" spans="1:11" x14ac:dyDescent="0.25">
      <c r="A35">
        <v>34</v>
      </c>
      <c r="B35" t="s">
        <v>74</v>
      </c>
      <c r="C35">
        <v>35.003143410697596</v>
      </c>
      <c r="D35">
        <v>0.34159600934361001</v>
      </c>
      <c r="E35">
        <v>0.97655999999999998</v>
      </c>
      <c r="H35" s="15" t="s">
        <v>75</v>
      </c>
      <c r="I35" s="31">
        <f>COUNTIF(I2:I33,"&gt;0")/32*100</f>
        <v>100</v>
      </c>
      <c r="J35" s="31">
        <f>COUNTIF(J2:J33,"&gt;0")/31*100</f>
        <v>93.548387096774192</v>
      </c>
      <c r="K35" s="31">
        <f>COUNTIF(K2:K33,"&gt;0")/32*100</f>
        <v>90.625</v>
      </c>
    </row>
    <row r="36" spans="1:11" x14ac:dyDescent="0.25">
      <c r="A36">
        <v>35</v>
      </c>
      <c r="B36" t="s">
        <v>76</v>
      </c>
      <c r="C36">
        <v>37.352809957877</v>
      </c>
      <c r="D36">
        <v>0.42630173845979902</v>
      </c>
      <c r="E36">
        <v>0.98846999999999996</v>
      </c>
    </row>
    <row r="37" spans="1:11" x14ac:dyDescent="0.25">
      <c r="A37">
        <v>36</v>
      </c>
      <c r="B37" t="s">
        <v>77</v>
      </c>
      <c r="F37" t="s">
        <v>49</v>
      </c>
    </row>
    <row r="38" spans="1:11" x14ac:dyDescent="0.25">
      <c r="A38">
        <v>37</v>
      </c>
      <c r="B38" t="s">
        <v>78</v>
      </c>
      <c r="F38" t="s">
        <v>49</v>
      </c>
    </row>
    <row r="39" spans="1:11" x14ac:dyDescent="0.25">
      <c r="A39">
        <v>38</v>
      </c>
      <c r="B39" t="s">
        <v>79</v>
      </c>
      <c r="C39">
        <v>27.1754827714134</v>
      </c>
      <c r="D39">
        <v>0.74526125912480501</v>
      </c>
      <c r="E39">
        <v>0.99870999999999999</v>
      </c>
    </row>
    <row r="40" spans="1:11" x14ac:dyDescent="0.25">
      <c r="A40">
        <v>39</v>
      </c>
      <c r="B40" t="s">
        <v>80</v>
      </c>
      <c r="C40">
        <v>27.421331668052201</v>
      </c>
      <c r="D40">
        <v>0.76670259138992902</v>
      </c>
      <c r="E40">
        <v>0.99938000000000005</v>
      </c>
    </row>
    <row r="41" spans="1:11" x14ac:dyDescent="0.25">
      <c r="A41">
        <v>40</v>
      </c>
      <c r="B41" t="s">
        <v>23</v>
      </c>
      <c r="F41" t="s">
        <v>49</v>
      </c>
    </row>
    <row r="42" spans="1:11" x14ac:dyDescent="0.25">
      <c r="A42">
        <v>41</v>
      </c>
      <c r="B42" t="s">
        <v>82</v>
      </c>
      <c r="C42">
        <v>35.1663893354932</v>
      </c>
      <c r="D42">
        <v>0.67948596316922805</v>
      </c>
      <c r="E42">
        <v>0.99775999999999998</v>
      </c>
    </row>
    <row r="43" spans="1:11" x14ac:dyDescent="0.25">
      <c r="A43">
        <v>42</v>
      </c>
      <c r="B43" t="s">
        <v>83</v>
      </c>
      <c r="C43">
        <v>34.707146354759097</v>
      </c>
      <c r="D43">
        <v>0.54567689849936096</v>
      </c>
      <c r="E43">
        <v>0.99519999999999997</v>
      </c>
    </row>
    <row r="44" spans="1:11" x14ac:dyDescent="0.25">
      <c r="A44">
        <v>43</v>
      </c>
      <c r="B44" t="s">
        <v>84</v>
      </c>
      <c r="C44">
        <v>35.061110753435997</v>
      </c>
      <c r="D44">
        <v>0.47325467456429299</v>
      </c>
      <c r="E44">
        <v>0.99351</v>
      </c>
    </row>
    <row r="45" spans="1:11" x14ac:dyDescent="0.25">
      <c r="A45">
        <v>44</v>
      </c>
      <c r="B45" t="s">
        <v>85</v>
      </c>
      <c r="C45">
        <v>27.578048537876001</v>
      </c>
      <c r="D45">
        <v>0.81181972405299896</v>
      </c>
      <c r="E45">
        <v>0.99919999999999998</v>
      </c>
    </row>
    <row r="46" spans="1:11" x14ac:dyDescent="0.25">
      <c r="A46">
        <v>45</v>
      </c>
      <c r="B46" t="s">
        <v>86</v>
      </c>
      <c r="C46">
        <v>30.860977786178701</v>
      </c>
      <c r="D46">
        <v>0.73077146016559802</v>
      </c>
      <c r="E46">
        <v>0.99899000000000004</v>
      </c>
    </row>
    <row r="47" spans="1:11" x14ac:dyDescent="0.25">
      <c r="A47">
        <v>46</v>
      </c>
      <c r="B47" t="s">
        <v>87</v>
      </c>
      <c r="C47">
        <v>35.275473989264498</v>
      </c>
      <c r="D47">
        <v>0.60033077210632102</v>
      </c>
      <c r="E47">
        <v>0.99917</v>
      </c>
    </row>
    <row r="48" spans="1:11" x14ac:dyDescent="0.25">
      <c r="A48">
        <v>47</v>
      </c>
      <c r="B48" t="s">
        <v>88</v>
      </c>
      <c r="C48">
        <v>35.396354715571199</v>
      </c>
      <c r="D48">
        <v>0.65825447931539205</v>
      </c>
      <c r="E48">
        <v>0.99926999999999999</v>
      </c>
    </row>
    <row r="49" spans="1:5" x14ac:dyDescent="0.25">
      <c r="A49">
        <v>48</v>
      </c>
      <c r="B49" t="s">
        <v>89</v>
      </c>
      <c r="C49">
        <v>32.873527752886901</v>
      </c>
      <c r="D49">
        <v>0.78171343408259697</v>
      </c>
      <c r="E49">
        <v>0.99819000000000002</v>
      </c>
    </row>
    <row r="50" spans="1:5" x14ac:dyDescent="0.25">
      <c r="A50">
        <v>1</v>
      </c>
      <c r="B50" t="s">
        <v>90</v>
      </c>
      <c r="C50">
        <v>33.214245932607597</v>
      </c>
      <c r="D50">
        <v>0.69798443981949698</v>
      </c>
      <c r="E50">
        <v>0.99892999999999998</v>
      </c>
    </row>
    <row r="51" spans="1:5" x14ac:dyDescent="0.25">
      <c r="A51">
        <v>2</v>
      </c>
      <c r="B51" t="s">
        <v>91</v>
      </c>
      <c r="C51">
        <v>29.077158640739899</v>
      </c>
      <c r="D51">
        <v>0.73286475531894402</v>
      </c>
      <c r="E51">
        <v>0.99804000000000004</v>
      </c>
    </row>
    <row r="52" spans="1:5" x14ac:dyDescent="0.25">
      <c r="A52">
        <v>3</v>
      </c>
      <c r="B52" t="s">
        <v>92</v>
      </c>
      <c r="C52">
        <v>27.785409243392898</v>
      </c>
      <c r="D52">
        <v>0.67851585236782697</v>
      </c>
      <c r="E52">
        <v>0.99819000000000002</v>
      </c>
    </row>
    <row r="53" spans="1:5" x14ac:dyDescent="0.25">
      <c r="A53">
        <v>4</v>
      </c>
      <c r="B53" t="s">
        <v>93</v>
      </c>
      <c r="C53">
        <v>25.416565844850101</v>
      </c>
      <c r="D53">
        <v>0.70314015009348696</v>
      </c>
      <c r="E53">
        <v>0.99827999999999995</v>
      </c>
    </row>
    <row r="54" spans="1:5" x14ac:dyDescent="0.25">
      <c r="A54">
        <v>5</v>
      </c>
      <c r="B54" t="s">
        <v>94</v>
      </c>
      <c r="C54">
        <v>31.049714799413099</v>
      </c>
      <c r="D54">
        <v>0.74726804818882697</v>
      </c>
      <c r="E54">
        <v>0.99829000000000001</v>
      </c>
    </row>
    <row r="55" spans="1:5" x14ac:dyDescent="0.25">
      <c r="A55">
        <v>6</v>
      </c>
      <c r="B55" t="s">
        <v>95</v>
      </c>
      <c r="C55">
        <v>34.278336100192</v>
      </c>
      <c r="D55">
        <v>0.66080711736551101</v>
      </c>
      <c r="E55">
        <v>0.99860000000000004</v>
      </c>
    </row>
    <row r="56" spans="1:5" x14ac:dyDescent="0.25">
      <c r="A56">
        <v>7</v>
      </c>
      <c r="B56" t="s">
        <v>96</v>
      </c>
      <c r="C56">
        <v>33.224843875874001</v>
      </c>
      <c r="D56">
        <v>0.61184813644053404</v>
      </c>
      <c r="E56">
        <v>0.99736000000000002</v>
      </c>
    </row>
    <row r="57" spans="1:5" x14ac:dyDescent="0.25">
      <c r="A57">
        <v>8</v>
      </c>
      <c r="B57" t="s">
        <v>97</v>
      </c>
      <c r="C57">
        <v>25.654489405036401</v>
      </c>
      <c r="D57">
        <v>0.70636950884996796</v>
      </c>
      <c r="E57">
        <v>0.99885000000000002</v>
      </c>
    </row>
    <row r="58" spans="1:5" x14ac:dyDescent="0.25">
      <c r="A58">
        <v>9</v>
      </c>
      <c r="B58" t="s">
        <v>98</v>
      </c>
      <c r="C58">
        <v>30.728060920183999</v>
      </c>
      <c r="D58">
        <v>0.60330059545592896</v>
      </c>
      <c r="E58">
        <v>0.99766999999999995</v>
      </c>
    </row>
    <row r="59" spans="1:5" x14ac:dyDescent="0.25">
      <c r="A59">
        <v>10</v>
      </c>
      <c r="B59" t="s">
        <v>99</v>
      </c>
      <c r="C59">
        <v>35.407681063794897</v>
      </c>
      <c r="D59">
        <v>0.70512864116841101</v>
      </c>
      <c r="E59">
        <v>0.99899000000000004</v>
      </c>
    </row>
    <row r="60" spans="1:5" x14ac:dyDescent="0.25">
      <c r="A60">
        <v>11</v>
      </c>
      <c r="B60" t="s">
        <v>100</v>
      </c>
      <c r="C60">
        <v>36.727701937282198</v>
      </c>
      <c r="D60">
        <v>0.59022695159702199</v>
      </c>
      <c r="E60">
        <v>0.99711000000000005</v>
      </c>
    </row>
    <row r="61" spans="1:5" x14ac:dyDescent="0.25">
      <c r="A61">
        <v>12</v>
      </c>
      <c r="B61" t="s">
        <v>101</v>
      </c>
      <c r="C61">
        <v>28.993200480444699</v>
      </c>
      <c r="D61">
        <v>0.75392861509731901</v>
      </c>
      <c r="E61">
        <v>0.99836999999999998</v>
      </c>
    </row>
    <row r="62" spans="1:5" x14ac:dyDescent="0.25">
      <c r="A62">
        <v>13</v>
      </c>
      <c r="B62" t="s">
        <v>102</v>
      </c>
      <c r="C62">
        <v>34.692528532603603</v>
      </c>
      <c r="D62">
        <v>0.56556144761536198</v>
      </c>
      <c r="E62">
        <v>0.99631000000000003</v>
      </c>
    </row>
    <row r="63" spans="1:5" x14ac:dyDescent="0.25">
      <c r="A63">
        <v>14</v>
      </c>
      <c r="B63" t="s">
        <v>103</v>
      </c>
      <c r="C63">
        <v>29.022693762408</v>
      </c>
      <c r="D63">
        <v>0.73800005588642204</v>
      </c>
      <c r="E63">
        <v>0.99814000000000003</v>
      </c>
    </row>
    <row r="64" spans="1:5" x14ac:dyDescent="0.25">
      <c r="A64">
        <v>15</v>
      </c>
      <c r="B64" t="s">
        <v>104</v>
      </c>
      <c r="C64">
        <v>28.1168456745668</v>
      </c>
      <c r="D64">
        <v>0.61659972797562301</v>
      </c>
      <c r="E64">
        <v>0.99722</v>
      </c>
    </row>
    <row r="65" spans="1:6" x14ac:dyDescent="0.25">
      <c r="A65">
        <v>16</v>
      </c>
      <c r="B65" t="s">
        <v>105</v>
      </c>
      <c r="C65">
        <v>30.010743100629401</v>
      </c>
      <c r="D65">
        <v>0.69291926577350405</v>
      </c>
      <c r="E65">
        <v>0.99797000000000002</v>
      </c>
    </row>
    <row r="66" spans="1:6" x14ac:dyDescent="0.25">
      <c r="A66">
        <v>17</v>
      </c>
      <c r="B66" t="s">
        <v>106</v>
      </c>
      <c r="C66">
        <v>29.206613088861602</v>
      </c>
      <c r="D66">
        <v>0.74927866601073001</v>
      </c>
      <c r="E66">
        <v>0.99861999999999995</v>
      </c>
    </row>
    <row r="67" spans="1:6" x14ac:dyDescent="0.25">
      <c r="A67">
        <v>18</v>
      </c>
      <c r="B67" t="s">
        <v>107</v>
      </c>
      <c r="C67">
        <v>28.796316191637299</v>
      </c>
      <c r="D67">
        <v>0.697711343265909</v>
      </c>
      <c r="E67">
        <v>0.99883</v>
      </c>
    </row>
    <row r="68" spans="1:6" x14ac:dyDescent="0.25">
      <c r="A68">
        <v>19</v>
      </c>
      <c r="B68" t="s">
        <v>108</v>
      </c>
      <c r="C68">
        <v>27.281205819548099</v>
      </c>
      <c r="D68">
        <v>0.70692518301908103</v>
      </c>
      <c r="E68">
        <v>0.99839</v>
      </c>
    </row>
    <row r="69" spans="1:6" x14ac:dyDescent="0.25">
      <c r="A69">
        <v>20</v>
      </c>
      <c r="B69" t="s">
        <v>109</v>
      </c>
      <c r="C69">
        <v>31.708873904910899</v>
      </c>
      <c r="D69">
        <v>0.64098509254715197</v>
      </c>
      <c r="E69">
        <v>0.99765999999999999</v>
      </c>
    </row>
    <row r="70" spans="1:6" x14ac:dyDescent="0.25">
      <c r="A70">
        <v>21</v>
      </c>
      <c r="B70" t="s">
        <v>110</v>
      </c>
      <c r="C70">
        <v>27.621324419635801</v>
      </c>
      <c r="D70">
        <v>0.70584065472308399</v>
      </c>
      <c r="E70">
        <v>0.99878</v>
      </c>
    </row>
    <row r="71" spans="1:6" x14ac:dyDescent="0.25">
      <c r="A71">
        <v>22</v>
      </c>
      <c r="B71" t="s">
        <v>111</v>
      </c>
      <c r="C71">
        <v>28.4999861210032</v>
      </c>
      <c r="D71">
        <v>0.73058174484236604</v>
      </c>
      <c r="E71">
        <v>0.99909000000000003</v>
      </c>
    </row>
    <row r="72" spans="1:6" x14ac:dyDescent="0.25">
      <c r="A72">
        <v>23</v>
      </c>
      <c r="B72" t="s">
        <v>112</v>
      </c>
      <c r="C72">
        <v>23.058231322138699</v>
      </c>
      <c r="D72">
        <v>0.74414727771494404</v>
      </c>
      <c r="E72">
        <v>0.99743000000000004</v>
      </c>
    </row>
    <row r="73" spans="1:6" x14ac:dyDescent="0.25">
      <c r="A73">
        <v>24</v>
      </c>
      <c r="B73" t="s">
        <v>113</v>
      </c>
      <c r="C73">
        <v>25.2942863025708</v>
      </c>
      <c r="D73">
        <v>0.70936149394919701</v>
      </c>
      <c r="E73">
        <v>0.99797000000000002</v>
      </c>
    </row>
    <row r="74" spans="1:6" x14ac:dyDescent="0.25">
      <c r="A74">
        <v>25</v>
      </c>
      <c r="B74" t="s">
        <v>114</v>
      </c>
      <c r="C74">
        <v>26.519346839937299</v>
      </c>
      <c r="D74">
        <v>0.71316965379473796</v>
      </c>
      <c r="E74">
        <v>0.99860000000000004</v>
      </c>
    </row>
    <row r="75" spans="1:6" x14ac:dyDescent="0.25">
      <c r="A75">
        <v>26</v>
      </c>
      <c r="B75" t="s">
        <v>115</v>
      </c>
      <c r="C75">
        <v>27.640205513527299</v>
      </c>
      <c r="D75">
        <v>0.66984778328724903</v>
      </c>
      <c r="E75">
        <v>0.99826000000000004</v>
      </c>
    </row>
    <row r="76" spans="1:6" x14ac:dyDescent="0.25">
      <c r="A76">
        <v>27</v>
      </c>
      <c r="B76" t="s">
        <v>116</v>
      </c>
      <c r="C76">
        <v>28.687415924853799</v>
      </c>
      <c r="D76">
        <v>0.67590918978025305</v>
      </c>
      <c r="E76">
        <v>0.99792000000000003</v>
      </c>
    </row>
    <row r="77" spans="1:6" x14ac:dyDescent="0.25">
      <c r="A77">
        <v>28</v>
      </c>
      <c r="B77" t="s">
        <v>117</v>
      </c>
      <c r="C77">
        <v>25.414580643296301</v>
      </c>
      <c r="D77">
        <v>0.711857918083455</v>
      </c>
      <c r="E77">
        <v>0.99834999999999996</v>
      </c>
    </row>
    <row r="78" spans="1:6" x14ac:dyDescent="0.25">
      <c r="A78">
        <v>29</v>
      </c>
      <c r="B78" t="s">
        <v>118</v>
      </c>
      <c r="C78">
        <v>29.540682508522899</v>
      </c>
      <c r="D78">
        <v>0.70810026984188601</v>
      </c>
      <c r="E78">
        <v>0.99861999999999995</v>
      </c>
    </row>
    <row r="79" spans="1:6" x14ac:dyDescent="0.25">
      <c r="A79">
        <v>30</v>
      </c>
      <c r="B79" t="s">
        <v>119</v>
      </c>
      <c r="C79">
        <v>27.714471326210599</v>
      </c>
      <c r="D79">
        <v>0.68373105963412095</v>
      </c>
      <c r="E79">
        <v>0.99887999999999999</v>
      </c>
    </row>
    <row r="80" spans="1:6" x14ac:dyDescent="0.25">
      <c r="A80">
        <v>31</v>
      </c>
      <c r="B80" t="s">
        <v>120</v>
      </c>
      <c r="F80" t="s">
        <v>49</v>
      </c>
    </row>
    <row r="81" spans="1:6" x14ac:dyDescent="0.25">
      <c r="A81">
        <v>32</v>
      </c>
      <c r="B81" t="s">
        <v>121</v>
      </c>
      <c r="C81">
        <v>28.877522482882899</v>
      </c>
      <c r="D81">
        <v>0.679006276621412</v>
      </c>
      <c r="E81">
        <v>0.99726000000000004</v>
      </c>
    </row>
    <row r="82" spans="1:6" x14ac:dyDescent="0.25">
      <c r="A82">
        <v>33</v>
      </c>
      <c r="B82" t="s">
        <v>122</v>
      </c>
      <c r="F82" t="s">
        <v>49</v>
      </c>
    </row>
    <row r="83" spans="1:6" x14ac:dyDescent="0.25">
      <c r="A83">
        <v>34</v>
      </c>
      <c r="B83" t="s">
        <v>123</v>
      </c>
      <c r="C83">
        <v>25.437644018054101</v>
      </c>
      <c r="D83">
        <v>0.60953274223576004</v>
      </c>
      <c r="E83">
        <v>0.99668999999999996</v>
      </c>
    </row>
    <row r="84" spans="1:6" x14ac:dyDescent="0.25">
      <c r="A84">
        <v>35</v>
      </c>
      <c r="B84" t="s">
        <v>124</v>
      </c>
      <c r="C84">
        <v>31.155123207517502</v>
      </c>
      <c r="D84">
        <v>0.719145844284373</v>
      </c>
      <c r="E84">
        <v>0.99773999999999996</v>
      </c>
    </row>
    <row r="85" spans="1:6" x14ac:dyDescent="0.25">
      <c r="A85">
        <v>36</v>
      </c>
      <c r="B85" t="s">
        <v>125</v>
      </c>
      <c r="C85">
        <v>24.789131971775401</v>
      </c>
      <c r="D85">
        <v>0.69723726136087105</v>
      </c>
      <c r="E85">
        <v>0.99722</v>
      </c>
    </row>
    <row r="86" spans="1:6" x14ac:dyDescent="0.25">
      <c r="A86">
        <v>37</v>
      </c>
      <c r="B86" t="s">
        <v>126</v>
      </c>
      <c r="C86">
        <v>25.521641284690102</v>
      </c>
      <c r="D86">
        <v>0.72927459064799005</v>
      </c>
      <c r="E86">
        <v>0.99870000000000003</v>
      </c>
    </row>
    <row r="87" spans="1:6" x14ac:dyDescent="0.25">
      <c r="A87">
        <v>38</v>
      </c>
      <c r="B87" t="s">
        <v>127</v>
      </c>
      <c r="C87">
        <v>29.262628431708599</v>
      </c>
      <c r="D87">
        <v>0.72805845131428504</v>
      </c>
      <c r="E87">
        <v>0.99812999999999996</v>
      </c>
    </row>
    <row r="88" spans="1:6" x14ac:dyDescent="0.25">
      <c r="A88">
        <v>39</v>
      </c>
      <c r="B88" t="s">
        <v>128</v>
      </c>
      <c r="C88">
        <v>26.663311785890802</v>
      </c>
      <c r="D88">
        <v>0.73334374573379402</v>
      </c>
      <c r="E88">
        <v>0.99856999999999996</v>
      </c>
    </row>
    <row r="89" spans="1:6" x14ac:dyDescent="0.25">
      <c r="A89">
        <v>40</v>
      </c>
      <c r="B89" t="s">
        <v>129</v>
      </c>
      <c r="C89">
        <v>23.381672102661199</v>
      </c>
      <c r="D89">
        <v>0.73881232276933695</v>
      </c>
      <c r="E89">
        <v>0.99829999999999997</v>
      </c>
    </row>
    <row r="90" spans="1:6" x14ac:dyDescent="0.25">
      <c r="A90">
        <v>41</v>
      </c>
      <c r="B90" t="s">
        <v>130</v>
      </c>
      <c r="C90">
        <v>39.015870648616598</v>
      </c>
      <c r="D90">
        <v>0.57055307856042303</v>
      </c>
      <c r="E90">
        <v>0.99789000000000005</v>
      </c>
    </row>
    <row r="91" spans="1:6" x14ac:dyDescent="0.25">
      <c r="A91">
        <v>42</v>
      </c>
      <c r="B91" t="s">
        <v>131</v>
      </c>
      <c r="C91">
        <v>30.852786486515502</v>
      </c>
      <c r="D91">
        <v>0.69426903245162797</v>
      </c>
      <c r="E91">
        <v>0.99856</v>
      </c>
    </row>
    <row r="92" spans="1:6" x14ac:dyDescent="0.25">
      <c r="A92">
        <v>43</v>
      </c>
      <c r="B92" t="s">
        <v>132</v>
      </c>
      <c r="C92">
        <v>38.415275776986398</v>
      </c>
      <c r="D92">
        <v>0.61748874915362895</v>
      </c>
      <c r="E92">
        <v>0.99894000000000005</v>
      </c>
    </row>
    <row r="93" spans="1:6" x14ac:dyDescent="0.25">
      <c r="A93">
        <v>44</v>
      </c>
      <c r="B93" t="s">
        <v>133</v>
      </c>
      <c r="C93">
        <v>36.600709680761</v>
      </c>
      <c r="D93">
        <v>0.440738380519415</v>
      </c>
      <c r="E93">
        <v>0.998</v>
      </c>
    </row>
    <row r="94" spans="1:6" x14ac:dyDescent="0.25">
      <c r="A94">
        <v>45</v>
      </c>
      <c r="B94" t="s">
        <v>134</v>
      </c>
      <c r="C94">
        <v>25.122279783761801</v>
      </c>
      <c r="D94">
        <v>0.75000510171646295</v>
      </c>
      <c r="E94">
        <v>0.99819000000000002</v>
      </c>
    </row>
    <row r="95" spans="1:6" x14ac:dyDescent="0.25">
      <c r="A95">
        <v>46</v>
      </c>
      <c r="B95" t="s">
        <v>135</v>
      </c>
      <c r="F95" t="s">
        <v>49</v>
      </c>
    </row>
    <row r="96" spans="1:6" x14ac:dyDescent="0.25">
      <c r="A96">
        <v>47</v>
      </c>
      <c r="B96" t="s">
        <v>136</v>
      </c>
      <c r="C96">
        <v>25.358212035112999</v>
      </c>
      <c r="D96">
        <v>0.73734459128817298</v>
      </c>
      <c r="E96">
        <v>0.99922</v>
      </c>
    </row>
    <row r="97" spans="1:5" x14ac:dyDescent="0.25">
      <c r="A97">
        <v>48</v>
      </c>
      <c r="B97" t="s">
        <v>137</v>
      </c>
      <c r="C97">
        <v>29.152363766390401</v>
      </c>
      <c r="D97">
        <v>0.74709027979470499</v>
      </c>
      <c r="E97">
        <v>0.99836999999999998</v>
      </c>
    </row>
  </sheetData>
  <conditionalFormatting sqref="I2:K8 I10:K33 I9 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944A-4FBE-42DE-BAFD-94912867FF8C}">
  <dimension ref="A1:K147"/>
  <sheetViews>
    <sheetView topLeftCell="A10" workbookViewId="0">
      <selection activeCell="J36" sqref="J36"/>
    </sheetView>
  </sheetViews>
  <sheetFormatPr defaultRowHeight="15" x14ac:dyDescent="0.25"/>
  <cols>
    <col min="8" max="8" width="13.42578125" style="15" customWidth="1"/>
    <col min="9" max="9" width="9.5703125" style="15" bestFit="1" customWidth="1"/>
    <col min="10" max="10" width="15.28515625" style="15" bestFit="1" customWidth="1"/>
    <col min="11" max="11" width="9.5703125" style="15" bestFit="1" customWidth="1"/>
  </cols>
  <sheetData>
    <row r="1" spans="1:11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H1" s="15" t="s">
        <v>36</v>
      </c>
      <c r="I1" s="15" t="s">
        <v>37</v>
      </c>
      <c r="J1" s="15" t="s">
        <v>38</v>
      </c>
      <c r="K1" s="15" t="s">
        <v>39</v>
      </c>
    </row>
    <row r="2" spans="1:11" x14ac:dyDescent="0.25">
      <c r="A2">
        <v>1</v>
      </c>
      <c r="B2" t="s">
        <v>40</v>
      </c>
      <c r="C2">
        <v>34.312305901282002</v>
      </c>
      <c r="D2">
        <v>0.76891333256310801</v>
      </c>
      <c r="E2">
        <v>0.99990000000000001</v>
      </c>
      <c r="H2" s="15">
        <v>1</v>
      </c>
      <c r="I2" s="31">
        <f>C2</f>
        <v>34.312305901282002</v>
      </c>
      <c r="J2" s="31">
        <f>C34</f>
        <v>35.895175904931499</v>
      </c>
      <c r="K2" s="31">
        <f>C66</f>
        <v>0</v>
      </c>
    </row>
    <row r="3" spans="1:11" x14ac:dyDescent="0.25">
      <c r="A3">
        <v>2</v>
      </c>
      <c r="B3" t="s">
        <v>41</v>
      </c>
      <c r="F3" t="s">
        <v>49</v>
      </c>
      <c r="H3" s="15">
        <v>2</v>
      </c>
      <c r="I3" s="31">
        <f t="shared" ref="I3:I33" si="0">C3</f>
        <v>0</v>
      </c>
      <c r="J3" s="31">
        <f t="shared" ref="J3:J33" si="1">C35</f>
        <v>0</v>
      </c>
      <c r="K3" s="31">
        <f t="shared" ref="K3:K33" si="2">C67</f>
        <v>0</v>
      </c>
    </row>
    <row r="4" spans="1:11" x14ac:dyDescent="0.25">
      <c r="A4">
        <v>3</v>
      </c>
      <c r="B4" t="s">
        <v>42</v>
      </c>
      <c r="C4">
        <v>38.531477756965103</v>
      </c>
      <c r="D4">
        <v>0.57150753669795196</v>
      </c>
      <c r="E4">
        <v>0.99992999999999999</v>
      </c>
      <c r="H4" s="15">
        <v>3</v>
      </c>
      <c r="I4" s="31">
        <f t="shared" si="0"/>
        <v>38.531477756965103</v>
      </c>
      <c r="J4" s="31">
        <f t="shared" si="1"/>
        <v>0</v>
      </c>
      <c r="K4" s="31">
        <f t="shared" si="2"/>
        <v>37.790991521739301</v>
      </c>
    </row>
    <row r="5" spans="1:11" x14ac:dyDescent="0.25">
      <c r="A5">
        <v>4</v>
      </c>
      <c r="B5" t="s">
        <v>43</v>
      </c>
      <c r="C5">
        <v>34.210521846933297</v>
      </c>
      <c r="D5">
        <v>0.80465585496421699</v>
      </c>
      <c r="E5">
        <v>0.99980999999999998</v>
      </c>
      <c r="H5" s="15">
        <v>4</v>
      </c>
      <c r="I5" s="31">
        <f t="shared" si="0"/>
        <v>34.210521846933297</v>
      </c>
      <c r="J5" s="31">
        <f t="shared" si="1"/>
        <v>0</v>
      </c>
      <c r="K5" s="31">
        <f t="shared" si="2"/>
        <v>39.731025904614803</v>
      </c>
    </row>
    <row r="6" spans="1:11" x14ac:dyDescent="0.25">
      <c r="A6">
        <v>5</v>
      </c>
      <c r="B6" t="s">
        <v>44</v>
      </c>
      <c r="F6" t="s">
        <v>49</v>
      </c>
      <c r="H6" s="15">
        <v>5</v>
      </c>
      <c r="I6" s="31">
        <f t="shared" si="0"/>
        <v>0</v>
      </c>
      <c r="J6" s="31">
        <f t="shared" si="1"/>
        <v>0</v>
      </c>
      <c r="K6" s="31">
        <f t="shared" si="2"/>
        <v>0</v>
      </c>
    </row>
    <row r="7" spans="1:11" x14ac:dyDescent="0.25">
      <c r="A7">
        <v>6</v>
      </c>
      <c r="B7" t="s">
        <v>45</v>
      </c>
      <c r="C7">
        <v>35.307811230000297</v>
      </c>
      <c r="D7">
        <v>0.77273643763808297</v>
      </c>
      <c r="E7">
        <v>0.99999000000000005</v>
      </c>
      <c r="H7" s="15">
        <v>6</v>
      </c>
      <c r="I7" s="31">
        <f t="shared" si="0"/>
        <v>35.307811230000297</v>
      </c>
      <c r="J7" s="31">
        <f t="shared" si="1"/>
        <v>34.361414709288397</v>
      </c>
      <c r="K7" s="31">
        <f t="shared" si="2"/>
        <v>33.907385686638399</v>
      </c>
    </row>
    <row r="8" spans="1:11" x14ac:dyDescent="0.25">
      <c r="A8">
        <v>7</v>
      </c>
      <c r="B8" t="s">
        <v>46</v>
      </c>
      <c r="C8">
        <v>33.096275921852801</v>
      </c>
      <c r="D8">
        <v>0.85628584487621096</v>
      </c>
      <c r="E8">
        <v>0.99931999999999999</v>
      </c>
      <c r="H8" s="15">
        <v>7</v>
      </c>
      <c r="I8" s="31">
        <f t="shared" si="0"/>
        <v>33.096275921852801</v>
      </c>
      <c r="J8" s="31">
        <f t="shared" si="1"/>
        <v>0</v>
      </c>
      <c r="K8" s="31">
        <f t="shared" si="2"/>
        <v>0</v>
      </c>
    </row>
    <row r="9" spans="1:11" x14ac:dyDescent="0.25">
      <c r="A9">
        <v>8</v>
      </c>
      <c r="B9" t="s">
        <v>47</v>
      </c>
      <c r="C9">
        <v>36.366022847605997</v>
      </c>
      <c r="D9">
        <v>0.744046121200448</v>
      </c>
      <c r="E9">
        <v>0.99985999999999997</v>
      </c>
      <c r="H9" s="15">
        <v>8</v>
      </c>
      <c r="I9" s="31">
        <f t="shared" si="0"/>
        <v>36.366022847605997</v>
      </c>
      <c r="J9" s="30" t="s">
        <v>225</v>
      </c>
      <c r="K9" s="31">
        <f t="shared" si="2"/>
        <v>38.896787353094901</v>
      </c>
    </row>
    <row r="10" spans="1:11" x14ac:dyDescent="0.25">
      <c r="A10">
        <v>9</v>
      </c>
      <c r="B10" t="s">
        <v>48</v>
      </c>
      <c r="C10">
        <v>35.2271696219603</v>
      </c>
      <c r="D10">
        <v>0.75999201494392199</v>
      </c>
      <c r="E10">
        <v>0.99990999999999997</v>
      </c>
      <c r="H10" s="15">
        <v>9</v>
      </c>
      <c r="I10" s="31">
        <f t="shared" si="0"/>
        <v>35.2271696219603</v>
      </c>
      <c r="J10" s="31">
        <f t="shared" si="1"/>
        <v>0</v>
      </c>
      <c r="K10" s="31">
        <f t="shared" si="2"/>
        <v>0</v>
      </c>
    </row>
    <row r="11" spans="1:11" x14ac:dyDescent="0.25">
      <c r="A11">
        <v>10</v>
      </c>
      <c r="B11" t="s">
        <v>50</v>
      </c>
      <c r="F11" t="s">
        <v>49</v>
      </c>
      <c r="H11" s="15">
        <v>10</v>
      </c>
      <c r="I11" s="31">
        <f t="shared" si="0"/>
        <v>0</v>
      </c>
      <c r="J11" s="31">
        <f t="shared" si="1"/>
        <v>39.192130945276602</v>
      </c>
      <c r="K11" s="31">
        <f t="shared" si="2"/>
        <v>38.911878527335801</v>
      </c>
    </row>
    <row r="12" spans="1:11" x14ac:dyDescent="0.25">
      <c r="A12">
        <v>11</v>
      </c>
      <c r="B12" t="s">
        <v>51</v>
      </c>
      <c r="C12">
        <v>40.919715652985502</v>
      </c>
      <c r="D12">
        <v>0.70940247332098905</v>
      </c>
      <c r="E12">
        <v>0.99963000000000002</v>
      </c>
      <c r="H12" s="15">
        <v>11</v>
      </c>
      <c r="I12" s="31">
        <f t="shared" si="0"/>
        <v>40.919715652985502</v>
      </c>
      <c r="J12" s="31">
        <f t="shared" si="1"/>
        <v>0</v>
      </c>
      <c r="K12" s="31">
        <f t="shared" si="2"/>
        <v>0</v>
      </c>
    </row>
    <row r="13" spans="1:11" x14ac:dyDescent="0.25">
      <c r="A13">
        <v>12</v>
      </c>
      <c r="B13" t="s">
        <v>52</v>
      </c>
      <c r="C13">
        <v>37.712571932861103</v>
      </c>
      <c r="D13">
        <v>0.81724756312051805</v>
      </c>
      <c r="E13">
        <v>0.99995000000000001</v>
      </c>
      <c r="H13" s="15">
        <v>12</v>
      </c>
      <c r="I13" s="31">
        <f t="shared" si="0"/>
        <v>37.712571932861103</v>
      </c>
      <c r="J13" s="31">
        <f t="shared" si="1"/>
        <v>39.046391936386101</v>
      </c>
      <c r="K13" s="31">
        <f t="shared" si="2"/>
        <v>0</v>
      </c>
    </row>
    <row r="14" spans="1:11" x14ac:dyDescent="0.25">
      <c r="A14">
        <v>13</v>
      </c>
      <c r="B14" t="s">
        <v>53</v>
      </c>
      <c r="F14" t="s">
        <v>49</v>
      </c>
      <c r="H14" s="15">
        <v>13</v>
      </c>
      <c r="I14" s="31">
        <f t="shared" si="0"/>
        <v>0</v>
      </c>
      <c r="J14" s="31">
        <f t="shared" si="1"/>
        <v>0</v>
      </c>
      <c r="K14" s="31">
        <f t="shared" si="2"/>
        <v>0</v>
      </c>
    </row>
    <row r="15" spans="1:11" x14ac:dyDescent="0.25">
      <c r="A15">
        <v>14</v>
      </c>
      <c r="B15" t="s">
        <v>54</v>
      </c>
      <c r="C15">
        <v>37.132484925744897</v>
      </c>
      <c r="D15">
        <v>0.79809767716045898</v>
      </c>
      <c r="E15">
        <v>0.99985999999999997</v>
      </c>
      <c r="H15" s="15">
        <v>14</v>
      </c>
      <c r="I15" s="31">
        <f t="shared" si="0"/>
        <v>37.132484925744897</v>
      </c>
      <c r="J15" s="31">
        <f t="shared" si="1"/>
        <v>0</v>
      </c>
      <c r="K15" s="31">
        <f t="shared" si="2"/>
        <v>0</v>
      </c>
    </row>
    <row r="16" spans="1:11" x14ac:dyDescent="0.25">
      <c r="A16">
        <v>15</v>
      </c>
      <c r="B16" t="s">
        <v>55</v>
      </c>
      <c r="F16" t="s">
        <v>49</v>
      </c>
      <c r="H16" s="15">
        <v>15</v>
      </c>
      <c r="I16" s="31">
        <f t="shared" si="0"/>
        <v>0</v>
      </c>
      <c r="J16" s="31">
        <f t="shared" si="1"/>
        <v>0</v>
      </c>
      <c r="K16" s="31">
        <f t="shared" si="2"/>
        <v>0</v>
      </c>
    </row>
    <row r="17" spans="1:11" x14ac:dyDescent="0.25">
      <c r="A17">
        <v>16</v>
      </c>
      <c r="B17" t="s">
        <v>56</v>
      </c>
      <c r="F17" t="s">
        <v>49</v>
      </c>
      <c r="H17" s="15">
        <v>16</v>
      </c>
      <c r="I17" s="31">
        <f t="shared" si="0"/>
        <v>0</v>
      </c>
      <c r="J17" s="31">
        <f t="shared" si="1"/>
        <v>0</v>
      </c>
      <c r="K17" s="31">
        <f t="shared" si="2"/>
        <v>0</v>
      </c>
    </row>
    <row r="18" spans="1:11" x14ac:dyDescent="0.25">
      <c r="A18">
        <v>17</v>
      </c>
      <c r="B18" t="s">
        <v>57</v>
      </c>
      <c r="C18">
        <v>32.560297784251297</v>
      </c>
      <c r="D18">
        <v>0.79263036072546</v>
      </c>
      <c r="E18">
        <v>0.99990000000000001</v>
      </c>
      <c r="H18" s="15">
        <v>17</v>
      </c>
      <c r="I18" s="31">
        <f t="shared" si="0"/>
        <v>32.560297784251297</v>
      </c>
      <c r="J18" s="31">
        <f t="shared" si="1"/>
        <v>0</v>
      </c>
      <c r="K18" s="31">
        <f t="shared" si="2"/>
        <v>0</v>
      </c>
    </row>
    <row r="19" spans="1:11" x14ac:dyDescent="0.25">
      <c r="A19">
        <v>18</v>
      </c>
      <c r="B19" t="s">
        <v>58</v>
      </c>
      <c r="C19">
        <v>33.311144771924297</v>
      </c>
      <c r="D19">
        <v>0.79638025411240698</v>
      </c>
      <c r="E19">
        <v>0.99972000000000005</v>
      </c>
      <c r="H19" s="15">
        <v>18</v>
      </c>
      <c r="I19" s="31">
        <f t="shared" si="0"/>
        <v>33.311144771924297</v>
      </c>
      <c r="J19" s="31">
        <f t="shared" si="1"/>
        <v>35.210718128361499</v>
      </c>
      <c r="K19" s="31">
        <f t="shared" si="2"/>
        <v>0</v>
      </c>
    </row>
    <row r="20" spans="1:11" x14ac:dyDescent="0.25">
      <c r="A20">
        <v>19</v>
      </c>
      <c r="B20" t="s">
        <v>59</v>
      </c>
      <c r="C20">
        <v>38.284554637520699</v>
      </c>
      <c r="D20">
        <v>0.75714065520365903</v>
      </c>
      <c r="E20">
        <v>0.99997000000000003</v>
      </c>
      <c r="H20" s="15">
        <v>19</v>
      </c>
      <c r="I20" s="31">
        <f t="shared" si="0"/>
        <v>38.284554637520699</v>
      </c>
      <c r="J20" s="31">
        <f t="shared" si="1"/>
        <v>0</v>
      </c>
      <c r="K20" s="31">
        <f t="shared" si="2"/>
        <v>0</v>
      </c>
    </row>
    <row r="21" spans="1:11" x14ac:dyDescent="0.25">
      <c r="A21">
        <v>20</v>
      </c>
      <c r="B21" t="s">
        <v>60</v>
      </c>
      <c r="C21">
        <v>37.918964489799201</v>
      </c>
      <c r="D21">
        <v>0.73652775165996698</v>
      </c>
      <c r="E21">
        <v>0.99987999999999999</v>
      </c>
      <c r="H21" s="15">
        <v>20</v>
      </c>
      <c r="I21" s="31">
        <f t="shared" si="0"/>
        <v>37.918964489799201</v>
      </c>
      <c r="J21" s="31">
        <f t="shared" si="1"/>
        <v>0</v>
      </c>
      <c r="K21" s="31">
        <f t="shared" si="2"/>
        <v>0</v>
      </c>
    </row>
    <row r="22" spans="1:11" x14ac:dyDescent="0.25">
      <c r="A22">
        <v>21</v>
      </c>
      <c r="B22" t="s">
        <v>61</v>
      </c>
      <c r="F22" t="s">
        <v>49</v>
      </c>
      <c r="H22" s="15">
        <v>21</v>
      </c>
      <c r="I22" s="31">
        <f t="shared" si="0"/>
        <v>0</v>
      </c>
      <c r="J22" s="31">
        <f t="shared" si="1"/>
        <v>0</v>
      </c>
      <c r="K22" s="31">
        <f t="shared" si="2"/>
        <v>0</v>
      </c>
    </row>
    <row r="23" spans="1:11" x14ac:dyDescent="0.25">
      <c r="A23">
        <v>22</v>
      </c>
      <c r="B23" t="s">
        <v>62</v>
      </c>
      <c r="F23" t="s">
        <v>49</v>
      </c>
      <c r="H23" s="15">
        <v>22</v>
      </c>
      <c r="I23" s="31">
        <f t="shared" si="0"/>
        <v>0</v>
      </c>
      <c r="J23" s="31">
        <f t="shared" si="1"/>
        <v>0</v>
      </c>
      <c r="K23" s="31">
        <f t="shared" si="2"/>
        <v>0</v>
      </c>
    </row>
    <row r="24" spans="1:11" x14ac:dyDescent="0.25">
      <c r="A24">
        <v>23</v>
      </c>
      <c r="B24" t="s">
        <v>63</v>
      </c>
      <c r="C24">
        <v>36.327034873218501</v>
      </c>
      <c r="D24">
        <v>0.76355420908465199</v>
      </c>
      <c r="E24">
        <v>1</v>
      </c>
      <c r="H24" s="15">
        <v>23</v>
      </c>
      <c r="I24" s="31">
        <f t="shared" si="0"/>
        <v>36.327034873218501</v>
      </c>
      <c r="J24" s="31">
        <f t="shared" si="1"/>
        <v>0</v>
      </c>
      <c r="K24" s="31">
        <f t="shared" si="2"/>
        <v>0</v>
      </c>
    </row>
    <row r="25" spans="1:11" x14ac:dyDescent="0.25">
      <c r="A25">
        <v>24</v>
      </c>
      <c r="B25" t="s">
        <v>64</v>
      </c>
      <c r="F25" t="s">
        <v>49</v>
      </c>
      <c r="H25" s="15">
        <v>24</v>
      </c>
      <c r="I25" s="31">
        <f t="shared" si="0"/>
        <v>0</v>
      </c>
      <c r="J25" s="31">
        <f t="shared" si="1"/>
        <v>34.020760592747401</v>
      </c>
      <c r="K25" s="31">
        <f t="shared" si="2"/>
        <v>0</v>
      </c>
    </row>
    <row r="26" spans="1:11" x14ac:dyDescent="0.25">
      <c r="A26">
        <v>25</v>
      </c>
      <c r="B26" t="s">
        <v>65</v>
      </c>
      <c r="F26" t="s">
        <v>49</v>
      </c>
      <c r="H26" s="15">
        <v>25</v>
      </c>
      <c r="I26" s="31">
        <f t="shared" si="0"/>
        <v>0</v>
      </c>
      <c r="J26" s="31">
        <f t="shared" si="1"/>
        <v>0</v>
      </c>
      <c r="K26" s="31">
        <f t="shared" si="2"/>
        <v>0</v>
      </c>
    </row>
    <row r="27" spans="1:11" x14ac:dyDescent="0.25">
      <c r="A27">
        <v>26</v>
      </c>
      <c r="B27" t="s">
        <v>66</v>
      </c>
      <c r="C27">
        <v>36.312612111333202</v>
      </c>
      <c r="D27">
        <v>0.77482603200167799</v>
      </c>
      <c r="E27">
        <v>0.99995999999999996</v>
      </c>
      <c r="H27" s="15">
        <v>26</v>
      </c>
      <c r="I27" s="31">
        <f t="shared" si="0"/>
        <v>36.312612111333202</v>
      </c>
      <c r="J27" s="31">
        <f t="shared" si="1"/>
        <v>0</v>
      </c>
      <c r="K27" s="31">
        <f t="shared" si="2"/>
        <v>40.0509318027215</v>
      </c>
    </row>
    <row r="28" spans="1:11" x14ac:dyDescent="0.25">
      <c r="A28">
        <v>27</v>
      </c>
      <c r="B28" t="s">
        <v>67</v>
      </c>
      <c r="C28">
        <v>34.514434750786798</v>
      </c>
      <c r="D28">
        <v>0.75146314468733899</v>
      </c>
      <c r="E28">
        <v>0.99994000000000005</v>
      </c>
      <c r="H28" s="15">
        <v>27</v>
      </c>
      <c r="I28" s="31">
        <f t="shared" si="0"/>
        <v>34.514434750786798</v>
      </c>
      <c r="J28" s="31">
        <f t="shared" si="1"/>
        <v>0</v>
      </c>
      <c r="K28" s="31">
        <f t="shared" si="2"/>
        <v>0</v>
      </c>
    </row>
    <row r="29" spans="1:11" x14ac:dyDescent="0.25">
      <c r="A29">
        <v>28</v>
      </c>
      <c r="B29" t="s">
        <v>68</v>
      </c>
      <c r="C29">
        <v>37.277133446936297</v>
      </c>
      <c r="D29">
        <v>0.68970121606590196</v>
      </c>
      <c r="E29">
        <v>0.99941000000000002</v>
      </c>
      <c r="H29" s="15">
        <v>28</v>
      </c>
      <c r="I29" s="31">
        <f t="shared" si="0"/>
        <v>37.277133446936297</v>
      </c>
      <c r="J29" s="31">
        <f t="shared" si="1"/>
        <v>0</v>
      </c>
      <c r="K29" s="31">
        <f t="shared" si="2"/>
        <v>0</v>
      </c>
    </row>
    <row r="30" spans="1:11" x14ac:dyDescent="0.25">
      <c r="A30">
        <v>29</v>
      </c>
      <c r="B30" t="s">
        <v>69</v>
      </c>
      <c r="F30" t="s">
        <v>49</v>
      </c>
      <c r="H30" s="15">
        <v>29</v>
      </c>
      <c r="I30" s="31">
        <f t="shared" si="0"/>
        <v>0</v>
      </c>
      <c r="J30" s="31">
        <f t="shared" si="1"/>
        <v>0</v>
      </c>
      <c r="K30" s="31">
        <f t="shared" si="2"/>
        <v>0</v>
      </c>
    </row>
    <row r="31" spans="1:11" x14ac:dyDescent="0.25">
      <c r="A31">
        <v>30</v>
      </c>
      <c r="B31" t="s">
        <v>70</v>
      </c>
      <c r="F31" t="s">
        <v>49</v>
      </c>
      <c r="H31" s="15">
        <v>30</v>
      </c>
      <c r="I31" s="31">
        <f t="shared" si="0"/>
        <v>0</v>
      </c>
      <c r="J31" s="31">
        <f t="shared" si="1"/>
        <v>0</v>
      </c>
      <c r="K31" s="31">
        <f t="shared" si="2"/>
        <v>0</v>
      </c>
    </row>
    <row r="32" spans="1:11" x14ac:dyDescent="0.25">
      <c r="A32">
        <v>31</v>
      </c>
      <c r="B32" t="s">
        <v>71</v>
      </c>
      <c r="F32" t="s">
        <v>49</v>
      </c>
      <c r="H32" s="15">
        <v>31</v>
      </c>
      <c r="I32" s="31">
        <f t="shared" si="0"/>
        <v>0</v>
      </c>
      <c r="J32" s="31">
        <f t="shared" si="1"/>
        <v>34.225487743628001</v>
      </c>
      <c r="K32" s="31">
        <f t="shared" si="2"/>
        <v>37.1663445933468</v>
      </c>
    </row>
    <row r="33" spans="1:11" x14ac:dyDescent="0.25">
      <c r="A33">
        <v>32</v>
      </c>
      <c r="B33" t="s">
        <v>72</v>
      </c>
      <c r="C33">
        <v>34.162651650501601</v>
      </c>
      <c r="D33">
        <v>0.77290231938803999</v>
      </c>
      <c r="E33">
        <v>0.99999000000000005</v>
      </c>
      <c r="H33" s="15">
        <v>32</v>
      </c>
      <c r="I33" s="31">
        <f t="shared" si="0"/>
        <v>34.162651650501601</v>
      </c>
      <c r="J33" s="31">
        <f t="shared" si="1"/>
        <v>35.165807621401498</v>
      </c>
      <c r="K33" s="31">
        <f t="shared" si="2"/>
        <v>38.768714050735198</v>
      </c>
    </row>
    <row r="34" spans="1:11" x14ac:dyDescent="0.25">
      <c r="A34">
        <v>33</v>
      </c>
      <c r="B34" t="s">
        <v>73</v>
      </c>
      <c r="C34">
        <v>35.895175904931499</v>
      </c>
      <c r="D34">
        <v>0.70394676875584095</v>
      </c>
      <c r="E34">
        <v>0.99988999999999995</v>
      </c>
      <c r="I34" s="30"/>
      <c r="J34" s="30"/>
      <c r="K34" s="30"/>
    </row>
    <row r="35" spans="1:11" x14ac:dyDescent="0.25">
      <c r="A35">
        <v>34</v>
      </c>
      <c r="B35" t="s">
        <v>74</v>
      </c>
      <c r="F35" t="s">
        <v>49</v>
      </c>
      <c r="H35" s="15" t="s">
        <v>75</v>
      </c>
      <c r="I35" s="30">
        <f>COUNTIF(I2:I33,"&gt;0")/32*100</f>
        <v>59.375</v>
      </c>
      <c r="J35" s="30">
        <f>COUNTIF(J2:J33,"&gt;0")/31*100</f>
        <v>25.806451612903224</v>
      </c>
      <c r="K35" s="30">
        <f>COUNTIF(K2:K33,"&gt;0")/32*100</f>
        <v>25</v>
      </c>
    </row>
    <row r="36" spans="1:11" x14ac:dyDescent="0.25">
      <c r="A36">
        <v>35</v>
      </c>
      <c r="B36" t="s">
        <v>76</v>
      </c>
      <c r="F36" t="s">
        <v>49</v>
      </c>
    </row>
    <row r="37" spans="1:11" x14ac:dyDescent="0.25">
      <c r="A37">
        <v>36</v>
      </c>
      <c r="B37" t="s">
        <v>77</v>
      </c>
      <c r="F37" t="s">
        <v>49</v>
      </c>
    </row>
    <row r="38" spans="1:11" x14ac:dyDescent="0.25">
      <c r="A38">
        <v>37</v>
      </c>
      <c r="B38" t="s">
        <v>78</v>
      </c>
      <c r="F38" t="s">
        <v>49</v>
      </c>
    </row>
    <row r="39" spans="1:11" x14ac:dyDescent="0.25">
      <c r="A39">
        <v>38</v>
      </c>
      <c r="B39" t="s">
        <v>79</v>
      </c>
      <c r="C39">
        <v>34.361414709288397</v>
      </c>
      <c r="D39">
        <v>0.77773915788520898</v>
      </c>
      <c r="E39">
        <v>0.99987000000000004</v>
      </c>
    </row>
    <row r="40" spans="1:11" x14ac:dyDescent="0.25">
      <c r="A40">
        <v>39</v>
      </c>
      <c r="B40" t="s">
        <v>80</v>
      </c>
      <c r="F40" t="s">
        <v>49</v>
      </c>
    </row>
    <row r="41" spans="1:11" x14ac:dyDescent="0.25">
      <c r="A41">
        <v>40</v>
      </c>
      <c r="B41" t="s">
        <v>23</v>
      </c>
      <c r="F41" t="s">
        <v>49</v>
      </c>
    </row>
    <row r="42" spans="1:11" x14ac:dyDescent="0.25">
      <c r="A42">
        <v>41</v>
      </c>
      <c r="B42" t="s">
        <v>82</v>
      </c>
      <c r="F42" t="s">
        <v>49</v>
      </c>
    </row>
    <row r="43" spans="1:11" x14ac:dyDescent="0.25">
      <c r="A43">
        <v>42</v>
      </c>
      <c r="B43" t="s">
        <v>83</v>
      </c>
      <c r="C43">
        <v>39.192130945276602</v>
      </c>
      <c r="D43">
        <v>0.69562279734070898</v>
      </c>
      <c r="E43">
        <v>0.99995000000000001</v>
      </c>
    </row>
    <row r="44" spans="1:11" x14ac:dyDescent="0.25">
      <c r="A44">
        <v>43</v>
      </c>
      <c r="B44" t="s">
        <v>84</v>
      </c>
      <c r="F44" t="s">
        <v>49</v>
      </c>
    </row>
    <row r="45" spans="1:11" x14ac:dyDescent="0.25">
      <c r="A45">
        <v>44</v>
      </c>
      <c r="B45" t="s">
        <v>85</v>
      </c>
      <c r="C45">
        <v>39.046391936386101</v>
      </c>
      <c r="D45">
        <v>0.66875860022297995</v>
      </c>
      <c r="E45">
        <v>0.99997999999999998</v>
      </c>
    </row>
    <row r="46" spans="1:11" x14ac:dyDescent="0.25">
      <c r="A46">
        <v>45</v>
      </c>
      <c r="B46" t="s">
        <v>86</v>
      </c>
      <c r="F46" t="s">
        <v>49</v>
      </c>
    </row>
    <row r="47" spans="1:11" x14ac:dyDescent="0.25">
      <c r="A47">
        <v>46</v>
      </c>
      <c r="B47" t="s">
        <v>87</v>
      </c>
      <c r="F47" t="s">
        <v>49</v>
      </c>
    </row>
    <row r="48" spans="1:11" x14ac:dyDescent="0.25">
      <c r="A48">
        <v>47</v>
      </c>
      <c r="B48" t="s">
        <v>88</v>
      </c>
      <c r="F48" t="s">
        <v>49</v>
      </c>
    </row>
    <row r="49" spans="1:6" x14ac:dyDescent="0.25">
      <c r="A49">
        <v>48</v>
      </c>
      <c r="B49" t="s">
        <v>89</v>
      </c>
      <c r="F49" t="s">
        <v>49</v>
      </c>
    </row>
    <row r="50" spans="1:6" x14ac:dyDescent="0.25">
      <c r="A50">
        <v>1</v>
      </c>
      <c r="B50" t="s">
        <v>90</v>
      </c>
      <c r="F50" t="s">
        <v>49</v>
      </c>
    </row>
    <row r="51" spans="1:6" x14ac:dyDescent="0.25">
      <c r="A51">
        <v>2</v>
      </c>
      <c r="B51" t="s">
        <v>91</v>
      </c>
      <c r="C51">
        <v>35.210718128361499</v>
      </c>
      <c r="D51">
        <v>0.7792037683327</v>
      </c>
      <c r="E51">
        <v>0.99990000000000001</v>
      </c>
    </row>
    <row r="52" spans="1:6" x14ac:dyDescent="0.25">
      <c r="A52">
        <v>3</v>
      </c>
      <c r="B52" t="s">
        <v>92</v>
      </c>
      <c r="F52" t="s">
        <v>49</v>
      </c>
    </row>
    <row r="53" spans="1:6" x14ac:dyDescent="0.25">
      <c r="A53">
        <v>4</v>
      </c>
      <c r="B53" t="s">
        <v>93</v>
      </c>
      <c r="F53" t="s">
        <v>49</v>
      </c>
    </row>
    <row r="54" spans="1:6" x14ac:dyDescent="0.25">
      <c r="A54">
        <v>5</v>
      </c>
      <c r="B54" t="s">
        <v>94</v>
      </c>
      <c r="F54" t="s">
        <v>49</v>
      </c>
    </row>
    <row r="55" spans="1:6" x14ac:dyDescent="0.25">
      <c r="A55">
        <v>6</v>
      </c>
      <c r="B55" t="s">
        <v>95</v>
      </c>
      <c r="F55" t="s">
        <v>49</v>
      </c>
    </row>
    <row r="56" spans="1:6" x14ac:dyDescent="0.25">
      <c r="A56">
        <v>7</v>
      </c>
      <c r="B56" t="s">
        <v>96</v>
      </c>
      <c r="F56" t="s">
        <v>49</v>
      </c>
    </row>
    <row r="57" spans="1:6" x14ac:dyDescent="0.25">
      <c r="A57">
        <v>8</v>
      </c>
      <c r="B57" t="s">
        <v>97</v>
      </c>
      <c r="C57">
        <v>34.020760592747401</v>
      </c>
      <c r="D57">
        <v>0.78244206286109896</v>
      </c>
      <c r="E57">
        <v>0.99973000000000001</v>
      </c>
    </row>
    <row r="58" spans="1:6" x14ac:dyDescent="0.25">
      <c r="A58">
        <v>9</v>
      </c>
      <c r="B58" t="s">
        <v>98</v>
      </c>
      <c r="F58" t="s">
        <v>49</v>
      </c>
    </row>
    <row r="59" spans="1:6" x14ac:dyDescent="0.25">
      <c r="A59">
        <v>10</v>
      </c>
      <c r="B59" t="s">
        <v>99</v>
      </c>
      <c r="F59" t="s">
        <v>49</v>
      </c>
    </row>
    <row r="60" spans="1:6" x14ac:dyDescent="0.25">
      <c r="A60">
        <v>11</v>
      </c>
      <c r="B60" t="s">
        <v>100</v>
      </c>
      <c r="F60" t="s">
        <v>49</v>
      </c>
    </row>
    <row r="61" spans="1:6" x14ac:dyDescent="0.25">
      <c r="A61">
        <v>12</v>
      </c>
      <c r="B61" t="s">
        <v>101</v>
      </c>
      <c r="F61" t="s">
        <v>49</v>
      </c>
    </row>
    <row r="62" spans="1:6" x14ac:dyDescent="0.25">
      <c r="A62">
        <v>13</v>
      </c>
      <c r="B62" t="s">
        <v>102</v>
      </c>
      <c r="F62" t="s">
        <v>49</v>
      </c>
    </row>
    <row r="63" spans="1:6" x14ac:dyDescent="0.25">
      <c r="A63">
        <v>14</v>
      </c>
      <c r="B63" t="s">
        <v>103</v>
      </c>
      <c r="F63" t="s">
        <v>49</v>
      </c>
    </row>
    <row r="64" spans="1:6" x14ac:dyDescent="0.25">
      <c r="A64">
        <v>15</v>
      </c>
      <c r="B64" t="s">
        <v>104</v>
      </c>
      <c r="C64">
        <v>34.225487743628001</v>
      </c>
      <c r="D64">
        <v>0.79907315518331001</v>
      </c>
      <c r="E64">
        <v>0.99994000000000005</v>
      </c>
    </row>
    <row r="65" spans="1:6" x14ac:dyDescent="0.25">
      <c r="A65">
        <v>16</v>
      </c>
      <c r="B65" t="s">
        <v>105</v>
      </c>
      <c r="C65">
        <v>35.165807621401498</v>
      </c>
      <c r="D65">
        <v>0.69998064186928299</v>
      </c>
      <c r="E65">
        <v>0.99995999999999996</v>
      </c>
    </row>
    <row r="66" spans="1:6" x14ac:dyDescent="0.25">
      <c r="A66">
        <v>17</v>
      </c>
      <c r="B66" t="s">
        <v>106</v>
      </c>
      <c r="F66" t="s">
        <v>49</v>
      </c>
    </row>
    <row r="67" spans="1:6" x14ac:dyDescent="0.25">
      <c r="A67">
        <v>18</v>
      </c>
      <c r="B67" t="s">
        <v>107</v>
      </c>
      <c r="F67" t="s">
        <v>49</v>
      </c>
    </row>
    <row r="68" spans="1:6" x14ac:dyDescent="0.25">
      <c r="A68">
        <v>19</v>
      </c>
      <c r="B68" t="s">
        <v>108</v>
      </c>
      <c r="C68">
        <v>37.790991521739301</v>
      </c>
      <c r="D68">
        <v>0.636641840447431</v>
      </c>
      <c r="E68">
        <v>0.99995999999999996</v>
      </c>
    </row>
    <row r="69" spans="1:6" x14ac:dyDescent="0.25">
      <c r="A69">
        <v>20</v>
      </c>
      <c r="B69" t="s">
        <v>109</v>
      </c>
      <c r="C69">
        <v>39.731025904614803</v>
      </c>
      <c r="D69">
        <v>0.69062525018085197</v>
      </c>
      <c r="E69">
        <v>0.99994000000000005</v>
      </c>
    </row>
    <row r="70" spans="1:6" x14ac:dyDescent="0.25">
      <c r="A70">
        <v>21</v>
      </c>
      <c r="B70" t="s">
        <v>110</v>
      </c>
      <c r="F70" t="s">
        <v>49</v>
      </c>
    </row>
    <row r="71" spans="1:6" x14ac:dyDescent="0.25">
      <c r="A71">
        <v>22</v>
      </c>
      <c r="B71" t="s">
        <v>111</v>
      </c>
      <c r="C71">
        <v>33.907385686638399</v>
      </c>
      <c r="D71">
        <v>0.81316743572098404</v>
      </c>
      <c r="E71">
        <v>0.99968000000000001</v>
      </c>
    </row>
    <row r="72" spans="1:6" x14ac:dyDescent="0.25">
      <c r="A72">
        <v>23</v>
      </c>
      <c r="B72" t="s">
        <v>112</v>
      </c>
      <c r="F72" t="s">
        <v>49</v>
      </c>
    </row>
    <row r="73" spans="1:6" x14ac:dyDescent="0.25">
      <c r="A73">
        <v>24</v>
      </c>
      <c r="B73" t="s">
        <v>113</v>
      </c>
      <c r="C73">
        <v>38.896787353094901</v>
      </c>
      <c r="D73">
        <v>0.62554063599029497</v>
      </c>
      <c r="E73">
        <v>0.99975000000000003</v>
      </c>
    </row>
    <row r="74" spans="1:6" x14ac:dyDescent="0.25">
      <c r="A74">
        <v>25</v>
      </c>
      <c r="B74" t="s">
        <v>114</v>
      </c>
      <c r="F74" t="s">
        <v>49</v>
      </c>
    </row>
    <row r="75" spans="1:6" x14ac:dyDescent="0.25">
      <c r="A75">
        <v>26</v>
      </c>
      <c r="B75" t="s">
        <v>115</v>
      </c>
      <c r="C75">
        <v>38.911878527335801</v>
      </c>
      <c r="D75">
        <v>0.59657097637196499</v>
      </c>
      <c r="E75">
        <v>0.99990999999999997</v>
      </c>
    </row>
    <row r="76" spans="1:6" x14ac:dyDescent="0.25">
      <c r="A76">
        <v>27</v>
      </c>
      <c r="B76" t="s">
        <v>116</v>
      </c>
      <c r="F76" t="s">
        <v>49</v>
      </c>
    </row>
    <row r="77" spans="1:6" x14ac:dyDescent="0.25">
      <c r="A77">
        <v>28</v>
      </c>
      <c r="B77" t="s">
        <v>117</v>
      </c>
      <c r="F77" t="s">
        <v>49</v>
      </c>
    </row>
    <row r="78" spans="1:6" x14ac:dyDescent="0.25">
      <c r="A78">
        <v>29</v>
      </c>
      <c r="B78" t="s">
        <v>118</v>
      </c>
      <c r="F78" t="s">
        <v>49</v>
      </c>
    </row>
    <row r="79" spans="1:6" x14ac:dyDescent="0.25">
      <c r="A79">
        <v>30</v>
      </c>
      <c r="B79" t="s">
        <v>119</v>
      </c>
      <c r="F79" t="s">
        <v>49</v>
      </c>
    </row>
    <row r="80" spans="1:6" x14ac:dyDescent="0.25">
      <c r="A80">
        <v>31</v>
      </c>
      <c r="B80" t="s">
        <v>120</v>
      </c>
      <c r="F80" t="s">
        <v>49</v>
      </c>
    </row>
    <row r="81" spans="1:6" x14ac:dyDescent="0.25">
      <c r="A81">
        <v>32</v>
      </c>
      <c r="B81" t="s">
        <v>121</v>
      </c>
      <c r="F81" t="s">
        <v>49</v>
      </c>
    </row>
    <row r="82" spans="1:6" x14ac:dyDescent="0.25">
      <c r="A82">
        <v>33</v>
      </c>
      <c r="B82" t="s">
        <v>122</v>
      </c>
      <c r="F82" t="s">
        <v>49</v>
      </c>
    </row>
    <row r="83" spans="1:6" x14ac:dyDescent="0.25">
      <c r="A83">
        <v>34</v>
      </c>
      <c r="B83" t="s">
        <v>123</v>
      </c>
      <c r="F83" t="s">
        <v>49</v>
      </c>
    </row>
    <row r="84" spans="1:6" x14ac:dyDescent="0.25">
      <c r="A84">
        <v>35</v>
      </c>
      <c r="B84" t="s">
        <v>124</v>
      </c>
      <c r="F84" t="s">
        <v>49</v>
      </c>
    </row>
    <row r="85" spans="1:6" x14ac:dyDescent="0.25">
      <c r="A85">
        <v>36</v>
      </c>
      <c r="B85" t="s">
        <v>125</v>
      </c>
      <c r="F85" t="s">
        <v>49</v>
      </c>
    </row>
    <row r="86" spans="1:6" x14ac:dyDescent="0.25">
      <c r="A86">
        <v>37</v>
      </c>
      <c r="B86" t="s">
        <v>126</v>
      </c>
      <c r="F86" t="s">
        <v>49</v>
      </c>
    </row>
    <row r="87" spans="1:6" x14ac:dyDescent="0.25">
      <c r="A87">
        <v>38</v>
      </c>
      <c r="B87" t="s">
        <v>127</v>
      </c>
      <c r="F87" t="s">
        <v>49</v>
      </c>
    </row>
    <row r="88" spans="1:6" x14ac:dyDescent="0.25">
      <c r="A88">
        <v>39</v>
      </c>
      <c r="B88" t="s">
        <v>128</v>
      </c>
      <c r="F88" t="s">
        <v>49</v>
      </c>
    </row>
    <row r="89" spans="1:6" x14ac:dyDescent="0.25">
      <c r="A89">
        <v>40</v>
      </c>
      <c r="B89" t="s">
        <v>129</v>
      </c>
      <c r="F89" t="s">
        <v>49</v>
      </c>
    </row>
    <row r="90" spans="1:6" x14ac:dyDescent="0.25">
      <c r="A90">
        <v>41</v>
      </c>
      <c r="B90" t="s">
        <v>130</v>
      </c>
      <c r="F90" t="s">
        <v>49</v>
      </c>
    </row>
    <row r="91" spans="1:6" x14ac:dyDescent="0.25">
      <c r="A91">
        <v>42</v>
      </c>
      <c r="B91" t="s">
        <v>131</v>
      </c>
      <c r="C91">
        <v>40.0509318027215</v>
      </c>
      <c r="D91">
        <v>0.54468090134031999</v>
      </c>
      <c r="E91">
        <v>0.99988999999999995</v>
      </c>
    </row>
    <row r="92" spans="1:6" x14ac:dyDescent="0.25">
      <c r="A92">
        <v>43</v>
      </c>
      <c r="B92" t="s">
        <v>132</v>
      </c>
      <c r="F92" t="s">
        <v>49</v>
      </c>
    </row>
    <row r="93" spans="1:6" x14ac:dyDescent="0.25">
      <c r="A93">
        <v>44</v>
      </c>
      <c r="B93" t="s">
        <v>133</v>
      </c>
      <c r="F93" t="s">
        <v>49</v>
      </c>
    </row>
    <row r="94" spans="1:6" x14ac:dyDescent="0.25">
      <c r="A94">
        <v>45</v>
      </c>
      <c r="B94" t="s">
        <v>134</v>
      </c>
      <c r="F94" t="s">
        <v>49</v>
      </c>
    </row>
    <row r="95" spans="1:6" x14ac:dyDescent="0.25">
      <c r="A95">
        <v>46</v>
      </c>
      <c r="B95" t="s">
        <v>135</v>
      </c>
      <c r="F95" t="s">
        <v>49</v>
      </c>
    </row>
    <row r="96" spans="1:6" x14ac:dyDescent="0.25">
      <c r="A96">
        <v>47</v>
      </c>
      <c r="B96" t="s">
        <v>136</v>
      </c>
      <c r="C96">
        <v>37.1663445933468</v>
      </c>
      <c r="D96">
        <v>0.69993266654701103</v>
      </c>
      <c r="E96">
        <v>0.99978</v>
      </c>
    </row>
    <row r="97" spans="1:5" x14ac:dyDescent="0.25">
      <c r="A97">
        <v>48</v>
      </c>
      <c r="B97" t="s">
        <v>137</v>
      </c>
      <c r="C97">
        <v>38.768714050735198</v>
      </c>
      <c r="D97">
        <v>0.64177163816754601</v>
      </c>
      <c r="E97">
        <v>0.99995000000000001</v>
      </c>
    </row>
    <row r="99" spans="1:5" x14ac:dyDescent="0.25">
      <c r="A99" t="s">
        <v>22</v>
      </c>
    </row>
    <row r="100" spans="1:5" x14ac:dyDescent="0.25">
      <c r="A100" t="s">
        <v>188</v>
      </c>
    </row>
    <row r="101" spans="1:5" x14ac:dyDescent="0.25">
      <c r="A101" t="s">
        <v>189</v>
      </c>
    </row>
    <row r="102" spans="1:5" x14ac:dyDescent="0.25">
      <c r="A102" t="s">
        <v>190</v>
      </c>
    </row>
    <row r="103" spans="1:5" x14ac:dyDescent="0.25">
      <c r="A103" t="s">
        <v>191</v>
      </c>
    </row>
    <row r="104" spans="1:5" x14ac:dyDescent="0.25">
      <c r="A104" t="s">
        <v>192</v>
      </c>
    </row>
    <row r="105" spans="1:5" x14ac:dyDescent="0.25">
      <c r="A105" t="s">
        <v>143</v>
      </c>
    </row>
    <row r="106" spans="1:5" x14ac:dyDescent="0.25">
      <c r="A106" t="s">
        <v>186</v>
      </c>
    </row>
    <row r="107" spans="1:5" x14ac:dyDescent="0.25">
      <c r="A107" t="s">
        <v>145</v>
      </c>
    </row>
    <row r="108" spans="1:5" x14ac:dyDescent="0.25">
      <c r="A108" t="s">
        <v>187</v>
      </c>
    </row>
    <row r="109" spans="1:5" x14ac:dyDescent="0.25">
      <c r="A109" t="s">
        <v>193</v>
      </c>
    </row>
    <row r="110" spans="1:5" x14ac:dyDescent="0.25">
      <c r="A110" t="s">
        <v>194</v>
      </c>
    </row>
    <row r="111" spans="1:5" x14ac:dyDescent="0.25">
      <c r="A111" t="s">
        <v>195</v>
      </c>
    </row>
    <row r="112" spans="1:5" x14ac:dyDescent="0.25">
      <c r="A112" t="s">
        <v>196</v>
      </c>
    </row>
    <row r="113" spans="1:1" x14ac:dyDescent="0.25">
      <c r="A113" t="s">
        <v>151</v>
      </c>
    </row>
    <row r="114" spans="1:1" x14ac:dyDescent="0.25">
      <c r="A114" t="s">
        <v>152</v>
      </c>
    </row>
    <row r="115" spans="1:1" x14ac:dyDescent="0.25">
      <c r="A115" t="s">
        <v>153</v>
      </c>
    </row>
    <row r="116" spans="1:1" x14ac:dyDescent="0.25">
      <c r="A116" t="s">
        <v>197</v>
      </c>
    </row>
    <row r="117" spans="1:1" x14ac:dyDescent="0.25">
      <c r="A117" t="s">
        <v>198</v>
      </c>
    </row>
    <row r="118" spans="1:1" x14ac:dyDescent="0.25">
      <c r="A118" t="s">
        <v>199</v>
      </c>
    </row>
    <row r="119" spans="1:1" x14ac:dyDescent="0.25">
      <c r="A119" t="s">
        <v>200</v>
      </c>
    </row>
    <row r="120" spans="1:1" x14ac:dyDescent="0.25">
      <c r="A120" t="s">
        <v>201</v>
      </c>
    </row>
    <row r="121" spans="1:1" x14ac:dyDescent="0.25">
      <c r="A121" t="s">
        <v>202</v>
      </c>
    </row>
    <row r="122" spans="1:1" x14ac:dyDescent="0.25">
      <c r="A122" t="s">
        <v>203</v>
      </c>
    </row>
    <row r="123" spans="1:1" x14ac:dyDescent="0.25">
      <c r="A123" t="s">
        <v>161</v>
      </c>
    </row>
    <row r="124" spans="1:1" x14ac:dyDescent="0.25">
      <c r="A124" t="s">
        <v>204</v>
      </c>
    </row>
    <row r="125" spans="1:1" x14ac:dyDescent="0.25">
      <c r="A125" t="s">
        <v>205</v>
      </c>
    </row>
    <row r="126" spans="1:1" x14ac:dyDescent="0.25">
      <c r="A126" t="s">
        <v>206</v>
      </c>
    </row>
    <row r="127" spans="1:1" x14ac:dyDescent="0.25">
      <c r="A127" t="s">
        <v>207</v>
      </c>
    </row>
    <row r="128" spans="1:1" x14ac:dyDescent="0.25">
      <c r="A128" t="s">
        <v>208</v>
      </c>
    </row>
    <row r="129" spans="1:1" x14ac:dyDescent="0.25">
      <c r="A129" t="s">
        <v>209</v>
      </c>
    </row>
    <row r="130" spans="1:1" x14ac:dyDescent="0.25">
      <c r="A130" t="s">
        <v>210</v>
      </c>
    </row>
    <row r="131" spans="1:1" x14ac:dyDescent="0.25">
      <c r="A131" t="s">
        <v>211</v>
      </c>
    </row>
    <row r="132" spans="1:1" x14ac:dyDescent="0.25">
      <c r="A132" t="s">
        <v>212</v>
      </c>
    </row>
    <row r="133" spans="1:1" x14ac:dyDescent="0.25">
      <c r="A133" t="s">
        <v>213</v>
      </c>
    </row>
    <row r="134" spans="1:1" x14ac:dyDescent="0.25">
      <c r="A134" t="s">
        <v>214</v>
      </c>
    </row>
    <row r="135" spans="1:1" x14ac:dyDescent="0.25">
      <c r="A135" t="s">
        <v>215</v>
      </c>
    </row>
    <row r="136" spans="1:1" x14ac:dyDescent="0.25">
      <c r="A136" t="s">
        <v>174</v>
      </c>
    </row>
    <row r="137" spans="1:1" x14ac:dyDescent="0.25">
      <c r="A137" t="s">
        <v>175</v>
      </c>
    </row>
    <row r="138" spans="1:1" x14ac:dyDescent="0.25">
      <c r="A138" t="s">
        <v>176</v>
      </c>
    </row>
    <row r="139" spans="1:1" x14ac:dyDescent="0.25">
      <c r="A139" t="s">
        <v>216</v>
      </c>
    </row>
    <row r="140" spans="1:1" x14ac:dyDescent="0.25">
      <c r="A140" t="s">
        <v>217</v>
      </c>
    </row>
    <row r="141" spans="1:1" x14ac:dyDescent="0.25">
      <c r="A141" t="s">
        <v>218</v>
      </c>
    </row>
    <row r="142" spans="1:1" x14ac:dyDescent="0.25">
      <c r="A142" t="s">
        <v>219</v>
      </c>
    </row>
    <row r="143" spans="1:1" x14ac:dyDescent="0.25">
      <c r="A143" t="s">
        <v>220</v>
      </c>
    </row>
    <row r="144" spans="1:1" x14ac:dyDescent="0.25">
      <c r="A144" t="s">
        <v>221</v>
      </c>
    </row>
    <row r="145" spans="1:1" x14ac:dyDescent="0.25">
      <c r="A145" t="s">
        <v>222</v>
      </c>
    </row>
    <row r="146" spans="1:1" x14ac:dyDescent="0.25">
      <c r="A146" t="s">
        <v>223</v>
      </c>
    </row>
    <row r="147" spans="1:1" x14ac:dyDescent="0.25">
      <c r="A147" t="s">
        <v>224</v>
      </c>
    </row>
  </sheetData>
  <conditionalFormatting sqref="I2:K8 I10:K33 I9 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3F8A9E7EFB8246A1BA950E3D226F8F" ma:contentTypeVersion="11" ma:contentTypeDescription="Create a new document." ma:contentTypeScope="" ma:versionID="14813085c02d2e9e2dae06501a6345ef">
  <xsd:schema xmlns:xsd="http://www.w3.org/2001/XMLSchema" xmlns:xs="http://www.w3.org/2001/XMLSchema" xmlns:p="http://schemas.microsoft.com/office/2006/metadata/properties" xmlns:ns2="7279008c-57eb-476d-b014-e9fe2636fab8" xmlns:ns3="ed618336-b76b-43cc-ac4d-42b711c05f9a" targetNamespace="http://schemas.microsoft.com/office/2006/metadata/properties" ma:root="true" ma:fieldsID="78e2c329d9a1923c89c1767b79b4a40b" ns2:_="" ns3:_="">
    <xsd:import namespace="7279008c-57eb-476d-b014-e9fe2636fab8"/>
    <xsd:import namespace="ed618336-b76b-43cc-ac4d-42b711c05f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79008c-57eb-476d-b014-e9fe2636f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18336-b76b-43cc-ac4d-42b711c05f9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E43FB1-DBC9-40C7-8AFA-6F61DD743C52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ded1d8f4-708e-4e0b-9423-34cc7145f2bb"/>
    <ds:schemaRef ds:uri="d49e9a3c-574e-4681-bef7-8c108dd80752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5EAE626-5E8A-45AB-8690-BAC9624970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83A6F5-80F5-42DD-9C44-0331E82570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79008c-57eb-476d-b014-e9fe2636fab8"/>
    <ds:schemaRef ds:uri="ed618336-b76b-43cc-ac4d-42b711c05f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MM setup</vt:lpstr>
      <vt:lpstr>CHMP2AandACTBmRNA</vt:lpstr>
      <vt:lpstr>ACTB DNA (green channel)</vt:lpstr>
      <vt:lpstr>TRAP1 mRNA (orange channel)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Apuli</dc:creator>
  <cp:keywords/>
  <dc:description/>
  <cp:lastModifiedBy>Josh Whitehead</cp:lastModifiedBy>
  <cp:revision/>
  <cp:lastPrinted>2021-03-18T19:48:50Z</cp:lastPrinted>
  <dcterms:created xsi:type="dcterms:W3CDTF">2017-07-21T18:01:46Z</dcterms:created>
  <dcterms:modified xsi:type="dcterms:W3CDTF">2021-03-18T20:38:20Z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0x0101003B3F8A9E7EFB8246A1BA950E3D226F8F</vt:lpwstr>
  </property>
</Properties>
</file>