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l\work\"/>
    </mc:Choice>
  </mc:AlternateContent>
  <xr:revisionPtr revIDLastSave="0" documentId="13_ncr:1_{03FBD145-C97F-4915-B59E-9B9BFBAABD4E}" xr6:coauthVersionLast="47" xr6:coauthVersionMax="47" xr10:uidLastSave="{00000000-0000-0000-0000-000000000000}"/>
  <bookViews>
    <workbookView xWindow="-90" yWindow="-90" windowWidth="19380" windowHeight="10980" xr2:uid="{4C2C835D-D9FE-48A2-8CF4-DC955837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H2" i="1"/>
  <c r="C2" i="1" s="1"/>
  <c r="B2" i="1" s="1"/>
  <c r="P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H18" i="1" s="1"/>
  <c r="H3" i="1" l="1"/>
  <c r="C3" i="1" s="1"/>
  <c r="B3" i="1" s="1"/>
  <c r="P3" i="1" s="1"/>
  <c r="H15" i="1"/>
  <c r="C15" i="1" s="1"/>
  <c r="B15" i="1" s="1"/>
  <c r="P15" i="1" s="1"/>
  <c r="H7" i="1"/>
  <c r="C7" i="1" s="1"/>
  <c r="B7" i="1" s="1"/>
  <c r="P7" i="1" s="1"/>
  <c r="H11" i="1"/>
  <c r="H8" i="1"/>
  <c r="C8" i="1" s="1"/>
  <c r="B8" i="1" s="1"/>
  <c r="P8" i="1" s="1"/>
  <c r="H14" i="1"/>
  <c r="C14" i="1" s="1"/>
  <c r="B14" i="1" s="1"/>
  <c r="P14" i="1" s="1"/>
  <c r="H6" i="1"/>
  <c r="C6" i="1" s="1"/>
  <c r="B6" i="1" s="1"/>
  <c r="P6" i="1" s="1"/>
  <c r="H16" i="1"/>
  <c r="H13" i="1"/>
  <c r="C13" i="1" s="1"/>
  <c r="B13" i="1" s="1"/>
  <c r="P13" i="1" s="1"/>
  <c r="H5" i="1"/>
  <c r="C5" i="1" s="1"/>
  <c r="B5" i="1" s="1"/>
  <c r="P5" i="1" s="1"/>
  <c r="C11" i="1"/>
  <c r="B11" i="1" s="1"/>
  <c r="P11" i="1" s="1"/>
  <c r="H12" i="1"/>
  <c r="C12" i="1" s="1"/>
  <c r="B12" i="1" s="1"/>
  <c r="P12" i="1" s="1"/>
  <c r="H4" i="1"/>
  <c r="C4" i="1" s="1"/>
  <c r="B4" i="1" s="1"/>
  <c r="P4" i="1" s="1"/>
  <c r="H10" i="1"/>
  <c r="C10" i="1" s="1"/>
  <c r="B10" i="1" s="1"/>
  <c r="P10" i="1" s="1"/>
  <c r="C16" i="1"/>
  <c r="B16" i="1" s="1"/>
  <c r="P16" i="1" s="1"/>
  <c r="H17" i="1"/>
  <c r="C17" i="1" s="1"/>
  <c r="B17" i="1" s="1"/>
  <c r="P17" i="1" s="1"/>
  <c r="H9" i="1"/>
  <c r="C9" i="1" s="1"/>
  <c r="B9" i="1" s="1"/>
  <c r="P9" i="1" s="1"/>
  <c r="C18" i="1"/>
  <c r="B18" i="1" s="1"/>
  <c r="P18" i="1" s="1"/>
</calcChain>
</file>

<file path=xl/sharedStrings.xml><?xml version="1.0" encoding="utf-8"?>
<sst xmlns="http://schemas.openxmlformats.org/spreadsheetml/2006/main" count="20" uniqueCount="20">
  <si>
    <t>Nu</t>
  </si>
  <si>
    <t>Ra</t>
  </si>
  <si>
    <t>Pr</t>
  </si>
  <si>
    <t>Ts</t>
  </si>
  <si>
    <t>Tinf</t>
  </si>
  <si>
    <t>T</t>
  </si>
  <si>
    <t>cp (kj/kgK)</t>
  </si>
  <si>
    <t>g (m/s)</t>
  </si>
  <si>
    <t>bet (1/k)</t>
  </si>
  <si>
    <t>ro (kg/m3)</t>
  </si>
  <si>
    <t>k (j/s/m/k)</t>
  </si>
  <si>
    <t>mu (Ns/m2)</t>
  </si>
  <si>
    <t>v (m2/s)</t>
  </si>
  <si>
    <t>L (m)</t>
  </si>
  <si>
    <t>alp (m2/s)</t>
  </si>
  <si>
    <t>h (w/m2/k)</t>
  </si>
  <si>
    <t>Bi</t>
  </si>
  <si>
    <t>intK</t>
  </si>
  <si>
    <t>x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</si>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</sst>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206758530183726"/>
                  <c:y val="-3.19896471274424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295</c:v>
                </c:pt>
                <c:pt idx="1">
                  <c:v>300</c:v>
                </c:pt>
                <c:pt idx="2">
                  <c:v>305</c:v>
                </c:pt>
                <c:pt idx="3">
                  <c:v>310</c:v>
                </c:pt>
                <c:pt idx="4">
                  <c:v>315</c:v>
                </c:pt>
                <c:pt idx="5">
                  <c:v>320</c:v>
                </c:pt>
                <c:pt idx="6">
                  <c:v>325</c:v>
                </c:pt>
                <c:pt idx="7">
                  <c:v>330</c:v>
                </c:pt>
                <c:pt idx="8">
                  <c:v>335</c:v>
                </c:pt>
                <c:pt idx="9">
                  <c:v>340</c:v>
                </c:pt>
                <c:pt idx="10">
                  <c:v>345</c:v>
                </c:pt>
                <c:pt idx="11">
                  <c:v>350</c:v>
                </c:pt>
                <c:pt idx="12">
                  <c:v>355</c:v>
                </c:pt>
                <c:pt idx="13">
                  <c:v>360</c:v>
                </c:pt>
                <c:pt idx="14">
                  <c:v>365</c:v>
                </c:pt>
                <c:pt idx="15">
                  <c:v>370</c:v>
                </c:pt>
              </c:numCache>
            </c:numRef>
          </c:xVal>
          <c:yVal>
            <c:numRef>
              <c:f>Sheet1!$R$2:$R$17</c:f>
              <c:numCache>
                <c:formatCode>General</c:formatCode>
                <c:ptCount val="16"/>
                <c:pt idx="0">
                  <c:v>3.0474999999999999</c:v>
                </c:pt>
                <c:pt idx="1">
                  <c:v>3.0825</c:v>
                </c:pt>
                <c:pt idx="2">
                  <c:v>3.12</c:v>
                </c:pt>
                <c:pt idx="3">
                  <c:v>3.1550000000000002</c:v>
                </c:pt>
                <c:pt idx="4">
                  <c:v>3.1850000000000001</c:v>
                </c:pt>
                <c:pt idx="5">
                  <c:v>3.2125000000000004</c:v>
                </c:pt>
                <c:pt idx="6">
                  <c:v>3.2375000000000003</c:v>
                </c:pt>
                <c:pt idx="7">
                  <c:v>3.2650000000000001</c:v>
                </c:pt>
                <c:pt idx="8">
                  <c:v>3.29</c:v>
                </c:pt>
                <c:pt idx="9">
                  <c:v>3.3100000000000005</c:v>
                </c:pt>
                <c:pt idx="10">
                  <c:v>3.33</c:v>
                </c:pt>
                <c:pt idx="11">
                  <c:v>3.3475000000000001</c:v>
                </c:pt>
                <c:pt idx="12">
                  <c:v>3.3625000000000003</c:v>
                </c:pt>
                <c:pt idx="13">
                  <c:v>3.3774999999999999</c:v>
                </c:pt>
                <c:pt idx="14">
                  <c:v>3.39</c:v>
                </c:pt>
                <c:pt idx="15">
                  <c:v>3.3975000000000004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B-4155-BB0C-3D2F2ED45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41264"/>
        <c:axId val="1498140432"/>
      </c:scatterChart>
      <c:valAx>
        <c:axId val="1498141264"/>
        <c:scaling>
          <c:orientation val="minMax"/>
          <c:min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40432"/>
        <c:crosses val="autoZero"/>
        <c:crossBetween val="midCat"/>
      </c:valAx>
      <c:valAx>
        <c:axId val="14981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4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5</xdr:row>
      <xdr:rowOff>134937</xdr:rowOff>
    </xdr:from>
    <xdr:to>
      <xdr:col>12</xdr:col>
      <xdr:colOff>265112</xdr:colOff>
      <xdr:row>20</xdr:row>
      <xdr:rowOff>68262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9F94AF-8F2E-ACF5-0CF0-CEB2FEF4A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0A6E-B17C-47ED-B377-C8BC40455F60}">
  <dimension ref="A1:T21"/>
  <sheetViews>
    <sheetView tabSelected="1" topLeftCell="B1" workbookViewId="0">
      <selection activeCell="T11" sqref="T11"/>
    </sheetView>
  </sheetViews>
  <sheetFormatPr defaultRowHeight="14.75" x14ac:dyDescent="0.75"/>
  <cols>
    <col min="1" max="1" width="3.6796875" bestFit="1" customWidth="1"/>
    <col min="2" max="2" width="11.6796875" bestFit="1" customWidth="1"/>
    <col min="3" max="3" width="12.26953125" bestFit="1" customWidth="1"/>
    <col min="4" max="4" width="4.6796875" bestFit="1" customWidth="1"/>
    <col min="5" max="5" width="6.40625" bestFit="1" customWidth="1"/>
    <col min="6" max="6" width="9.6796875" bestFit="1" customWidth="1"/>
    <col min="7" max="7" width="11.6328125" bestFit="1" customWidth="1"/>
    <col min="8" max="8" width="3.6796875" bestFit="1" customWidth="1"/>
    <col min="9" max="9" width="3.7265625" bestFit="1" customWidth="1"/>
    <col min="10" max="10" width="5.6796875" bestFit="1" customWidth="1"/>
    <col min="11" max="11" width="10.36328125" bestFit="1" customWidth="1"/>
    <col min="12" max="12" width="11.6328125" bestFit="1" customWidth="1"/>
    <col min="13" max="13" width="9.31640625" bestFit="1" customWidth="1"/>
    <col min="14" max="14" width="9.26953125" bestFit="1" customWidth="1"/>
    <col min="15" max="15" width="9.31640625" bestFit="1" customWidth="1"/>
    <col min="16" max="16" width="11.6796875" bestFit="1" customWidth="1"/>
  </cols>
  <sheetData>
    <row r="1" spans="1:20" x14ac:dyDescent="0.75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14</v>
      </c>
      <c r="H1" t="s">
        <v>3</v>
      </c>
      <c r="I1" t="s">
        <v>4</v>
      </c>
      <c r="J1" t="s">
        <v>13</v>
      </c>
      <c r="K1" t="s">
        <v>11</v>
      </c>
      <c r="L1" t="s">
        <v>12</v>
      </c>
      <c r="M1" t="s">
        <v>10</v>
      </c>
      <c r="N1" t="s">
        <v>9</v>
      </c>
      <c r="O1" t="s">
        <v>6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75">
      <c r="A2">
        <v>295</v>
      </c>
      <c r="B2" t="e">
        <f>(0.825+0.387*C2^(1/6)/(1+(0.492/D2)^(9/16))^(8/27))^2</f>
        <v>#NUM!</v>
      </c>
      <c r="C2">
        <f>E2*F2*(H2-I2)*J2^3/L2/G2</f>
        <v>-2156.4136862895525</v>
      </c>
      <c r="D2">
        <v>6.62</v>
      </c>
      <c r="E2">
        <v>9.8000000000000007</v>
      </c>
      <c r="F2">
        <v>2.275E-4</v>
      </c>
      <c r="G2">
        <f>M2/N2/O2/1000</f>
        <v>1.4524176154143741E-7</v>
      </c>
      <c r="H2">
        <f>A2</f>
        <v>295</v>
      </c>
      <c r="I2">
        <v>300</v>
      </c>
      <c r="J2">
        <v>3.0000000000000001E-3</v>
      </c>
      <c r="K2">
        <v>9.59E-4</v>
      </c>
      <c r="L2">
        <f>K2/N2</f>
        <v>9.6098732178144406E-7</v>
      </c>
      <c r="M2">
        <v>0.60599999999999998</v>
      </c>
      <c r="N2">
        <v>997.93200000000002</v>
      </c>
      <c r="O2">
        <v>4.181</v>
      </c>
      <c r="P2" t="e">
        <f>B2*M2/J2</f>
        <v>#NUM!</v>
      </c>
      <c r="Q2" t="e">
        <f>P2*J2/M2</f>
        <v>#NUM!</v>
      </c>
      <c r="R2">
        <f>(A3-A2)*M2+0.5*(A3-A2)*(M3-M2)</f>
        <v>3.0474999999999999</v>
      </c>
      <c r="S2">
        <f>-0.0000387*T2^2+3.04*T2-2.56</f>
        <v>875.78533000000004</v>
      </c>
      <c r="T2">
        <v>290</v>
      </c>
    </row>
    <row r="3" spans="1:20" x14ac:dyDescent="0.75">
      <c r="A3">
        <f>A2+5</f>
        <v>300</v>
      </c>
      <c r="B3">
        <f>(0.825+0.387*C3^(1/6)/(1+(0.492/D3)^(9/16))^(8/27))^2</f>
        <v>0.68062499999999992</v>
      </c>
      <c r="C3">
        <f t="shared" ref="C3:C18" si="0">E3*F3*(H3-I3)*J3^3/L3/G3</f>
        <v>0</v>
      </c>
      <c r="D3">
        <v>5.83</v>
      </c>
      <c r="E3">
        <v>9.8000000000000007</v>
      </c>
      <c r="F3">
        <v>2.7609999999999999E-4</v>
      </c>
      <c r="G3">
        <f t="shared" ref="G3:G18" si="1">M3/N3/O3/1000</f>
        <v>1.4717581716807229E-7</v>
      </c>
      <c r="H3">
        <f t="shared" ref="H3:H18" si="2">A3</f>
        <v>300</v>
      </c>
      <c r="I3">
        <v>300</v>
      </c>
      <c r="J3">
        <v>3.0000000000000001E-3</v>
      </c>
      <c r="K3">
        <v>8.5499999999999997E-4</v>
      </c>
      <c r="L3">
        <f t="shared" ref="L3:L18" si="3">K3/N3</f>
        <v>8.5785614625333583E-7</v>
      </c>
      <c r="M3">
        <v>0.61299999999999999</v>
      </c>
      <c r="N3">
        <v>996.67060000000004</v>
      </c>
      <c r="O3">
        <v>4.1790000000000003</v>
      </c>
      <c r="P3">
        <f t="shared" ref="P3:P18" si="4">B3*M3/J3</f>
        <v>139.07437499999997</v>
      </c>
      <c r="Q3">
        <f t="shared" ref="Q3:Q18" si="5">P3*J3/M3</f>
        <v>0.68062499999999992</v>
      </c>
      <c r="R3">
        <f t="shared" ref="R3:R17" si="6">(A4-A3)*M3+0.5*(A4-A3)*(M4-M3)</f>
        <v>3.0825</v>
      </c>
    </row>
    <row r="4" spans="1:20" x14ac:dyDescent="0.75">
      <c r="A4">
        <f t="shared" ref="A4:A18" si="7">A3+5</f>
        <v>305</v>
      </c>
      <c r="B4">
        <f>(0.825+0.387*C4^(1/6)/(1+(0.492/D4)^(9/16))^(8/27))^2</f>
        <v>5.0320486315386406</v>
      </c>
      <c r="C4">
        <f t="shared" si="0"/>
        <v>3681.0212070047342</v>
      </c>
      <c r="D4">
        <v>5.2</v>
      </c>
      <c r="E4">
        <v>9.8000000000000007</v>
      </c>
      <c r="F4">
        <v>3.2059999999999999E-4</v>
      </c>
      <c r="G4">
        <f t="shared" si="1"/>
        <v>1.4911659504973408E-7</v>
      </c>
      <c r="H4">
        <f t="shared" si="2"/>
        <v>305</v>
      </c>
      <c r="I4">
        <v>300</v>
      </c>
      <c r="J4">
        <v>3.0000000000000001E-3</v>
      </c>
      <c r="K4">
        <v>7.6900000000000004E-4</v>
      </c>
      <c r="L4">
        <f t="shared" si="3"/>
        <v>7.7273229699448347E-7</v>
      </c>
      <c r="M4">
        <v>0.62</v>
      </c>
      <c r="N4">
        <v>995.17</v>
      </c>
      <c r="O4">
        <v>4.1779999999999999</v>
      </c>
      <c r="P4">
        <f t="shared" si="4"/>
        <v>1039.9567171846522</v>
      </c>
      <c r="Q4">
        <f t="shared" si="5"/>
        <v>5.0320486315386397</v>
      </c>
      <c r="R4">
        <f t="shared" si="6"/>
        <v>3.12</v>
      </c>
    </row>
    <row r="5" spans="1:20" x14ac:dyDescent="0.75">
      <c r="A5">
        <f t="shared" si="7"/>
        <v>310</v>
      </c>
      <c r="B5">
        <f t="shared" ref="B5:B18" si="8">(0.825+0.387*C5^(1/6)/(1+(0.492/D5)^(9/16))^(8/27))^2</f>
        <v>6.0790311860135677</v>
      </c>
      <c r="C5">
        <f t="shared" si="0"/>
        <v>9047.5170541722018</v>
      </c>
      <c r="D5">
        <v>4.62</v>
      </c>
      <c r="E5">
        <v>9.8000000000000007</v>
      </c>
      <c r="F5">
        <v>3.6190000000000001E-4</v>
      </c>
      <c r="G5">
        <f t="shared" si="1"/>
        <v>1.5129609121585445E-7</v>
      </c>
      <c r="H5">
        <f t="shared" si="2"/>
        <v>310</v>
      </c>
      <c r="I5">
        <v>300</v>
      </c>
      <c r="J5">
        <v>3.0000000000000001E-3</v>
      </c>
      <c r="K5">
        <v>6.9499999999999998E-4</v>
      </c>
      <c r="L5">
        <f t="shared" si="3"/>
        <v>6.9955409717259352E-7</v>
      </c>
      <c r="M5">
        <v>0.628</v>
      </c>
      <c r="N5">
        <v>993.49</v>
      </c>
      <c r="O5">
        <v>4.1779999999999999</v>
      </c>
      <c r="P5">
        <f t="shared" si="4"/>
        <v>1272.5438616055069</v>
      </c>
      <c r="Q5">
        <f t="shared" si="5"/>
        <v>6.0790311860135677</v>
      </c>
      <c r="R5">
        <f t="shared" si="6"/>
        <v>3.1550000000000002</v>
      </c>
    </row>
    <row r="6" spans="1:20" x14ac:dyDescent="0.75">
      <c r="A6">
        <f t="shared" si="7"/>
        <v>315</v>
      </c>
      <c r="B6">
        <f t="shared" si="8"/>
        <v>6.9061932126958494</v>
      </c>
      <c r="C6">
        <f t="shared" si="0"/>
        <v>16322.415869767081</v>
      </c>
      <c r="D6">
        <v>4.16</v>
      </c>
      <c r="E6">
        <v>9.8000000000000007</v>
      </c>
      <c r="F6">
        <v>4.0039999999999997E-4</v>
      </c>
      <c r="G6">
        <f t="shared" si="1"/>
        <v>1.5299918880023157E-7</v>
      </c>
      <c r="H6">
        <f t="shared" si="2"/>
        <v>315</v>
      </c>
      <c r="I6">
        <v>300</v>
      </c>
      <c r="J6">
        <v>3.0000000000000001E-3</v>
      </c>
      <c r="K6">
        <v>6.3100000000000005E-4</v>
      </c>
      <c r="L6">
        <f t="shared" si="3"/>
        <v>6.3635813550091774E-7</v>
      </c>
      <c r="M6">
        <v>0.63400000000000001</v>
      </c>
      <c r="N6">
        <v>991.58</v>
      </c>
      <c r="O6">
        <v>4.1790000000000003</v>
      </c>
      <c r="P6">
        <f t="shared" si="4"/>
        <v>1459.5088322830563</v>
      </c>
      <c r="Q6">
        <f t="shared" si="5"/>
        <v>6.9061932126958494</v>
      </c>
      <c r="R6">
        <f t="shared" si="6"/>
        <v>3.1850000000000001</v>
      </c>
    </row>
    <row r="7" spans="1:20" x14ac:dyDescent="0.75">
      <c r="A7">
        <f t="shared" si="7"/>
        <v>320</v>
      </c>
      <c r="B7">
        <f t="shared" si="8"/>
        <v>7.6234314824303002</v>
      </c>
      <c r="C7">
        <f t="shared" si="0"/>
        <v>25613.72102834317</v>
      </c>
      <c r="D7">
        <v>3.77</v>
      </c>
      <c r="E7">
        <v>9.8000000000000007</v>
      </c>
      <c r="F7">
        <v>4.3669999999999999E-4</v>
      </c>
      <c r="G7">
        <f t="shared" si="1"/>
        <v>1.5473163538573244E-7</v>
      </c>
      <c r="H7">
        <f t="shared" si="2"/>
        <v>320</v>
      </c>
      <c r="I7">
        <v>300</v>
      </c>
      <c r="J7">
        <v>3.0000000000000001E-3</v>
      </c>
      <c r="K7">
        <v>5.7700000000000004E-4</v>
      </c>
      <c r="L7">
        <f t="shared" si="3"/>
        <v>5.8311100331473846E-7</v>
      </c>
      <c r="M7">
        <v>0.64</v>
      </c>
      <c r="N7">
        <v>989.52</v>
      </c>
      <c r="O7">
        <v>4.18</v>
      </c>
      <c r="P7">
        <f t="shared" si="4"/>
        <v>1626.3320495851306</v>
      </c>
      <c r="Q7">
        <f t="shared" si="5"/>
        <v>7.6234314824302993</v>
      </c>
      <c r="R7">
        <f t="shared" si="6"/>
        <v>3.2125000000000004</v>
      </c>
    </row>
    <row r="8" spans="1:20" x14ac:dyDescent="0.75">
      <c r="A8">
        <f t="shared" si="7"/>
        <v>325</v>
      </c>
      <c r="B8">
        <f t="shared" si="8"/>
        <v>8.2831748930910116</v>
      </c>
      <c r="C8">
        <f t="shared" si="0"/>
        <v>37306.852016406825</v>
      </c>
      <c r="D8">
        <v>3.42</v>
      </c>
      <c r="E8">
        <v>9.8000000000000007</v>
      </c>
      <c r="F8">
        <v>4.7120000000000002E-4</v>
      </c>
      <c r="G8">
        <f t="shared" si="1"/>
        <v>1.5622270189938613E-7</v>
      </c>
      <c r="H8">
        <f t="shared" si="2"/>
        <v>325</v>
      </c>
      <c r="I8">
        <v>300</v>
      </c>
      <c r="J8">
        <v>3.0000000000000001E-3</v>
      </c>
      <c r="K8">
        <v>5.2800000000000004E-4</v>
      </c>
      <c r="L8">
        <f t="shared" si="3"/>
        <v>5.3481352429957669E-7</v>
      </c>
      <c r="M8">
        <v>0.64500000000000002</v>
      </c>
      <c r="N8">
        <v>987.26</v>
      </c>
      <c r="O8">
        <v>4.1820000000000004</v>
      </c>
      <c r="P8">
        <f t="shared" si="4"/>
        <v>1780.8826020145675</v>
      </c>
      <c r="Q8">
        <f t="shared" si="5"/>
        <v>8.2831748930910116</v>
      </c>
      <c r="R8">
        <f t="shared" si="6"/>
        <v>3.2375000000000003</v>
      </c>
    </row>
    <row r="9" spans="1:20" x14ac:dyDescent="0.75">
      <c r="A9">
        <f>A8+5</f>
        <v>330</v>
      </c>
      <c r="B9">
        <f t="shared" si="8"/>
        <v>8.8856039958040487</v>
      </c>
      <c r="C9">
        <f t="shared" si="0"/>
        <v>51082.119466413504</v>
      </c>
      <c r="D9">
        <v>3.15</v>
      </c>
      <c r="E9">
        <v>9.8000000000000007</v>
      </c>
      <c r="F9">
        <v>5.04E-4</v>
      </c>
      <c r="G9">
        <f t="shared" si="1"/>
        <v>1.5774033983112873E-7</v>
      </c>
      <c r="H9">
        <f t="shared" si="2"/>
        <v>330</v>
      </c>
      <c r="I9">
        <v>300</v>
      </c>
      <c r="J9">
        <v>3.0000000000000001E-3</v>
      </c>
      <c r="K9">
        <v>4.8899999999999996E-4</v>
      </c>
      <c r="L9">
        <f t="shared" si="3"/>
        <v>4.9651223004051288E-7</v>
      </c>
      <c r="M9">
        <v>0.65</v>
      </c>
      <c r="N9">
        <v>984.87</v>
      </c>
      <c r="O9">
        <v>4.1840000000000002</v>
      </c>
      <c r="P9">
        <f t="shared" si="4"/>
        <v>1925.2141990908772</v>
      </c>
      <c r="Q9">
        <f t="shared" si="5"/>
        <v>8.8856039958040487</v>
      </c>
      <c r="R9">
        <f t="shared" si="6"/>
        <v>3.2650000000000001</v>
      </c>
    </row>
    <row r="10" spans="1:20" x14ac:dyDescent="0.75">
      <c r="A10">
        <f t="shared" si="7"/>
        <v>335</v>
      </c>
      <c r="B10">
        <f t="shared" si="8"/>
        <v>9.4490734987244931</v>
      </c>
      <c r="C10">
        <f t="shared" si="0"/>
        <v>67408.035799760459</v>
      </c>
      <c r="D10">
        <v>2.88</v>
      </c>
      <c r="E10">
        <v>9.8000000000000007</v>
      </c>
      <c r="F10">
        <v>5.3549999999999995E-4</v>
      </c>
      <c r="G10">
        <f t="shared" si="1"/>
        <v>1.5953502699252406E-7</v>
      </c>
      <c r="H10">
        <f t="shared" si="2"/>
        <v>335</v>
      </c>
      <c r="I10">
        <v>300</v>
      </c>
      <c r="J10">
        <v>3.0000000000000001E-3</v>
      </c>
      <c r="K10">
        <v>4.5300000000000001E-4</v>
      </c>
      <c r="L10">
        <f t="shared" si="3"/>
        <v>4.6115788294937446E-7</v>
      </c>
      <c r="M10">
        <v>0.65600000000000003</v>
      </c>
      <c r="N10">
        <v>982.31</v>
      </c>
      <c r="O10">
        <v>4.1859999999999999</v>
      </c>
      <c r="P10">
        <f t="shared" si="4"/>
        <v>2066.1974050544222</v>
      </c>
      <c r="Q10">
        <f t="shared" si="5"/>
        <v>9.4490734987244913</v>
      </c>
      <c r="R10">
        <f t="shared" si="6"/>
        <v>3.29</v>
      </c>
    </row>
    <row r="11" spans="1:20" x14ac:dyDescent="0.75">
      <c r="A11">
        <f t="shared" si="7"/>
        <v>340</v>
      </c>
      <c r="B11">
        <f t="shared" si="8"/>
        <v>10.001073262083526</v>
      </c>
      <c r="C11">
        <f t="shared" si="0"/>
        <v>86851.487771743428</v>
      </c>
      <c r="D11">
        <v>2.66</v>
      </c>
      <c r="E11">
        <v>9.8000000000000007</v>
      </c>
      <c r="F11">
        <v>5.6599999999999999E-4</v>
      </c>
      <c r="G11">
        <f t="shared" si="1"/>
        <v>1.6087497265125464E-7</v>
      </c>
      <c r="H11">
        <f t="shared" si="2"/>
        <v>340</v>
      </c>
      <c r="I11">
        <v>300</v>
      </c>
      <c r="J11">
        <v>3.0000000000000001E-3</v>
      </c>
      <c r="K11">
        <v>4.2000000000000002E-4</v>
      </c>
      <c r="L11">
        <f t="shared" si="3"/>
        <v>4.2874642711310741E-7</v>
      </c>
      <c r="M11">
        <v>0.66</v>
      </c>
      <c r="N11">
        <v>979.6</v>
      </c>
      <c r="O11">
        <v>4.1879999999999997</v>
      </c>
      <c r="P11">
        <f t="shared" si="4"/>
        <v>2200.2361176583759</v>
      </c>
      <c r="Q11">
        <f t="shared" si="5"/>
        <v>10.001073262083526</v>
      </c>
      <c r="R11">
        <f t="shared" si="6"/>
        <v>3.3100000000000005</v>
      </c>
    </row>
    <row r="12" spans="1:20" x14ac:dyDescent="0.75">
      <c r="A12">
        <f t="shared" si="7"/>
        <v>345</v>
      </c>
      <c r="B12">
        <f t="shared" si="8"/>
        <v>10.53626804971764</v>
      </c>
      <c r="C12">
        <f t="shared" si="0"/>
        <v>109745.54421800832</v>
      </c>
      <c r="D12">
        <v>2.4500000000000002</v>
      </c>
      <c r="E12">
        <v>9.8000000000000007</v>
      </c>
      <c r="F12">
        <v>5.9540000000000005E-4</v>
      </c>
      <c r="G12">
        <f t="shared" si="1"/>
        <v>1.6220437068666458E-7</v>
      </c>
      <c r="H12">
        <f t="shared" si="2"/>
        <v>345</v>
      </c>
      <c r="I12">
        <v>300</v>
      </c>
      <c r="J12">
        <v>3.0000000000000001E-3</v>
      </c>
      <c r="K12">
        <v>3.8900000000000002E-4</v>
      </c>
      <c r="L12">
        <f t="shared" si="3"/>
        <v>3.982554568164135E-7</v>
      </c>
      <c r="M12">
        <v>0.66400000000000003</v>
      </c>
      <c r="N12">
        <v>976.76</v>
      </c>
      <c r="O12">
        <v>4.1909999999999998</v>
      </c>
      <c r="P12">
        <f t="shared" si="4"/>
        <v>2332.0273283375041</v>
      </c>
      <c r="Q12">
        <f t="shared" si="5"/>
        <v>10.53626804971764</v>
      </c>
      <c r="R12">
        <f t="shared" si="6"/>
        <v>3.33</v>
      </c>
    </row>
    <row r="13" spans="1:20" x14ac:dyDescent="0.75">
      <c r="A13">
        <f t="shared" si="7"/>
        <v>350</v>
      </c>
      <c r="B13">
        <f t="shared" si="8"/>
        <v>11.035248175307842</v>
      </c>
      <c r="C13">
        <f t="shared" si="0"/>
        <v>134733.89581567081</v>
      </c>
      <c r="D13">
        <v>2.29</v>
      </c>
      <c r="E13">
        <v>9.8000000000000007</v>
      </c>
      <c r="F13">
        <v>6.2419999999999999E-4</v>
      </c>
      <c r="G13">
        <f t="shared" si="1"/>
        <v>1.6352312832082153E-7</v>
      </c>
      <c r="H13">
        <f t="shared" si="2"/>
        <v>350</v>
      </c>
      <c r="I13">
        <v>300</v>
      </c>
      <c r="J13">
        <v>3.0000000000000001E-3</v>
      </c>
      <c r="K13">
        <v>3.6499999999999998E-4</v>
      </c>
      <c r="L13">
        <f t="shared" si="3"/>
        <v>3.7482414072849381E-7</v>
      </c>
      <c r="M13">
        <v>0.66800000000000004</v>
      </c>
      <c r="N13">
        <v>973.79</v>
      </c>
      <c r="O13">
        <v>4.1950000000000003</v>
      </c>
      <c r="P13">
        <f t="shared" si="4"/>
        <v>2457.181927035213</v>
      </c>
      <c r="Q13">
        <f t="shared" si="5"/>
        <v>11.035248175307842</v>
      </c>
      <c r="R13">
        <f t="shared" si="6"/>
        <v>3.3475000000000001</v>
      </c>
    </row>
    <row r="14" spans="1:20" x14ac:dyDescent="0.75">
      <c r="A14">
        <f>A13+5</f>
        <v>355</v>
      </c>
      <c r="B14">
        <f t="shared" si="8"/>
        <v>11.520820312945</v>
      </c>
      <c r="C14">
        <f t="shared" si="0"/>
        <v>163188.76413659775</v>
      </c>
      <c r="D14">
        <v>2.14</v>
      </c>
      <c r="E14">
        <v>9.8000000000000007</v>
      </c>
      <c r="F14">
        <v>6.5229999999999997E-4</v>
      </c>
      <c r="G14">
        <f t="shared" si="1"/>
        <v>1.6462511447487025E-7</v>
      </c>
      <c r="H14">
        <f t="shared" si="2"/>
        <v>355</v>
      </c>
      <c r="I14">
        <v>300</v>
      </c>
      <c r="J14">
        <v>3.0000000000000001E-3</v>
      </c>
      <c r="K14">
        <v>3.4299999999999999E-4</v>
      </c>
      <c r="L14">
        <f t="shared" si="3"/>
        <v>3.5335689045936394E-7</v>
      </c>
      <c r="M14">
        <v>0.67100000000000004</v>
      </c>
      <c r="N14">
        <v>970.69</v>
      </c>
      <c r="O14">
        <v>4.1989999999999998</v>
      </c>
      <c r="P14">
        <f t="shared" si="4"/>
        <v>2576.8234766620321</v>
      </c>
      <c r="Q14">
        <f t="shared" si="5"/>
        <v>11.520820312945002</v>
      </c>
      <c r="R14">
        <f t="shared" si="6"/>
        <v>3.3625000000000003</v>
      </c>
    </row>
    <row r="15" spans="1:20" x14ac:dyDescent="0.75">
      <c r="A15">
        <f t="shared" si="7"/>
        <v>360</v>
      </c>
      <c r="B15">
        <f t="shared" si="8"/>
        <v>12.069250075781925</v>
      </c>
      <c r="C15">
        <f t="shared" si="0"/>
        <v>199597.36692666126</v>
      </c>
      <c r="D15">
        <v>2.02</v>
      </c>
      <c r="E15">
        <v>9.8000000000000007</v>
      </c>
      <c r="F15">
        <v>6.979E-4</v>
      </c>
      <c r="G15">
        <f t="shared" si="1"/>
        <v>1.6575532470904935E-7</v>
      </c>
      <c r="H15">
        <f t="shared" si="2"/>
        <v>360</v>
      </c>
      <c r="I15">
        <v>300</v>
      </c>
      <c r="J15">
        <v>3.0000000000000001E-3</v>
      </c>
      <c r="K15">
        <v>3.2400000000000001E-4</v>
      </c>
      <c r="L15">
        <f t="shared" si="3"/>
        <v>3.3489756682446817E-7</v>
      </c>
      <c r="M15">
        <v>0.67400000000000004</v>
      </c>
      <c r="N15">
        <v>967.46</v>
      </c>
      <c r="O15">
        <v>4.2030000000000003</v>
      </c>
      <c r="P15">
        <f t="shared" si="4"/>
        <v>2711.5581836923388</v>
      </c>
      <c r="Q15">
        <f t="shared" si="5"/>
        <v>12.069250075781923</v>
      </c>
      <c r="R15">
        <f t="shared" si="6"/>
        <v>3.3774999999999999</v>
      </c>
    </row>
    <row r="16" spans="1:20" x14ac:dyDescent="0.75">
      <c r="A16">
        <f t="shared" si="7"/>
        <v>365</v>
      </c>
      <c r="B16">
        <f t="shared" si="8"/>
        <v>12.452688813964352</v>
      </c>
      <c r="C16">
        <f t="shared" si="0"/>
        <v>229675.69990600977</v>
      </c>
      <c r="D16">
        <v>1.91</v>
      </c>
      <c r="E16">
        <v>9.8000000000000007</v>
      </c>
      <c r="F16">
        <v>7.071E-4</v>
      </c>
      <c r="G16">
        <f t="shared" si="1"/>
        <v>1.6683172904295552E-7</v>
      </c>
      <c r="H16">
        <f t="shared" si="2"/>
        <v>365</v>
      </c>
      <c r="I16">
        <v>300</v>
      </c>
      <c r="J16">
        <v>3.0000000000000001E-3</v>
      </c>
      <c r="K16">
        <v>3.0600000000000001E-4</v>
      </c>
      <c r="L16">
        <f t="shared" si="3"/>
        <v>3.1738787702775588E-7</v>
      </c>
      <c r="M16">
        <v>0.67700000000000005</v>
      </c>
      <c r="N16">
        <v>964.12</v>
      </c>
      <c r="O16">
        <v>4.2089999999999996</v>
      </c>
      <c r="P16">
        <f t="shared" si="4"/>
        <v>2810.1567756846221</v>
      </c>
      <c r="Q16">
        <f t="shared" si="5"/>
        <v>12.45268881396435</v>
      </c>
      <c r="R16">
        <f t="shared" si="6"/>
        <v>3.39</v>
      </c>
    </row>
    <row r="17" spans="1:18" x14ac:dyDescent="0.75">
      <c r="A17">
        <f t="shared" si="7"/>
        <v>370</v>
      </c>
      <c r="B17">
        <f t="shared" si="8"/>
        <v>12.885299573620665</v>
      </c>
      <c r="C17">
        <f t="shared" si="0"/>
        <v>267498.32222068083</v>
      </c>
      <c r="D17">
        <v>1.8</v>
      </c>
      <c r="E17">
        <v>9.8000000000000007</v>
      </c>
      <c r="F17">
        <v>7.2869999999999999E-4</v>
      </c>
      <c r="G17">
        <f t="shared" si="1"/>
        <v>1.6772449525993283E-7</v>
      </c>
      <c r="H17">
        <f t="shared" si="2"/>
        <v>370</v>
      </c>
      <c r="I17">
        <v>300</v>
      </c>
      <c r="J17">
        <v>3.0000000000000001E-3</v>
      </c>
      <c r="K17">
        <v>2.8899999999999998E-4</v>
      </c>
      <c r="L17">
        <f t="shared" si="3"/>
        <v>3.0082857975600614E-7</v>
      </c>
      <c r="M17">
        <v>0.67900000000000005</v>
      </c>
      <c r="N17">
        <v>960.68</v>
      </c>
      <c r="O17">
        <v>4.2140000000000004</v>
      </c>
      <c r="P17">
        <f t="shared" si="4"/>
        <v>2916.3728034961441</v>
      </c>
      <c r="Q17">
        <f t="shared" si="5"/>
        <v>12.885299573620664</v>
      </c>
      <c r="R17">
        <f t="shared" si="6"/>
        <v>3.3975000000000004</v>
      </c>
    </row>
    <row r="18" spans="1:18" x14ac:dyDescent="0.75">
      <c r="A18">
        <f t="shared" si="7"/>
        <v>375</v>
      </c>
      <c r="B18">
        <f t="shared" si="8"/>
        <v>13.282809610417551</v>
      </c>
      <c r="C18">
        <f t="shared" si="0"/>
        <v>303244.66154463589</v>
      </c>
      <c r="D18">
        <v>1.76</v>
      </c>
      <c r="E18">
        <v>9.8000000000000007</v>
      </c>
      <c r="F18">
        <v>7.5009999999999996E-4</v>
      </c>
      <c r="G18">
        <f t="shared" si="1"/>
        <v>1.6843762397349719E-7</v>
      </c>
      <c r="H18">
        <f t="shared" si="2"/>
        <v>375</v>
      </c>
      <c r="I18">
        <v>300</v>
      </c>
      <c r="J18">
        <v>3.0000000000000001E-3</v>
      </c>
      <c r="K18">
        <v>2.7900000000000001E-4</v>
      </c>
      <c r="L18">
        <f t="shared" si="3"/>
        <v>2.9143251091566216E-7</v>
      </c>
      <c r="M18">
        <v>0.68</v>
      </c>
      <c r="N18">
        <v>957.34</v>
      </c>
      <c r="O18">
        <v>4.2169999999999996</v>
      </c>
      <c r="P18">
        <f t="shared" si="4"/>
        <v>3010.7701783613115</v>
      </c>
      <c r="Q18">
        <f t="shared" si="5"/>
        <v>13.282809610417551</v>
      </c>
    </row>
    <row r="20" spans="1:18" x14ac:dyDescent="0.75">
      <c r="Q20" t="s">
        <v>19</v>
      </c>
    </row>
    <row r="21" spans="1:18" x14ac:dyDescent="0.75">
      <c r="Q21">
        <v>875.78499999999997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2022-05-23T19:04:27Z</dcterms:created>
  <dcterms:modified xsi:type="dcterms:W3CDTF">2022-05-24T18:58:26Z</dcterms:modified>
</cp:coreProperties>
</file>