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28695" windowHeight="12780"/>
  </bookViews>
  <sheets>
    <sheet name="data2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  <c r="J3" i="1"/>
  <c r="J4" i="1"/>
  <c r="J5" i="1"/>
  <c r="J6" i="1"/>
  <c r="J2" i="1"/>
  <c r="J7" i="1" l="1"/>
  <c r="E2" i="1"/>
  <c r="I7" i="1"/>
  <c r="F7" i="1"/>
  <c r="G7" i="1" l="1"/>
  <c r="H7" i="1"/>
  <c r="M7" i="1" s="1"/>
  <c r="K11" i="1" s="1"/>
  <c r="F12" i="1" l="1"/>
  <c r="J12" i="1" s="1"/>
  <c r="G11" i="1"/>
  <c r="F11" i="1"/>
  <c r="J11" i="1"/>
</calcChain>
</file>

<file path=xl/sharedStrings.xml><?xml version="1.0" encoding="utf-8"?>
<sst xmlns="http://schemas.openxmlformats.org/spreadsheetml/2006/main" count="20" uniqueCount="18">
  <si>
    <t>p</t>
  </si>
  <si>
    <t>q</t>
  </si>
  <si>
    <t>r</t>
  </si>
  <si>
    <t>s</t>
  </si>
  <si>
    <t>t</t>
  </si>
  <si>
    <t>1/e^2</t>
  </si>
  <si>
    <t>y</t>
  </si>
  <si>
    <t>=</t>
  </si>
  <si>
    <t>m</t>
  </si>
  <si>
    <t>err</t>
  </si>
  <si>
    <t>x</t>
  </si>
  <si>
    <t>+</t>
  </si>
  <si>
    <t>c</t>
  </si>
  <si>
    <t>cerr</t>
  </si>
  <si>
    <t>\delta</t>
  </si>
  <si>
    <t>yerr</t>
  </si>
  <si>
    <t>mine</t>
  </si>
  <si>
    <t>lucien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</si>
</sst>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data2!$C$2:$C$6</c:f>
                <c:numCache>
                  <c:formatCode>General</c:formatCode>
                  <c:ptCount val="5"/>
                  <c:pt idx="0">
                    <c:v>0.2</c:v>
                  </c:pt>
                  <c:pt idx="1">
                    <c:v>0.2</c:v>
                  </c:pt>
                  <c:pt idx="2">
                    <c:v>0.5</c:v>
                  </c:pt>
                  <c:pt idx="3">
                    <c:v>0.1</c:v>
                  </c:pt>
                  <c:pt idx="4">
                    <c:v>0.3</c:v>
                  </c:pt>
                </c:numCache>
              </c:numRef>
            </c:plus>
            <c:minus>
              <c:numRef>
                <c:f>data2!$C$2:$C$6</c:f>
                <c:numCache>
                  <c:formatCode>General</c:formatCode>
                  <c:ptCount val="5"/>
                  <c:pt idx="0">
                    <c:v>0.2</c:v>
                  </c:pt>
                  <c:pt idx="1">
                    <c:v>0.2</c:v>
                  </c:pt>
                  <c:pt idx="2">
                    <c:v>0.5</c:v>
                  </c:pt>
                  <c:pt idx="3">
                    <c:v>0.1</c:v>
                  </c:pt>
                  <c:pt idx="4">
                    <c:v>0.3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data2!$A$2:$A$6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data2!$B$2:$B$6</c:f>
              <c:numCache>
                <c:formatCode>General</c:formatCode>
                <c:ptCount val="5"/>
                <c:pt idx="0">
                  <c:v>2.1</c:v>
                </c:pt>
                <c:pt idx="1">
                  <c:v>2.4</c:v>
                </c:pt>
                <c:pt idx="2">
                  <c:v>2.5</c:v>
                </c:pt>
                <c:pt idx="3">
                  <c:v>3.5</c:v>
                </c:pt>
                <c:pt idx="4">
                  <c:v>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7152"/>
        <c:axId val="140735232"/>
      </c:scatterChart>
      <c:valAx>
        <c:axId val="14073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735232"/>
        <c:crosses val="autoZero"/>
        <c:crossBetween val="midCat"/>
      </c:valAx>
      <c:valAx>
        <c:axId val="14073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73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147637</xdr:rowOff>
    </xdr:from>
    <xdr:to>
      <xdr:col>18</xdr:col>
      <xdr:colOff>381000</xdr:colOff>
      <xdr:row>28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X27" sqref="X27"/>
    </sheetView>
  </sheetViews>
  <sheetFormatPr defaultRowHeight="15" x14ac:dyDescent="0.25"/>
  <sheetData>
    <row r="1" spans="1:13" x14ac:dyDescent="0.25">
      <c r="A1" t="s">
        <v>10</v>
      </c>
      <c r="B1" t="s">
        <v>6</v>
      </c>
      <c r="C1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3" x14ac:dyDescent="0.25">
      <c r="A2">
        <v>-2</v>
      </c>
      <c r="B2">
        <v>2.1</v>
      </c>
      <c r="C2">
        <v>0.2</v>
      </c>
      <c r="E2" s="1">
        <f>SUM(J2:J6)</f>
        <v>165.11111111111109</v>
      </c>
      <c r="F2">
        <f>A2*J2</f>
        <v>-49.999999999999993</v>
      </c>
      <c r="G2">
        <f>B2*J2</f>
        <v>52.499999999999993</v>
      </c>
      <c r="H2">
        <f>(A2^2)*J2</f>
        <v>99.999999999999986</v>
      </c>
      <c r="I2">
        <f>(B2*A2)*J2</f>
        <v>-104.99999999999999</v>
      </c>
      <c r="J2">
        <f>1/(C2^2)</f>
        <v>24.999999999999996</v>
      </c>
    </row>
    <row r="3" spans="1:13" x14ac:dyDescent="0.25">
      <c r="A3">
        <v>0</v>
      </c>
      <c r="B3">
        <v>2.4</v>
      </c>
      <c r="C3">
        <v>0.2</v>
      </c>
      <c r="F3">
        <f t="shared" ref="F3:F6" si="0">A3*J3</f>
        <v>0</v>
      </c>
      <c r="G3">
        <f t="shared" ref="G3:G6" si="1">B3*J3</f>
        <v>59.999999999999986</v>
      </c>
      <c r="H3">
        <f t="shared" ref="H3:H6" si="2">(A3^2)*J3</f>
        <v>0</v>
      </c>
      <c r="I3">
        <f t="shared" ref="I3:I6" si="3">(B3*A3)*J3</f>
        <v>0</v>
      </c>
      <c r="J3">
        <f t="shared" ref="J3:J6" si="4">1/(C3^2)</f>
        <v>24.999999999999996</v>
      </c>
    </row>
    <row r="4" spans="1:13" x14ac:dyDescent="0.25">
      <c r="A4">
        <v>2</v>
      </c>
      <c r="B4">
        <v>2.5</v>
      </c>
      <c r="C4">
        <v>0.5</v>
      </c>
      <c r="F4">
        <f t="shared" si="0"/>
        <v>8</v>
      </c>
      <c r="G4">
        <f t="shared" si="1"/>
        <v>10</v>
      </c>
      <c r="H4">
        <f t="shared" si="2"/>
        <v>16</v>
      </c>
      <c r="I4">
        <f t="shared" si="3"/>
        <v>20</v>
      </c>
      <c r="J4">
        <f t="shared" si="4"/>
        <v>4</v>
      </c>
    </row>
    <row r="5" spans="1:13" x14ac:dyDescent="0.25">
      <c r="A5">
        <v>4</v>
      </c>
      <c r="B5">
        <v>3.5</v>
      </c>
      <c r="C5">
        <v>0.1</v>
      </c>
      <c r="F5">
        <f t="shared" si="0"/>
        <v>399.99999999999994</v>
      </c>
      <c r="G5">
        <f t="shared" si="1"/>
        <v>349.99999999999994</v>
      </c>
      <c r="H5">
        <f t="shared" si="2"/>
        <v>1599.9999999999998</v>
      </c>
      <c r="I5">
        <f t="shared" si="3"/>
        <v>1399.9999999999998</v>
      </c>
      <c r="J5">
        <f t="shared" si="4"/>
        <v>99.999999999999986</v>
      </c>
    </row>
    <row r="6" spans="1:13" x14ac:dyDescent="0.25">
      <c r="A6">
        <v>6</v>
      </c>
      <c r="B6">
        <v>4.2</v>
      </c>
      <c r="C6">
        <v>0.3</v>
      </c>
      <c r="F6">
        <f t="shared" si="0"/>
        <v>66.666666666666657</v>
      </c>
      <c r="G6">
        <f t="shared" si="1"/>
        <v>46.666666666666664</v>
      </c>
      <c r="H6">
        <f t="shared" si="2"/>
        <v>400</v>
      </c>
      <c r="I6">
        <f t="shared" si="3"/>
        <v>280</v>
      </c>
      <c r="J6">
        <f t="shared" si="4"/>
        <v>11.111111111111111</v>
      </c>
    </row>
    <row r="7" spans="1:13" x14ac:dyDescent="0.25">
      <c r="F7" s="1">
        <f>SUM(F2:F6)</f>
        <v>424.66666666666663</v>
      </c>
      <c r="G7" s="1">
        <f>SUM(G2:G6)</f>
        <v>519.16666666666652</v>
      </c>
      <c r="H7" s="1">
        <f>SUM(H2:H6)</f>
        <v>2116</v>
      </c>
      <c r="I7" s="1">
        <f>SUM(I2:I6)</f>
        <v>1594.9999999999998</v>
      </c>
      <c r="J7" s="1">
        <f>SUM(J2:J6)</f>
        <v>165.11111111111109</v>
      </c>
      <c r="L7" t="s">
        <v>14</v>
      </c>
      <c r="M7">
        <f>(E2*H7)-(F7^2)</f>
        <v>169033.33333333331</v>
      </c>
    </row>
    <row r="10" spans="1:13" x14ac:dyDescent="0.25"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12</v>
      </c>
      <c r="K10" t="s">
        <v>13</v>
      </c>
    </row>
    <row r="11" spans="1:13" x14ac:dyDescent="0.25">
      <c r="C11" t="s">
        <v>16</v>
      </c>
      <c r="F11">
        <f>((E2*I7)-(F7*G7))/M7</f>
        <v>0.25367448892394662</v>
      </c>
      <c r="G11">
        <f>SQRT(E2/M7)/5</f>
        <v>6.2507476710484487E-3</v>
      </c>
      <c r="J11">
        <f>((G7*H7)-(F7*I7))/M7</f>
        <v>2.4918950897258916</v>
      </c>
      <c r="K11">
        <f>SQRT(H7/M7)/5</f>
        <v>2.2376989054035692E-2</v>
      </c>
    </row>
    <row r="12" spans="1:13" x14ac:dyDescent="0.25">
      <c r="C12" t="s">
        <v>17</v>
      </c>
      <c r="F12">
        <f>(I7-(F7*G7)/E2)/(H7-(F7*2)/E2)</f>
        <v>0.12303091242732883</v>
      </c>
      <c r="J12">
        <f>(G7-F12*F7)/E2</f>
        <v>2.8279110718053491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Josh Palmer</cp:lastModifiedBy>
  <dcterms:created xsi:type="dcterms:W3CDTF">2012-03-05T17:33:18Z</dcterms:created>
  <dcterms:modified xsi:type="dcterms:W3CDTF">2012-03-05T17:33:19Z</dcterms:modified>
</cp:coreProperties>
</file>