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s by Year" sheetId="1" r:id="rId4"/>
    <sheet state="visible" name="Average of Last 2 years" sheetId="2" r:id="rId5"/>
  </sheets>
  <definedNames/>
  <calcPr/>
</workbook>
</file>

<file path=xl/sharedStrings.xml><?xml version="1.0" encoding="utf-8"?>
<sst xmlns="http://schemas.openxmlformats.org/spreadsheetml/2006/main" count="38" uniqueCount="24">
  <si>
    <t>Year</t>
  </si>
  <si>
    <t>Points</t>
  </si>
  <si>
    <t>Total Yards</t>
  </si>
  <si>
    <t>Plays</t>
  </si>
  <si>
    <t>TOs</t>
  </si>
  <si>
    <t>Passing Completions</t>
  </si>
  <si>
    <t>Passing Attempts</t>
  </si>
  <si>
    <t>Completion Percentage</t>
  </si>
  <si>
    <t>Passing Yards</t>
  </si>
  <si>
    <t>Passing TDs</t>
  </si>
  <si>
    <t>Rushing Attempts</t>
  </si>
  <si>
    <t>Rush Yards</t>
  </si>
  <si>
    <t>Rush TDs</t>
  </si>
  <si>
    <t>Average</t>
  </si>
  <si>
    <t>Every stat (besides completion percentage) is per game</t>
  </si>
  <si>
    <t>We are going through a decrease in offense over the last 2 years, so I am going to cut off "Modern Football" at a point that looks closest to the average of these two past years</t>
  </si>
  <si>
    <t>Average of 22/23</t>
  </si>
  <si>
    <t>Scalars</t>
  </si>
  <si>
    <t>These are the years that look most similar to 22/23 on eye test</t>
  </si>
  <si>
    <t>Difference * Scalars</t>
  </si>
  <si>
    <t>Sum</t>
  </si>
  <si>
    <t>Sums without Rush TDs per game</t>
  </si>
  <si>
    <t>Observable cutoff appears to be in 2008</t>
  </si>
  <si>
    <t>"Modern Football" = 2008-2023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</si>
</sst>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&quot;Google Sans Mono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Fill="1" applyFont="1"/>
    <xf borderId="0" fillId="3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5" max="5" width="14.0"/>
    <col customWidth="1" min="6" max="6" width="16.63"/>
    <col customWidth="1" min="7" max="7" width="14.0"/>
    <col customWidth="1" min="8" max="8" width="18.38"/>
    <col customWidth="1" min="11" max="11" width="13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2">
        <v>2023.0</v>
      </c>
      <c r="B2" s="2">
        <v>21.8</v>
      </c>
      <c r="C2" s="2">
        <v>331.6</v>
      </c>
      <c r="D2" s="2">
        <v>63.1</v>
      </c>
      <c r="E2" s="2">
        <v>1.3</v>
      </c>
      <c r="F2" s="2">
        <v>21.7</v>
      </c>
      <c r="G2" s="2">
        <v>33.7</v>
      </c>
      <c r="H2" s="3">
        <f t="shared" ref="H2:H20" si="1">F2/G2</f>
        <v>0.6439169139</v>
      </c>
      <c r="I2" s="2">
        <v>218.9</v>
      </c>
      <c r="J2" s="2">
        <v>1.4</v>
      </c>
      <c r="K2" s="2">
        <v>26.8</v>
      </c>
      <c r="L2" s="2">
        <v>112.7</v>
      </c>
      <c r="M2" s="2">
        <v>0.9</v>
      </c>
    </row>
    <row r="3">
      <c r="A3" s="2">
        <v>2022.0</v>
      </c>
      <c r="B3" s="2">
        <v>21.9</v>
      </c>
      <c r="C3" s="2">
        <v>340.1</v>
      </c>
      <c r="D3" s="2">
        <v>63.0</v>
      </c>
      <c r="E3" s="2">
        <v>1.3</v>
      </c>
      <c r="F3" s="2">
        <v>21.4</v>
      </c>
      <c r="G3" s="2">
        <v>33.3</v>
      </c>
      <c r="H3" s="3">
        <f t="shared" si="1"/>
        <v>0.6426426426</v>
      </c>
      <c r="I3" s="2">
        <v>218.5</v>
      </c>
      <c r="J3" s="2">
        <v>1.4</v>
      </c>
      <c r="K3" s="2">
        <v>27.3</v>
      </c>
      <c r="L3" s="2">
        <v>121.6</v>
      </c>
      <c r="M3" s="2">
        <v>0.9</v>
      </c>
    </row>
    <row r="4">
      <c r="A4" s="2">
        <v>2021.0</v>
      </c>
      <c r="B4" s="2">
        <v>23.0</v>
      </c>
      <c r="C4" s="2">
        <v>343.6</v>
      </c>
      <c r="D4" s="2">
        <v>63.3</v>
      </c>
      <c r="E4" s="2">
        <v>1.3</v>
      </c>
      <c r="F4" s="2">
        <v>22.3</v>
      </c>
      <c r="G4" s="2">
        <v>34.4</v>
      </c>
      <c r="H4" s="3">
        <f t="shared" si="1"/>
        <v>0.648255814</v>
      </c>
      <c r="I4" s="2">
        <v>228.3</v>
      </c>
      <c r="J4" s="2">
        <v>1.5</v>
      </c>
      <c r="K4" s="2">
        <v>26.6</v>
      </c>
      <c r="L4" s="2">
        <v>115.2</v>
      </c>
      <c r="M4" s="2">
        <v>0.9</v>
      </c>
    </row>
    <row r="5">
      <c r="A5" s="2">
        <v>2020.0</v>
      </c>
      <c r="B5" s="2">
        <v>24.8</v>
      </c>
      <c r="C5" s="2">
        <v>359.0</v>
      </c>
      <c r="D5" s="2">
        <v>64.3</v>
      </c>
      <c r="E5" s="2">
        <v>1.3</v>
      </c>
      <c r="F5" s="2">
        <v>23.0</v>
      </c>
      <c r="G5" s="2">
        <v>35.2</v>
      </c>
      <c r="H5" s="3">
        <f t="shared" si="1"/>
        <v>0.6534090909</v>
      </c>
      <c r="I5" s="2">
        <v>240.2</v>
      </c>
      <c r="J5" s="2">
        <v>1.7</v>
      </c>
      <c r="K5" s="2">
        <v>26.9</v>
      </c>
      <c r="L5" s="2">
        <v>118.9</v>
      </c>
      <c r="M5" s="2">
        <v>1.0</v>
      </c>
    </row>
    <row r="6">
      <c r="A6" s="2">
        <v>2019.0</v>
      </c>
      <c r="B6" s="2">
        <v>22.8</v>
      </c>
      <c r="C6" s="2">
        <v>347.9</v>
      </c>
      <c r="D6" s="2">
        <v>63.5</v>
      </c>
      <c r="E6" s="2">
        <v>1.4</v>
      </c>
      <c r="F6" s="2">
        <v>22.1</v>
      </c>
      <c r="G6" s="2">
        <v>34.9</v>
      </c>
      <c r="H6" s="3">
        <f t="shared" si="1"/>
        <v>0.6332378223</v>
      </c>
      <c r="I6" s="2">
        <v>235.0</v>
      </c>
      <c r="J6" s="2">
        <v>1.6</v>
      </c>
      <c r="K6" s="2">
        <v>26.1</v>
      </c>
      <c r="L6" s="2">
        <v>112.9</v>
      </c>
      <c r="M6" s="2">
        <v>0.9</v>
      </c>
    </row>
    <row r="7">
      <c r="A7" s="2">
        <v>2018.0</v>
      </c>
      <c r="B7" s="2">
        <v>23.3</v>
      </c>
      <c r="C7" s="2">
        <v>352.2</v>
      </c>
      <c r="D7" s="2">
        <v>62.9</v>
      </c>
      <c r="E7" s="2">
        <v>1.4</v>
      </c>
      <c r="F7" s="2">
        <v>22.4</v>
      </c>
      <c r="G7" s="2">
        <v>34.5</v>
      </c>
      <c r="H7" s="3">
        <f t="shared" si="1"/>
        <v>0.6492753623</v>
      </c>
      <c r="I7" s="2">
        <v>237.8</v>
      </c>
      <c r="J7" s="2">
        <v>1.7</v>
      </c>
      <c r="K7" s="2">
        <v>25.9</v>
      </c>
      <c r="L7" s="2">
        <v>114.5</v>
      </c>
      <c r="M7" s="2">
        <v>0.9</v>
      </c>
    </row>
    <row r="8">
      <c r="A8" s="2">
        <v>2017.0</v>
      </c>
      <c r="B8" s="2">
        <v>21.7</v>
      </c>
      <c r="C8" s="2">
        <v>334.1</v>
      </c>
      <c r="D8" s="2">
        <v>63.4</v>
      </c>
      <c r="E8" s="2">
        <v>1.4</v>
      </c>
      <c r="F8" s="2">
        <v>21.2</v>
      </c>
      <c r="G8" s="2">
        <v>34.2</v>
      </c>
      <c r="H8" s="3">
        <f t="shared" si="1"/>
        <v>0.6198830409</v>
      </c>
      <c r="I8" s="2">
        <v>224.4</v>
      </c>
      <c r="J8" s="2">
        <v>1.4</v>
      </c>
      <c r="K8" s="2">
        <v>26.9</v>
      </c>
      <c r="L8" s="2">
        <v>109.7</v>
      </c>
      <c r="M8" s="2">
        <v>0.7</v>
      </c>
    </row>
    <row r="9">
      <c r="A9" s="2">
        <v>2016.0</v>
      </c>
      <c r="B9" s="2">
        <v>22.8</v>
      </c>
      <c r="C9" s="2">
        <v>350.4</v>
      </c>
      <c r="D9" s="2">
        <v>63.9</v>
      </c>
      <c r="E9" s="2">
        <v>1.4</v>
      </c>
      <c r="F9" s="2">
        <v>22.5</v>
      </c>
      <c r="G9" s="2">
        <v>35.7</v>
      </c>
      <c r="H9" s="3">
        <f t="shared" si="1"/>
        <v>0.6302521008</v>
      </c>
      <c r="I9" s="2">
        <v>241.5</v>
      </c>
      <c r="J9" s="2">
        <v>1.5</v>
      </c>
      <c r="K9" s="2">
        <v>26.0</v>
      </c>
      <c r="L9" s="2">
        <v>108.9</v>
      </c>
      <c r="M9" s="2">
        <v>0.9</v>
      </c>
    </row>
    <row r="10">
      <c r="A10" s="2">
        <v>2015.0</v>
      </c>
      <c r="B10" s="2">
        <v>22.8</v>
      </c>
      <c r="C10" s="2">
        <v>352.7</v>
      </c>
      <c r="D10" s="2">
        <v>64.4</v>
      </c>
      <c r="E10" s="2">
        <v>1.5</v>
      </c>
      <c r="F10" s="2">
        <v>22.5</v>
      </c>
      <c r="G10" s="2">
        <v>35.7</v>
      </c>
      <c r="H10" s="3">
        <f t="shared" si="1"/>
        <v>0.6302521008</v>
      </c>
      <c r="I10" s="2">
        <v>243.8</v>
      </c>
      <c r="J10" s="2">
        <v>1.6</v>
      </c>
      <c r="K10" s="2">
        <v>26.3</v>
      </c>
      <c r="L10" s="2">
        <v>108.8</v>
      </c>
      <c r="M10" s="2">
        <v>0.7</v>
      </c>
    </row>
    <row r="11">
      <c r="A11" s="2">
        <v>2014.0</v>
      </c>
      <c r="B11" s="2">
        <v>22.6</v>
      </c>
      <c r="C11" s="2">
        <v>348.1</v>
      </c>
      <c r="D11" s="2">
        <v>64.0</v>
      </c>
      <c r="E11" s="2">
        <v>1.5</v>
      </c>
      <c r="F11" s="2">
        <v>21.9</v>
      </c>
      <c r="G11" s="2">
        <v>34.9</v>
      </c>
      <c r="H11" s="3">
        <f t="shared" si="1"/>
        <v>0.6275071633</v>
      </c>
      <c r="I11" s="2">
        <v>236.8</v>
      </c>
      <c r="J11" s="2">
        <v>1.6</v>
      </c>
      <c r="K11" s="2">
        <v>26.7</v>
      </c>
      <c r="L11" s="2">
        <v>111.3</v>
      </c>
      <c r="M11" s="2">
        <v>0.7</v>
      </c>
    </row>
    <row r="12">
      <c r="A12" s="2">
        <v>2013.0</v>
      </c>
      <c r="B12" s="2">
        <v>23.4</v>
      </c>
      <c r="C12" s="2">
        <v>348.5</v>
      </c>
      <c r="D12" s="2">
        <v>65.0</v>
      </c>
      <c r="E12" s="2">
        <v>1.6</v>
      </c>
      <c r="F12" s="2">
        <v>21.7</v>
      </c>
      <c r="G12" s="2">
        <v>35.4</v>
      </c>
      <c r="H12" s="3">
        <f t="shared" si="1"/>
        <v>0.6129943503</v>
      </c>
      <c r="I12" s="2">
        <v>235.6</v>
      </c>
      <c r="J12" s="2">
        <v>1.6</v>
      </c>
      <c r="K12" s="2">
        <v>27.1</v>
      </c>
      <c r="L12" s="2">
        <v>112.9</v>
      </c>
      <c r="M12" s="2">
        <v>0.8</v>
      </c>
    </row>
    <row r="13">
      <c r="A13" s="2">
        <v>2012.0</v>
      </c>
      <c r="B13" s="2">
        <v>22.8</v>
      </c>
      <c r="C13" s="2">
        <v>347.2</v>
      </c>
      <c r="D13" s="2">
        <v>64.2</v>
      </c>
      <c r="E13" s="2">
        <v>1.6</v>
      </c>
      <c r="F13" s="2">
        <v>21.2</v>
      </c>
      <c r="G13" s="2">
        <v>34.7</v>
      </c>
      <c r="H13" s="3">
        <f t="shared" si="1"/>
        <v>0.6109510086</v>
      </c>
      <c r="I13" s="2">
        <v>231.3</v>
      </c>
      <c r="J13" s="2">
        <v>1.5</v>
      </c>
      <c r="K13" s="2">
        <v>27.2</v>
      </c>
      <c r="L13" s="2">
        <v>115.9</v>
      </c>
      <c r="M13" s="2">
        <v>0.8</v>
      </c>
    </row>
    <row r="14">
      <c r="A14" s="2">
        <v>2011.0</v>
      </c>
      <c r="B14" s="2">
        <v>22.2</v>
      </c>
      <c r="C14" s="2">
        <v>346.8</v>
      </c>
      <c r="D14" s="2">
        <v>63.6</v>
      </c>
      <c r="E14" s="2">
        <v>1.6</v>
      </c>
      <c r="F14" s="2">
        <v>20.4</v>
      </c>
      <c r="G14" s="2">
        <v>34.0</v>
      </c>
      <c r="H14" s="3">
        <f t="shared" si="1"/>
        <v>0.6</v>
      </c>
      <c r="I14" s="2">
        <v>229.7</v>
      </c>
      <c r="J14" s="2">
        <v>1.5</v>
      </c>
      <c r="K14" s="2">
        <v>27.3</v>
      </c>
      <c r="L14" s="2">
        <v>117.1</v>
      </c>
      <c r="M14" s="2">
        <v>0.8</v>
      </c>
    </row>
    <row r="15">
      <c r="A15" s="2">
        <v>2010.0</v>
      </c>
      <c r="B15" s="2">
        <v>22.0</v>
      </c>
      <c r="C15" s="2">
        <v>336.0</v>
      </c>
      <c r="D15" s="2">
        <v>63.1</v>
      </c>
      <c r="E15" s="2">
        <v>1.7</v>
      </c>
      <c r="F15" s="2">
        <v>20.5</v>
      </c>
      <c r="G15" s="2">
        <v>33.7</v>
      </c>
      <c r="H15" s="3">
        <f t="shared" si="1"/>
        <v>0.6083086053</v>
      </c>
      <c r="I15" s="2">
        <v>221.5</v>
      </c>
      <c r="J15" s="2">
        <v>1.5</v>
      </c>
      <c r="K15" s="2">
        <v>27.2</v>
      </c>
      <c r="L15" s="2">
        <v>114.5</v>
      </c>
      <c r="M15" s="2">
        <v>0.8</v>
      </c>
    </row>
    <row r="16">
      <c r="A16" s="2">
        <v>2009.0</v>
      </c>
      <c r="B16" s="2">
        <v>21.5</v>
      </c>
      <c r="C16" s="2">
        <v>335.1</v>
      </c>
      <c r="D16" s="2">
        <v>62.9</v>
      </c>
      <c r="E16" s="2">
        <v>1.7</v>
      </c>
      <c r="F16" s="2">
        <v>20.3</v>
      </c>
      <c r="G16" s="2">
        <v>33.3</v>
      </c>
      <c r="H16" s="3">
        <f t="shared" si="1"/>
        <v>0.6096096096</v>
      </c>
      <c r="I16" s="2">
        <v>218.5</v>
      </c>
      <c r="J16" s="2">
        <v>1.4</v>
      </c>
      <c r="K16" s="2">
        <v>27.5</v>
      </c>
      <c r="L16" s="2">
        <v>116.7</v>
      </c>
      <c r="M16" s="2">
        <v>0.8</v>
      </c>
    </row>
    <row r="17">
      <c r="A17" s="2">
        <v>2008.0</v>
      </c>
      <c r="B17" s="2">
        <v>22.0</v>
      </c>
      <c r="C17" s="2">
        <v>327.2</v>
      </c>
      <c r="D17" s="2">
        <v>61.9</v>
      </c>
      <c r="E17" s="2">
        <v>1.5</v>
      </c>
      <c r="F17" s="2">
        <v>19.7</v>
      </c>
      <c r="G17" s="2">
        <v>32.3</v>
      </c>
      <c r="H17" s="3">
        <f t="shared" si="1"/>
        <v>0.6099071207</v>
      </c>
      <c r="I17" s="2">
        <v>211.3</v>
      </c>
      <c r="J17" s="2">
        <v>1.3</v>
      </c>
      <c r="K17" s="2">
        <v>27.6</v>
      </c>
      <c r="L17" s="2">
        <v>116.0</v>
      </c>
      <c r="M17" s="2">
        <v>0.9</v>
      </c>
    </row>
    <row r="18">
      <c r="A18" s="2">
        <v>2007.0</v>
      </c>
      <c r="B18" s="2">
        <v>21.7</v>
      </c>
      <c r="C18" s="2">
        <v>325.2</v>
      </c>
      <c r="D18" s="2">
        <v>62.8</v>
      </c>
      <c r="E18" s="2">
        <v>1.8</v>
      </c>
      <c r="F18" s="2">
        <v>20.4</v>
      </c>
      <c r="G18" s="2">
        <v>33.3</v>
      </c>
      <c r="H18" s="3">
        <f t="shared" si="1"/>
        <v>0.6126126126</v>
      </c>
      <c r="I18" s="2">
        <v>214.3</v>
      </c>
      <c r="J18" s="2">
        <v>1.4</v>
      </c>
      <c r="K18" s="2">
        <v>27.3</v>
      </c>
      <c r="L18" s="2">
        <v>110.9</v>
      </c>
      <c r="M18" s="2">
        <v>0.8</v>
      </c>
    </row>
    <row r="19">
      <c r="A19" s="2">
        <v>2006.0</v>
      </c>
      <c r="B19" s="2">
        <v>20.7</v>
      </c>
      <c r="C19" s="2">
        <v>322.1</v>
      </c>
      <c r="D19" s="2">
        <v>62.5</v>
      </c>
      <c r="E19" s="2">
        <v>1.8</v>
      </c>
      <c r="F19" s="2">
        <v>19.1</v>
      </c>
      <c r="G19" s="2">
        <v>32.0</v>
      </c>
      <c r="H19" s="3">
        <f t="shared" si="1"/>
        <v>0.596875</v>
      </c>
      <c r="I19" s="2">
        <v>204.8</v>
      </c>
      <c r="J19" s="2">
        <v>1.3</v>
      </c>
      <c r="K19" s="2">
        <v>28.2</v>
      </c>
      <c r="L19" s="2">
        <v>117.3</v>
      </c>
      <c r="M19" s="2">
        <v>0.8</v>
      </c>
    </row>
    <row r="20">
      <c r="A20" s="2">
        <v>2005.0</v>
      </c>
      <c r="B20" s="2">
        <v>20.6</v>
      </c>
      <c r="C20" s="2">
        <v>315.9</v>
      </c>
      <c r="D20" s="2">
        <v>62.5</v>
      </c>
      <c r="E20" s="2">
        <v>1.8</v>
      </c>
      <c r="F20" s="2">
        <v>19.1</v>
      </c>
      <c r="G20" s="2">
        <v>32.2</v>
      </c>
      <c r="H20" s="3">
        <f t="shared" si="1"/>
        <v>0.5931677019</v>
      </c>
      <c r="I20" s="2">
        <v>203.5</v>
      </c>
      <c r="J20" s="2">
        <v>1.3</v>
      </c>
      <c r="K20" s="2">
        <v>28.1</v>
      </c>
      <c r="L20" s="2">
        <v>112.5</v>
      </c>
      <c r="M20" s="2">
        <v>0.8</v>
      </c>
    </row>
    <row r="22">
      <c r="A22" s="2" t="s">
        <v>13</v>
      </c>
      <c r="B22" s="3">
        <f t="shared" ref="B22:M22" si="2">AVERAGE(B2:B20)</f>
        <v>22.33684211</v>
      </c>
      <c r="C22" s="3">
        <f t="shared" si="2"/>
        <v>340.1947368</v>
      </c>
      <c r="D22" s="3">
        <f t="shared" si="2"/>
        <v>63.38421053</v>
      </c>
      <c r="E22" s="3">
        <f t="shared" si="2"/>
        <v>1.521052632</v>
      </c>
      <c r="F22" s="3">
        <f t="shared" si="2"/>
        <v>21.23157895</v>
      </c>
      <c r="G22" s="3">
        <f t="shared" si="2"/>
        <v>34.07368421</v>
      </c>
      <c r="H22" s="3">
        <f t="shared" si="2"/>
        <v>0.6227925295</v>
      </c>
      <c r="I22" s="3">
        <f t="shared" si="2"/>
        <v>226.0894737</v>
      </c>
      <c r="J22" s="3">
        <f t="shared" si="2"/>
        <v>1.484210526</v>
      </c>
      <c r="K22" s="3">
        <f t="shared" si="2"/>
        <v>27</v>
      </c>
      <c r="L22" s="3">
        <f t="shared" si="2"/>
        <v>114.1210526</v>
      </c>
      <c r="M22" s="3">
        <f t="shared" si="2"/>
        <v>0.8315789474</v>
      </c>
    </row>
    <row r="23">
      <c r="A23" s="2"/>
    </row>
    <row r="24">
      <c r="A24" s="2"/>
    </row>
    <row r="25">
      <c r="A25" s="2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</cols>
  <sheetData>
    <row r="1">
      <c r="A1" s="2" t="s">
        <v>15</v>
      </c>
      <c r="B1" s="2"/>
      <c r="C1" s="2"/>
      <c r="D1" s="2"/>
      <c r="E1" s="2"/>
      <c r="F1" s="2"/>
      <c r="G1" s="2"/>
      <c r="I1" s="2"/>
      <c r="J1" s="2"/>
      <c r="K1" s="2"/>
      <c r="L1" s="2"/>
      <c r="M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>
      <c r="A4" s="2">
        <v>2023.0</v>
      </c>
      <c r="B4" s="2">
        <v>21.8</v>
      </c>
      <c r="C4" s="2">
        <v>331.6</v>
      </c>
      <c r="D4" s="2">
        <v>63.1</v>
      </c>
      <c r="E4" s="2">
        <v>1.3</v>
      </c>
      <c r="F4" s="2">
        <v>21.7</v>
      </c>
      <c r="G4" s="2">
        <v>33.7</v>
      </c>
      <c r="H4" s="3">
        <f t="shared" ref="H4:H5" si="1">F4/G4</f>
        <v>0.6439169139</v>
      </c>
      <c r="I4" s="2">
        <v>218.9</v>
      </c>
      <c r="J4" s="2">
        <v>1.4</v>
      </c>
      <c r="K4" s="2">
        <v>26.8</v>
      </c>
      <c r="L4" s="2">
        <v>112.7</v>
      </c>
      <c r="M4" s="2">
        <v>0.9</v>
      </c>
    </row>
    <row r="5">
      <c r="A5" s="2">
        <v>2022.0</v>
      </c>
      <c r="B5" s="2">
        <v>21.9</v>
      </c>
      <c r="C5" s="2">
        <v>340.1</v>
      </c>
      <c r="D5" s="2">
        <v>63.0</v>
      </c>
      <c r="E5" s="2">
        <v>1.3</v>
      </c>
      <c r="F5" s="2">
        <v>21.4</v>
      </c>
      <c r="G5" s="2">
        <v>33.3</v>
      </c>
      <c r="H5" s="3">
        <f t="shared" si="1"/>
        <v>0.6426426426</v>
      </c>
      <c r="I5" s="2">
        <v>218.5</v>
      </c>
      <c r="J5" s="2">
        <v>1.4</v>
      </c>
      <c r="K5" s="2">
        <v>27.3</v>
      </c>
      <c r="L5" s="2">
        <v>121.6</v>
      </c>
      <c r="M5" s="2">
        <v>0.9</v>
      </c>
    </row>
    <row r="7">
      <c r="A7" s="2" t="s">
        <v>16</v>
      </c>
      <c r="B7" s="3">
        <f t="shared" ref="B7:M7" si="2">(B4+B5)/2</f>
        <v>21.85</v>
      </c>
      <c r="C7" s="3">
        <f t="shared" si="2"/>
        <v>335.85</v>
      </c>
      <c r="D7" s="3">
        <f t="shared" si="2"/>
        <v>63.05</v>
      </c>
      <c r="E7" s="3">
        <f t="shared" si="2"/>
        <v>1.3</v>
      </c>
      <c r="F7" s="3">
        <f t="shared" si="2"/>
        <v>21.55</v>
      </c>
      <c r="G7" s="3">
        <f t="shared" si="2"/>
        <v>33.5</v>
      </c>
      <c r="H7" s="3">
        <f t="shared" si="2"/>
        <v>0.6432797783</v>
      </c>
      <c r="I7" s="3">
        <f t="shared" si="2"/>
        <v>218.7</v>
      </c>
      <c r="J7" s="3">
        <f t="shared" si="2"/>
        <v>1.4</v>
      </c>
      <c r="K7" s="3">
        <f t="shared" si="2"/>
        <v>27.05</v>
      </c>
      <c r="L7" s="3">
        <f t="shared" si="2"/>
        <v>117.15</v>
      </c>
      <c r="M7" s="3">
        <f t="shared" si="2"/>
        <v>0.9</v>
      </c>
    </row>
    <row r="8">
      <c r="A8" s="2"/>
    </row>
    <row r="9">
      <c r="A9" s="2" t="s">
        <v>17</v>
      </c>
      <c r="B9" s="3">
        <f>(B7/M7)</f>
        <v>24.27777778</v>
      </c>
      <c r="C9" s="3">
        <f>(C7/M7)</f>
        <v>373.1666667</v>
      </c>
      <c r="D9" s="3">
        <f>(D7/M7)</f>
        <v>70.05555556</v>
      </c>
      <c r="E9" s="3">
        <f>(E7/M7)</f>
        <v>1.444444444</v>
      </c>
      <c r="F9" s="3">
        <f>(F7/M7)</f>
        <v>23.94444444</v>
      </c>
      <c r="G9" s="3">
        <f>(G7/M7)</f>
        <v>37.22222222</v>
      </c>
      <c r="H9" s="3">
        <f>(H7/M7)</f>
        <v>0.7147553092</v>
      </c>
      <c r="I9" s="3">
        <f>(I7/M7)</f>
        <v>243</v>
      </c>
      <c r="J9" s="3">
        <f>(J7/M7)</f>
        <v>1.555555556</v>
      </c>
      <c r="K9" s="3">
        <f>(K7/M7)</f>
        <v>30.05555556</v>
      </c>
      <c r="L9" s="3">
        <f>(L7/M7)</f>
        <v>130.1666667</v>
      </c>
      <c r="M9" s="4">
        <f>(M7/M7)</f>
        <v>1</v>
      </c>
    </row>
    <row r="10">
      <c r="A10" s="2"/>
    </row>
    <row r="11">
      <c r="A11" s="2" t="s">
        <v>18</v>
      </c>
    </row>
    <row r="12">
      <c r="A12" s="2">
        <v>2011.0</v>
      </c>
      <c r="B12" s="2">
        <v>22.2</v>
      </c>
      <c r="C12" s="2">
        <v>346.8</v>
      </c>
      <c r="D12" s="2">
        <v>63.6</v>
      </c>
      <c r="E12" s="2">
        <v>1.6</v>
      </c>
      <c r="F12" s="2">
        <v>20.4</v>
      </c>
      <c r="G12" s="2">
        <v>34.0</v>
      </c>
      <c r="H12" s="3">
        <f t="shared" ref="H12:H18" si="3">F12/G12</f>
        <v>0.6</v>
      </c>
      <c r="I12" s="2">
        <v>229.7</v>
      </c>
      <c r="J12" s="2">
        <v>1.5</v>
      </c>
      <c r="K12" s="2">
        <v>27.3</v>
      </c>
      <c r="L12" s="2">
        <v>117.1</v>
      </c>
      <c r="M12" s="2">
        <v>0.8</v>
      </c>
    </row>
    <row r="13">
      <c r="A13" s="2">
        <v>2010.0</v>
      </c>
      <c r="B13" s="2">
        <v>22.0</v>
      </c>
      <c r="C13" s="2">
        <v>336.0</v>
      </c>
      <c r="D13" s="2">
        <v>63.1</v>
      </c>
      <c r="E13" s="2">
        <v>1.7</v>
      </c>
      <c r="F13" s="2">
        <v>20.5</v>
      </c>
      <c r="G13" s="2">
        <v>33.7</v>
      </c>
      <c r="H13" s="3">
        <f t="shared" si="3"/>
        <v>0.6083086053</v>
      </c>
      <c r="I13" s="2">
        <v>221.5</v>
      </c>
      <c r="J13" s="2">
        <v>1.5</v>
      </c>
      <c r="K13" s="2">
        <v>27.2</v>
      </c>
      <c r="L13" s="2">
        <v>114.5</v>
      </c>
      <c r="M13" s="2">
        <v>0.8</v>
      </c>
    </row>
    <row r="14">
      <c r="A14" s="2">
        <v>2009.0</v>
      </c>
      <c r="B14" s="2">
        <v>21.5</v>
      </c>
      <c r="C14" s="2">
        <v>335.1</v>
      </c>
      <c r="D14" s="2">
        <v>62.9</v>
      </c>
      <c r="E14" s="2">
        <v>1.7</v>
      </c>
      <c r="F14" s="2">
        <v>20.3</v>
      </c>
      <c r="G14" s="2">
        <v>33.3</v>
      </c>
      <c r="H14" s="3">
        <f t="shared" si="3"/>
        <v>0.6096096096</v>
      </c>
      <c r="I14" s="2">
        <v>218.5</v>
      </c>
      <c r="J14" s="2">
        <v>1.4</v>
      </c>
      <c r="K14" s="2">
        <v>27.5</v>
      </c>
      <c r="L14" s="2">
        <v>116.7</v>
      </c>
      <c r="M14" s="2">
        <v>0.8</v>
      </c>
    </row>
    <row r="15">
      <c r="A15" s="2">
        <v>2008.0</v>
      </c>
      <c r="B15" s="2">
        <v>22.0</v>
      </c>
      <c r="C15" s="2">
        <v>327.2</v>
      </c>
      <c r="D15" s="2">
        <v>61.9</v>
      </c>
      <c r="E15" s="2">
        <v>1.5</v>
      </c>
      <c r="F15" s="2">
        <v>19.7</v>
      </c>
      <c r="G15" s="2">
        <v>32.3</v>
      </c>
      <c r="H15" s="3">
        <f t="shared" si="3"/>
        <v>0.6099071207</v>
      </c>
      <c r="I15" s="2">
        <v>211.3</v>
      </c>
      <c r="J15" s="2">
        <v>1.3</v>
      </c>
      <c r="K15" s="2">
        <v>27.6</v>
      </c>
      <c r="L15" s="2">
        <v>116.0</v>
      </c>
      <c r="M15" s="2">
        <v>0.9</v>
      </c>
    </row>
    <row r="16">
      <c r="A16" s="2">
        <v>2007.0</v>
      </c>
      <c r="B16" s="2">
        <v>21.7</v>
      </c>
      <c r="C16" s="2">
        <v>325.2</v>
      </c>
      <c r="D16" s="2">
        <v>62.8</v>
      </c>
      <c r="E16" s="2">
        <v>1.8</v>
      </c>
      <c r="F16" s="2">
        <v>20.4</v>
      </c>
      <c r="G16" s="2">
        <v>33.3</v>
      </c>
      <c r="H16" s="3">
        <f t="shared" si="3"/>
        <v>0.6126126126</v>
      </c>
      <c r="I16" s="2">
        <v>214.3</v>
      </c>
      <c r="J16" s="2">
        <v>1.4</v>
      </c>
      <c r="K16" s="2">
        <v>27.3</v>
      </c>
      <c r="L16" s="2">
        <v>110.9</v>
      </c>
      <c r="M16" s="2">
        <v>0.8</v>
      </c>
    </row>
    <row r="17">
      <c r="A17" s="2">
        <v>2006.0</v>
      </c>
      <c r="B17" s="2">
        <v>20.7</v>
      </c>
      <c r="C17" s="2">
        <v>322.1</v>
      </c>
      <c r="D17" s="2">
        <v>62.5</v>
      </c>
      <c r="E17" s="2">
        <v>1.8</v>
      </c>
      <c r="F17" s="2">
        <v>19.1</v>
      </c>
      <c r="G17" s="2">
        <v>32.0</v>
      </c>
      <c r="H17" s="3">
        <f t="shared" si="3"/>
        <v>0.596875</v>
      </c>
      <c r="I17" s="2">
        <v>204.8</v>
      </c>
      <c r="J17" s="2">
        <v>1.3</v>
      </c>
      <c r="K17" s="2">
        <v>28.2</v>
      </c>
      <c r="L17" s="2">
        <v>117.3</v>
      </c>
      <c r="M17" s="2">
        <v>0.8</v>
      </c>
    </row>
    <row r="18">
      <c r="A18" s="2">
        <v>2005.0</v>
      </c>
      <c r="B18" s="2">
        <v>20.6</v>
      </c>
      <c r="C18" s="2">
        <v>315.9</v>
      </c>
      <c r="D18" s="2">
        <v>62.5</v>
      </c>
      <c r="E18" s="2">
        <v>1.8</v>
      </c>
      <c r="F18" s="2">
        <v>19.1</v>
      </c>
      <c r="G18" s="2">
        <v>32.2</v>
      </c>
      <c r="H18" s="3">
        <f t="shared" si="3"/>
        <v>0.5931677019</v>
      </c>
      <c r="I18" s="2">
        <v>203.5</v>
      </c>
      <c r="J18" s="2">
        <v>1.3</v>
      </c>
      <c r="K18" s="2">
        <v>28.1</v>
      </c>
      <c r="L18" s="2">
        <v>112.5</v>
      </c>
      <c r="M18" s="2">
        <v>0.8</v>
      </c>
    </row>
    <row r="20">
      <c r="A20" s="2" t="s">
        <v>19</v>
      </c>
    </row>
    <row r="21">
      <c r="A21" s="2">
        <v>2011.0</v>
      </c>
      <c r="B21" s="3">
        <f t="shared" ref="B21:M21" si="4">(IF(B7&gt;B12, B7-B12, B12-B7))/B9</f>
        <v>0.01441647597</v>
      </c>
      <c r="C21" s="3">
        <f t="shared" si="4"/>
        <v>0.0293434569</v>
      </c>
      <c r="D21" s="3">
        <f t="shared" si="4"/>
        <v>0.007850911975</v>
      </c>
      <c r="E21" s="3">
        <f t="shared" si="4"/>
        <v>0.2076923077</v>
      </c>
      <c r="F21" s="3">
        <f t="shared" si="4"/>
        <v>0.04802784223</v>
      </c>
      <c r="G21" s="3">
        <f t="shared" si="4"/>
        <v>0.01343283582</v>
      </c>
      <c r="H21" s="3">
        <f t="shared" si="4"/>
        <v>0.06055188081</v>
      </c>
      <c r="I21" s="3">
        <f t="shared" si="4"/>
        <v>0.04526748971</v>
      </c>
      <c r="J21" s="3">
        <f t="shared" si="4"/>
        <v>0.06428571429</v>
      </c>
      <c r="K21" s="3">
        <f t="shared" si="4"/>
        <v>0.00831792976</v>
      </c>
      <c r="L21" s="3">
        <f t="shared" si="4"/>
        <v>0.0003841229193</v>
      </c>
      <c r="M21" s="5">
        <f t="shared" si="4"/>
        <v>0.1</v>
      </c>
    </row>
    <row r="22">
      <c r="A22" s="2">
        <v>2010.0</v>
      </c>
      <c r="B22" s="3">
        <f t="shared" ref="B22:M22" si="5">(IF(B7&gt;B13, B7-B13, B13-B7))/B9</f>
        <v>0.006178489703</v>
      </c>
      <c r="C22" s="3">
        <f t="shared" si="5"/>
        <v>0.000401965163</v>
      </c>
      <c r="D22" s="3">
        <f t="shared" si="5"/>
        <v>0.0007137192704</v>
      </c>
      <c r="E22" s="3">
        <f t="shared" si="5"/>
        <v>0.2769230769</v>
      </c>
      <c r="F22" s="3">
        <f t="shared" si="5"/>
        <v>0.04385150812</v>
      </c>
      <c r="G22" s="3">
        <f t="shared" si="5"/>
        <v>0.005373134328</v>
      </c>
      <c r="H22" s="3">
        <f t="shared" si="5"/>
        <v>0.0489274756</v>
      </c>
      <c r="I22" s="3">
        <f t="shared" si="5"/>
        <v>0.01152263374</v>
      </c>
      <c r="J22" s="3">
        <f t="shared" si="5"/>
        <v>0.06428571429</v>
      </c>
      <c r="K22" s="3">
        <f t="shared" si="5"/>
        <v>0.004990757856</v>
      </c>
      <c r="L22" s="3">
        <f t="shared" si="5"/>
        <v>0.02035851472</v>
      </c>
      <c r="M22" s="5">
        <f t="shared" si="5"/>
        <v>0.1</v>
      </c>
    </row>
    <row r="23">
      <c r="A23" s="2">
        <v>2009.0</v>
      </c>
      <c r="B23" s="3">
        <f t="shared" ref="B23:M23" si="6">(IF(B7&gt;B14, B7-B14, B14-B7))/B9</f>
        <v>0.01441647597</v>
      </c>
      <c r="C23" s="3">
        <f t="shared" si="6"/>
        <v>0.002009825815</v>
      </c>
      <c r="D23" s="3">
        <f t="shared" si="6"/>
        <v>0.002141157811</v>
      </c>
      <c r="E23" s="3">
        <f t="shared" si="6"/>
        <v>0.2769230769</v>
      </c>
      <c r="F23" s="3">
        <f t="shared" si="6"/>
        <v>0.05220417633</v>
      </c>
      <c r="G23" s="3">
        <f t="shared" si="6"/>
        <v>0.005373134328</v>
      </c>
      <c r="H23" s="3">
        <f t="shared" si="6"/>
        <v>0.04710726629</v>
      </c>
      <c r="I23" s="3">
        <f t="shared" si="6"/>
        <v>0.0008230452675</v>
      </c>
      <c r="J23" s="3">
        <f t="shared" si="6"/>
        <v>0</v>
      </c>
      <c r="K23" s="3">
        <f t="shared" si="6"/>
        <v>0.01497227357</v>
      </c>
      <c r="L23" s="3">
        <f t="shared" si="6"/>
        <v>0.003457106274</v>
      </c>
      <c r="M23" s="5">
        <f t="shared" si="6"/>
        <v>0.1</v>
      </c>
    </row>
    <row r="24">
      <c r="A24" s="2">
        <v>2008.0</v>
      </c>
      <c r="B24" s="3">
        <f t="shared" ref="B24:M24" si="7">(IF(B7&gt;B15, B7-B15, B15-B7))/B9</f>
        <v>0.006178489703</v>
      </c>
      <c r="C24" s="3">
        <f t="shared" si="7"/>
        <v>0.02317999107</v>
      </c>
      <c r="D24" s="3">
        <f t="shared" si="7"/>
        <v>0.01641554322</v>
      </c>
      <c r="E24" s="3">
        <f t="shared" si="7"/>
        <v>0.1384615385</v>
      </c>
      <c r="F24" s="3">
        <f t="shared" si="7"/>
        <v>0.07726218097</v>
      </c>
      <c r="G24" s="3">
        <f t="shared" si="7"/>
        <v>0.03223880597</v>
      </c>
      <c r="H24" s="3">
        <f t="shared" si="7"/>
        <v>0.04669102436</v>
      </c>
      <c r="I24" s="3">
        <f t="shared" si="7"/>
        <v>0.0304526749</v>
      </c>
      <c r="J24" s="3">
        <f t="shared" si="7"/>
        <v>0.06428571429</v>
      </c>
      <c r="K24" s="3">
        <f t="shared" si="7"/>
        <v>0.01829944547</v>
      </c>
      <c r="L24" s="3">
        <f t="shared" si="7"/>
        <v>0.008834827145</v>
      </c>
      <c r="M24" s="5">
        <f t="shared" si="7"/>
        <v>0</v>
      </c>
    </row>
    <row r="25">
      <c r="A25" s="2">
        <v>2007.0</v>
      </c>
      <c r="B25" s="3">
        <f t="shared" ref="B25:M25" si="8">(IF(B7&gt;B16, B7-B16, B16-B7))/B9</f>
        <v>0.006178489703</v>
      </c>
      <c r="C25" s="3">
        <f t="shared" si="8"/>
        <v>0.02853952657</v>
      </c>
      <c r="D25" s="3">
        <f t="shared" si="8"/>
        <v>0.003568596352</v>
      </c>
      <c r="E25" s="3">
        <f t="shared" si="8"/>
        <v>0.3461538462</v>
      </c>
      <c r="F25" s="3">
        <f t="shared" si="8"/>
        <v>0.04802784223</v>
      </c>
      <c r="G25" s="3">
        <f t="shared" si="8"/>
        <v>0.005373134328</v>
      </c>
      <c r="H25" s="3">
        <f t="shared" si="8"/>
        <v>0.04290582425</v>
      </c>
      <c r="I25" s="3">
        <f t="shared" si="8"/>
        <v>0.01810699588</v>
      </c>
      <c r="J25" s="3">
        <f t="shared" si="8"/>
        <v>0</v>
      </c>
      <c r="K25" s="3">
        <f t="shared" si="8"/>
        <v>0.00831792976</v>
      </c>
      <c r="L25" s="3">
        <f t="shared" si="8"/>
        <v>0.04801536492</v>
      </c>
      <c r="M25" s="5">
        <f t="shared" si="8"/>
        <v>0.1</v>
      </c>
    </row>
    <row r="26">
      <c r="A26" s="2">
        <v>2006.0</v>
      </c>
      <c r="B26" s="3">
        <f t="shared" ref="B26:M26" si="9">(IF(B7&gt;B17, B7-B17, B17-B7))/B9</f>
        <v>0.04736842105</v>
      </c>
      <c r="C26" s="3">
        <f t="shared" si="9"/>
        <v>0.03684680661</v>
      </c>
      <c r="D26" s="3">
        <f t="shared" si="9"/>
        <v>0.007850911975</v>
      </c>
      <c r="E26" s="3">
        <f t="shared" si="9"/>
        <v>0.3461538462</v>
      </c>
      <c r="F26" s="3">
        <f t="shared" si="9"/>
        <v>0.1023201856</v>
      </c>
      <c r="G26" s="3">
        <f t="shared" si="9"/>
        <v>0.04029850746</v>
      </c>
      <c r="H26" s="3">
        <f t="shared" si="9"/>
        <v>0.06492400643</v>
      </c>
      <c r="I26" s="3">
        <f t="shared" si="9"/>
        <v>0.05720164609</v>
      </c>
      <c r="J26" s="3">
        <f t="shared" si="9"/>
        <v>0.06428571429</v>
      </c>
      <c r="K26" s="3">
        <f t="shared" si="9"/>
        <v>0.03826247689</v>
      </c>
      <c r="L26" s="3">
        <f t="shared" si="9"/>
        <v>0.001152368758</v>
      </c>
      <c r="M26" s="5">
        <f t="shared" si="9"/>
        <v>0.1</v>
      </c>
    </row>
    <row r="27">
      <c r="A27" s="2">
        <v>2005.0</v>
      </c>
      <c r="B27" s="3">
        <f t="shared" ref="B27:M27" si="10">(IF(B7&gt;B18, B7-B18, B18-B7))/B9</f>
        <v>0.05148741419</v>
      </c>
      <c r="C27" s="3">
        <f t="shared" si="10"/>
        <v>0.05346136668</v>
      </c>
      <c r="D27" s="3">
        <f t="shared" si="10"/>
        <v>0.007850911975</v>
      </c>
      <c r="E27" s="3">
        <f t="shared" si="10"/>
        <v>0.3461538462</v>
      </c>
      <c r="F27" s="3">
        <f t="shared" si="10"/>
        <v>0.1023201856</v>
      </c>
      <c r="G27" s="3">
        <f t="shared" si="10"/>
        <v>0.03492537313</v>
      </c>
      <c r="H27" s="3">
        <f t="shared" si="10"/>
        <v>0.07011081385</v>
      </c>
      <c r="I27" s="3">
        <f t="shared" si="10"/>
        <v>0.06255144033</v>
      </c>
      <c r="J27" s="3">
        <f t="shared" si="10"/>
        <v>0.06428571429</v>
      </c>
      <c r="K27" s="3">
        <f t="shared" si="10"/>
        <v>0.03493530499</v>
      </c>
      <c r="L27" s="3">
        <f t="shared" si="10"/>
        <v>0.0357234315</v>
      </c>
      <c r="M27" s="5">
        <f t="shared" si="10"/>
        <v>0.1</v>
      </c>
    </row>
    <row r="29">
      <c r="A29" s="2" t="s">
        <v>0</v>
      </c>
      <c r="B29" s="2" t="s">
        <v>20</v>
      </c>
      <c r="C29" s="2" t="s">
        <v>21</v>
      </c>
    </row>
    <row r="30">
      <c r="A30" s="2">
        <v>2011.0</v>
      </c>
      <c r="B30" s="3">
        <f t="shared" ref="B30:B36" si="11">SUM(B21:M21)</f>
        <v>0.5995709681</v>
      </c>
      <c r="C30" s="3">
        <f t="shared" ref="C30:C36" si="12">SUM(B21:L21)</f>
        <v>0.4995709681</v>
      </c>
    </row>
    <row r="31">
      <c r="A31" s="2">
        <v>2010.0</v>
      </c>
      <c r="B31" s="3">
        <f t="shared" si="11"/>
        <v>0.5835269897</v>
      </c>
      <c r="C31" s="3">
        <f t="shared" si="12"/>
        <v>0.4835269897</v>
      </c>
    </row>
    <row r="32">
      <c r="A32" s="2">
        <v>2009.0</v>
      </c>
      <c r="B32" s="3">
        <f t="shared" si="11"/>
        <v>0.5194275386</v>
      </c>
      <c r="C32" s="3">
        <f t="shared" si="12"/>
        <v>0.4194275386</v>
      </c>
    </row>
    <row r="33">
      <c r="A33" s="2">
        <v>2008.0</v>
      </c>
      <c r="B33" s="3">
        <f t="shared" si="11"/>
        <v>0.4623002356</v>
      </c>
      <c r="C33" s="3">
        <f t="shared" si="12"/>
        <v>0.4623002356</v>
      </c>
    </row>
    <row r="34">
      <c r="A34" s="2">
        <v>2007.0</v>
      </c>
      <c r="B34" s="3">
        <f t="shared" si="11"/>
        <v>0.6551875502</v>
      </c>
      <c r="C34" s="3">
        <f t="shared" si="12"/>
        <v>0.5551875502</v>
      </c>
    </row>
    <row r="35">
      <c r="A35" s="2">
        <v>2006.0</v>
      </c>
      <c r="B35" s="3">
        <f t="shared" si="11"/>
        <v>0.9066648913</v>
      </c>
      <c r="C35" s="3">
        <f t="shared" si="12"/>
        <v>0.8066648913</v>
      </c>
    </row>
    <row r="36">
      <c r="A36" s="2">
        <v>2005.0</v>
      </c>
      <c r="B36" s="3">
        <f t="shared" si="11"/>
        <v>0.9638058027</v>
      </c>
      <c r="C36" s="3">
        <f t="shared" si="12"/>
        <v>0.8638058027</v>
      </c>
    </row>
    <row r="38">
      <c r="A38" s="2" t="s">
        <v>22</v>
      </c>
    </row>
    <row r="39">
      <c r="A39" s="2" t="s">
        <v>23</v>
      </c>
    </row>
  </sheetData>
  <drawing r:id="rId1"/>
</worksheet>
</file>